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USER\Desktop\data science\Excel\"/>
    </mc:Choice>
  </mc:AlternateContent>
  <bookViews>
    <workbookView xWindow="5835" yWindow="105" windowWidth="14655" windowHeight="10815"/>
  </bookViews>
  <sheets>
    <sheet name="Pivot Table" sheetId="11" r:id="rId1"/>
    <sheet name="Input Data" sheetId="7" r:id="rId2"/>
    <sheet name="Master Datas" sheetId="8" r:id="rId3"/>
    <sheet name="Dashboard" sheetId="13" r:id="rId4"/>
  </sheets>
  <definedNames>
    <definedName name="Catagory01">OFFSET(#REF!,1,,COUNT(#REF!))</definedName>
    <definedName name="CategoryRange">OFFSET(#REF!,1,1,COUNT(#REF!))</definedName>
    <definedName name="Slicer_Category">#N/A</definedName>
    <definedName name="Slicer_PAYMENT_MODE">#N/A</definedName>
    <definedName name="Slicer_PRODUCT_ID">#N/A</definedName>
    <definedName name="Slicer_SALE_TYP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4" i="11" l="1"/>
  <c r="AF10" i="11"/>
  <c r="AF19" i="11"/>
  <c r="AD23" i="11"/>
  <c r="N2" i="7" l="1"/>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L2" i="7" l="1"/>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P2" i="7" l="1"/>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O2" i="7" l="1"/>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O406" i="7"/>
  <c r="O407" i="7"/>
  <c r="O408" i="7"/>
  <c r="O409" i="7"/>
  <c r="O410" i="7"/>
  <c r="O411" i="7"/>
  <c r="O412" i="7"/>
  <c r="O413" i="7"/>
  <c r="O414" i="7"/>
  <c r="O415" i="7"/>
  <c r="O416" i="7"/>
  <c r="O417" i="7"/>
  <c r="O418" i="7"/>
  <c r="O419" i="7"/>
  <c r="O420" i="7"/>
  <c r="O421" i="7"/>
  <c r="O422" i="7"/>
  <c r="O423" i="7"/>
  <c r="O424" i="7"/>
  <c r="O425" i="7"/>
  <c r="O426" i="7"/>
  <c r="O427" i="7"/>
  <c r="O428" i="7"/>
  <c r="O429" i="7"/>
  <c r="O430" i="7"/>
  <c r="O431" i="7"/>
  <c r="O432" i="7"/>
  <c r="O433" i="7"/>
  <c r="O434" i="7"/>
  <c r="O435" i="7"/>
  <c r="O436" i="7"/>
  <c r="O437" i="7"/>
  <c r="O438" i="7"/>
  <c r="O439" i="7"/>
  <c r="O440" i="7"/>
  <c r="O441" i="7"/>
  <c r="O442" i="7"/>
  <c r="O443" i="7"/>
  <c r="O444" i="7"/>
  <c r="O445" i="7"/>
  <c r="O446" i="7"/>
  <c r="O447" i="7"/>
  <c r="O448" i="7"/>
  <c r="O449" i="7"/>
  <c r="O450" i="7"/>
  <c r="O451" i="7"/>
  <c r="O452" i="7"/>
  <c r="O453" i="7"/>
  <c r="O454" i="7"/>
  <c r="O455" i="7"/>
  <c r="O456" i="7"/>
  <c r="O457" i="7"/>
  <c r="O458" i="7"/>
  <c r="O459" i="7"/>
  <c r="O460"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511" i="7"/>
  <c r="O512" i="7"/>
  <c r="O513" i="7"/>
  <c r="O514" i="7"/>
  <c r="O515" i="7"/>
  <c r="O516" i="7"/>
  <c r="O517" i="7"/>
  <c r="O518" i="7"/>
  <c r="O519" i="7"/>
  <c r="O520" i="7"/>
  <c r="O521" i="7"/>
  <c r="O522" i="7"/>
  <c r="O523" i="7"/>
  <c r="O524" i="7"/>
  <c r="O525" i="7"/>
  <c r="O526" i="7"/>
  <c r="O527" i="7"/>
  <c r="M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K111" i="7" l="1"/>
  <c r="K160" i="7"/>
  <c r="K161" i="7"/>
  <c r="K185" i="7"/>
  <c r="K263" i="7"/>
  <c r="K264" i="7"/>
  <c r="K288" i="7"/>
  <c r="K289" i="7"/>
  <c r="K313" i="7"/>
  <c r="K317" i="7"/>
  <c r="K367" i="7"/>
  <c r="K391" i="7"/>
  <c r="K392" i="7"/>
  <c r="K416" i="7"/>
  <c r="K495" i="7"/>
  <c r="K519" i="7"/>
  <c r="K520" i="7"/>
  <c r="J47" i="7"/>
  <c r="K47" i="7" s="1"/>
  <c r="J71" i="7"/>
  <c r="K71" i="7" s="1"/>
  <c r="J72" i="7"/>
  <c r="K72" i="7" s="1"/>
  <c r="J96" i="7"/>
  <c r="K96" i="7" s="1"/>
  <c r="J97" i="7"/>
  <c r="K97" i="7" s="1"/>
  <c r="J159" i="7"/>
  <c r="K159" i="7" s="1"/>
  <c r="J175" i="7"/>
  <c r="K175" i="7" s="1"/>
  <c r="J207" i="7"/>
  <c r="K207" i="7" s="1"/>
  <c r="J223" i="7"/>
  <c r="K223" i="7" s="1"/>
  <c r="J237" i="7"/>
  <c r="K237" i="7" s="1"/>
  <c r="J255" i="7"/>
  <c r="K255" i="7" s="1"/>
  <c r="J271" i="7"/>
  <c r="K271" i="7" s="1"/>
  <c r="J287" i="7"/>
  <c r="K287" i="7" s="1"/>
  <c r="J311" i="7"/>
  <c r="K311" i="7" s="1"/>
  <c r="J312" i="7"/>
  <c r="K312" i="7" s="1"/>
  <c r="J327" i="7"/>
  <c r="K327" i="7" s="1"/>
  <c r="J336" i="7"/>
  <c r="K336" i="7" s="1"/>
  <c r="J375" i="7"/>
  <c r="K375" i="7" s="1"/>
  <c r="J376" i="7"/>
  <c r="K376" i="7" s="1"/>
  <c r="J380" i="7"/>
  <c r="K380" i="7" s="1"/>
  <c r="J399" i="7"/>
  <c r="K399" i="7" s="1"/>
  <c r="J400" i="7"/>
  <c r="K400" i="7" s="1"/>
  <c r="J408" i="7"/>
  <c r="K408" i="7" s="1"/>
  <c r="J409" i="7"/>
  <c r="K409" i="7" s="1"/>
  <c r="J426" i="7"/>
  <c r="K426" i="7" s="1"/>
  <c r="J436" i="7"/>
  <c r="K436" i="7" s="1"/>
  <c r="J447" i="7"/>
  <c r="K447" i="7" s="1"/>
  <c r="J455" i="7"/>
  <c r="K455" i="7" s="1"/>
  <c r="J456" i="7"/>
  <c r="K456" i="7" s="1"/>
  <c r="J472" i="7"/>
  <c r="K472" i="7" s="1"/>
  <c r="J473" i="7"/>
  <c r="K473" i="7" s="1"/>
  <c r="J474" i="7"/>
  <c r="K474" i="7" s="1"/>
  <c r="J481" i="7"/>
  <c r="K481" i="7" s="1"/>
  <c r="J482" i="7"/>
  <c r="K482" i="7" s="1"/>
  <c r="J509" i="7"/>
  <c r="K509" i="7" s="1"/>
  <c r="J519" i="7"/>
  <c r="J520" i="7"/>
  <c r="J527" i="7"/>
  <c r="K527" i="7" s="1"/>
  <c r="I2" i="7"/>
  <c r="I3" i="7"/>
  <c r="I19" i="7"/>
  <c r="I20" i="7"/>
  <c r="I28" i="7"/>
  <c r="I30" i="7"/>
  <c r="I49" i="7"/>
  <c r="I65" i="7"/>
  <c r="I66" i="7"/>
  <c r="I67" i="7"/>
  <c r="I74" i="7"/>
  <c r="I75" i="7"/>
  <c r="I76" i="7"/>
  <c r="I102" i="7"/>
  <c r="I103" i="7"/>
  <c r="I113" i="7"/>
  <c r="I121" i="7"/>
  <c r="I122" i="7"/>
  <c r="I129" i="7"/>
  <c r="I138" i="7"/>
  <c r="I139" i="7"/>
  <c r="I140" i="7"/>
  <c r="I147" i="7"/>
  <c r="I148" i="7"/>
  <c r="I150" i="7"/>
  <c r="I163" i="7"/>
  <c r="I177" i="7"/>
  <c r="I185" i="7"/>
  <c r="I186" i="7"/>
  <c r="I194" i="7"/>
  <c r="I195" i="7"/>
  <c r="I202" i="7"/>
  <c r="I203" i="7"/>
  <c r="I204" i="7"/>
  <c r="I218" i="7"/>
  <c r="I219" i="7"/>
  <c r="I220" i="7"/>
  <c r="I234" i="7"/>
  <c r="I235" i="7"/>
  <c r="I236" i="7"/>
  <c r="I249" i="7"/>
  <c r="I250" i="7"/>
  <c r="I251" i="7"/>
  <c r="I257" i="7"/>
  <c r="I258" i="7"/>
  <c r="I259" i="7"/>
  <c r="I260" i="7"/>
  <c r="I265" i="7"/>
  <c r="I273" i="7"/>
  <c r="I274" i="7"/>
  <c r="I275" i="7"/>
  <c r="I276" i="7"/>
  <c r="I282" i="7"/>
  <c r="I283" i="7"/>
  <c r="I284" i="7"/>
  <c r="I289" i="7"/>
  <c r="I290" i="7"/>
  <c r="I297" i="7"/>
  <c r="I298" i="7"/>
  <c r="I299" i="7"/>
  <c r="I300" i="7"/>
  <c r="I313" i="7"/>
  <c r="I314" i="7"/>
  <c r="I315" i="7"/>
  <c r="I321" i="7"/>
  <c r="I322" i="7"/>
  <c r="I323" i="7"/>
  <c r="I324" i="7"/>
  <c r="I329" i="7"/>
  <c r="I337" i="7"/>
  <c r="I338" i="7"/>
  <c r="I339" i="7"/>
  <c r="I340" i="7"/>
  <c r="I346" i="7"/>
  <c r="I347" i="7"/>
  <c r="I348" i="7"/>
  <c r="I353" i="7"/>
  <c r="I354" i="7"/>
  <c r="I361" i="7"/>
  <c r="I362" i="7"/>
  <c r="I363" i="7"/>
  <c r="I364" i="7"/>
  <c r="I377" i="7"/>
  <c r="I378" i="7"/>
  <c r="I379" i="7"/>
  <c r="I385" i="7"/>
  <c r="I386" i="7"/>
  <c r="I387" i="7"/>
  <c r="I388" i="7"/>
  <c r="I393" i="7"/>
  <c r="I401" i="7"/>
  <c r="I402" i="7"/>
  <c r="I403" i="7"/>
  <c r="I404" i="7"/>
  <c r="I410" i="7"/>
  <c r="I411" i="7"/>
  <c r="I412" i="7"/>
  <c r="I417" i="7"/>
  <c r="I418" i="7"/>
  <c r="I425" i="7"/>
  <c r="I426" i="7"/>
  <c r="I427" i="7"/>
  <c r="I428" i="7"/>
  <c r="I441" i="7"/>
  <c r="I442" i="7"/>
  <c r="I443" i="7"/>
  <c r="I449" i="7"/>
  <c r="I450" i="7"/>
  <c r="I451" i="7"/>
  <c r="I452" i="7"/>
  <c r="I457" i="7"/>
  <c r="I465" i="7"/>
  <c r="I466" i="7"/>
  <c r="I467" i="7"/>
  <c r="I468" i="7"/>
  <c r="I474" i="7"/>
  <c r="I475" i="7"/>
  <c r="I476" i="7"/>
  <c r="I481" i="7"/>
  <c r="I482" i="7"/>
  <c r="I489" i="7"/>
  <c r="I490" i="7"/>
  <c r="I491" i="7"/>
  <c r="I492" i="7"/>
  <c r="I505" i="7"/>
  <c r="I506" i="7"/>
  <c r="I507" i="7"/>
  <c r="I514" i="7"/>
  <c r="I515" i="7"/>
  <c r="I516" i="7"/>
  <c r="I521" i="7"/>
  <c r="H2" i="7"/>
  <c r="J2" i="7" s="1"/>
  <c r="K2" i="7" s="1"/>
  <c r="H3" i="7"/>
  <c r="J3" i="7" s="1"/>
  <c r="K3" i="7" s="1"/>
  <c r="H4" i="7"/>
  <c r="J4" i="7" s="1"/>
  <c r="K4" i="7" s="1"/>
  <c r="H5" i="7"/>
  <c r="J5" i="7" s="1"/>
  <c r="K5" i="7" s="1"/>
  <c r="H6" i="7"/>
  <c r="J6" i="7" s="1"/>
  <c r="K6" i="7" s="1"/>
  <c r="H7" i="7"/>
  <c r="J7" i="7" s="1"/>
  <c r="K7" i="7" s="1"/>
  <c r="H8" i="7"/>
  <c r="J8" i="7" s="1"/>
  <c r="K8" i="7" s="1"/>
  <c r="H9" i="7"/>
  <c r="J9" i="7" s="1"/>
  <c r="K9" i="7" s="1"/>
  <c r="H10" i="7"/>
  <c r="J10" i="7" s="1"/>
  <c r="K10" i="7" s="1"/>
  <c r="H11" i="7"/>
  <c r="J11" i="7" s="1"/>
  <c r="K11" i="7" s="1"/>
  <c r="H12" i="7"/>
  <c r="J12" i="7" s="1"/>
  <c r="K12" i="7" s="1"/>
  <c r="H13" i="7"/>
  <c r="J13" i="7" s="1"/>
  <c r="K13" i="7" s="1"/>
  <c r="H14" i="7"/>
  <c r="J14" i="7" s="1"/>
  <c r="K14" i="7" s="1"/>
  <c r="H15" i="7"/>
  <c r="J15" i="7" s="1"/>
  <c r="K15" i="7" s="1"/>
  <c r="H16" i="7"/>
  <c r="J16" i="7" s="1"/>
  <c r="K16" i="7" s="1"/>
  <c r="H17" i="7"/>
  <c r="J17" i="7" s="1"/>
  <c r="K17" i="7" s="1"/>
  <c r="H18" i="7"/>
  <c r="J18" i="7" s="1"/>
  <c r="K18" i="7" s="1"/>
  <c r="H19" i="7"/>
  <c r="J19" i="7" s="1"/>
  <c r="K19" i="7" s="1"/>
  <c r="H20" i="7"/>
  <c r="J20" i="7" s="1"/>
  <c r="K20" i="7" s="1"/>
  <c r="H21" i="7"/>
  <c r="J21" i="7" s="1"/>
  <c r="K21" i="7" s="1"/>
  <c r="H22" i="7"/>
  <c r="J22" i="7" s="1"/>
  <c r="K22" i="7" s="1"/>
  <c r="H23" i="7"/>
  <c r="J23" i="7" s="1"/>
  <c r="K23" i="7" s="1"/>
  <c r="H24" i="7"/>
  <c r="J24" i="7" s="1"/>
  <c r="K24" i="7" s="1"/>
  <c r="H25" i="7"/>
  <c r="J25" i="7" s="1"/>
  <c r="K25" i="7" s="1"/>
  <c r="H26" i="7"/>
  <c r="J26" i="7" s="1"/>
  <c r="K26" i="7" s="1"/>
  <c r="H27" i="7"/>
  <c r="J27" i="7" s="1"/>
  <c r="K27" i="7" s="1"/>
  <c r="H28" i="7"/>
  <c r="J28" i="7" s="1"/>
  <c r="K28" i="7" s="1"/>
  <c r="H29" i="7"/>
  <c r="J29" i="7" s="1"/>
  <c r="K29" i="7" s="1"/>
  <c r="H30" i="7"/>
  <c r="J30" i="7" s="1"/>
  <c r="K30" i="7" s="1"/>
  <c r="H31" i="7"/>
  <c r="J31" i="7" s="1"/>
  <c r="K31" i="7" s="1"/>
  <c r="H32" i="7"/>
  <c r="J32" i="7" s="1"/>
  <c r="K32" i="7" s="1"/>
  <c r="H33" i="7"/>
  <c r="J33" i="7" s="1"/>
  <c r="K33" i="7" s="1"/>
  <c r="H34" i="7"/>
  <c r="J34" i="7" s="1"/>
  <c r="K34" i="7" s="1"/>
  <c r="H35" i="7"/>
  <c r="J35" i="7" s="1"/>
  <c r="K35" i="7" s="1"/>
  <c r="H36" i="7"/>
  <c r="J36" i="7" s="1"/>
  <c r="K36" i="7" s="1"/>
  <c r="H37" i="7"/>
  <c r="J37" i="7" s="1"/>
  <c r="K37" i="7" s="1"/>
  <c r="H38" i="7"/>
  <c r="J38" i="7" s="1"/>
  <c r="K38" i="7" s="1"/>
  <c r="H39" i="7"/>
  <c r="J39" i="7" s="1"/>
  <c r="K39" i="7" s="1"/>
  <c r="H40" i="7"/>
  <c r="J40" i="7" s="1"/>
  <c r="K40" i="7" s="1"/>
  <c r="H41" i="7"/>
  <c r="J41" i="7" s="1"/>
  <c r="K41" i="7" s="1"/>
  <c r="H42" i="7"/>
  <c r="J42" i="7" s="1"/>
  <c r="K42" i="7" s="1"/>
  <c r="H43" i="7"/>
  <c r="J43" i="7" s="1"/>
  <c r="K43" i="7" s="1"/>
  <c r="H44" i="7"/>
  <c r="J44" i="7" s="1"/>
  <c r="K44" i="7" s="1"/>
  <c r="H45" i="7"/>
  <c r="J45" i="7" s="1"/>
  <c r="K45" i="7" s="1"/>
  <c r="H46" i="7"/>
  <c r="J46" i="7" s="1"/>
  <c r="K46" i="7" s="1"/>
  <c r="H47" i="7"/>
  <c r="H48" i="7"/>
  <c r="J48" i="7" s="1"/>
  <c r="K48" i="7" s="1"/>
  <c r="H49" i="7"/>
  <c r="J49" i="7" s="1"/>
  <c r="K49" i="7" s="1"/>
  <c r="H50" i="7"/>
  <c r="J50" i="7" s="1"/>
  <c r="K50" i="7" s="1"/>
  <c r="H51" i="7"/>
  <c r="J51" i="7" s="1"/>
  <c r="K51" i="7" s="1"/>
  <c r="H52" i="7"/>
  <c r="J52" i="7" s="1"/>
  <c r="K52" i="7" s="1"/>
  <c r="H53" i="7"/>
  <c r="J53" i="7" s="1"/>
  <c r="K53" i="7" s="1"/>
  <c r="H54" i="7"/>
  <c r="J54" i="7" s="1"/>
  <c r="K54" i="7" s="1"/>
  <c r="H55" i="7"/>
  <c r="J55" i="7" s="1"/>
  <c r="K55" i="7" s="1"/>
  <c r="H56" i="7"/>
  <c r="J56" i="7" s="1"/>
  <c r="K56" i="7" s="1"/>
  <c r="H57" i="7"/>
  <c r="J57" i="7" s="1"/>
  <c r="K57" i="7" s="1"/>
  <c r="H58" i="7"/>
  <c r="J58" i="7" s="1"/>
  <c r="K58" i="7" s="1"/>
  <c r="H59" i="7"/>
  <c r="J59" i="7" s="1"/>
  <c r="K59" i="7" s="1"/>
  <c r="H60" i="7"/>
  <c r="J60" i="7" s="1"/>
  <c r="K60" i="7" s="1"/>
  <c r="H61" i="7"/>
  <c r="J61" i="7" s="1"/>
  <c r="K61" i="7" s="1"/>
  <c r="H62" i="7"/>
  <c r="J62" i="7" s="1"/>
  <c r="K62" i="7" s="1"/>
  <c r="H63" i="7"/>
  <c r="J63" i="7" s="1"/>
  <c r="K63" i="7" s="1"/>
  <c r="H64" i="7"/>
  <c r="J64" i="7" s="1"/>
  <c r="K64" i="7" s="1"/>
  <c r="H65" i="7"/>
  <c r="J65" i="7" s="1"/>
  <c r="K65" i="7" s="1"/>
  <c r="H66" i="7"/>
  <c r="J66" i="7" s="1"/>
  <c r="K66" i="7" s="1"/>
  <c r="H67" i="7"/>
  <c r="J67" i="7" s="1"/>
  <c r="K67" i="7" s="1"/>
  <c r="H68" i="7"/>
  <c r="J68" i="7" s="1"/>
  <c r="K68" i="7" s="1"/>
  <c r="H69" i="7"/>
  <c r="J69" i="7" s="1"/>
  <c r="K69" i="7" s="1"/>
  <c r="H70" i="7"/>
  <c r="J70" i="7" s="1"/>
  <c r="K70" i="7" s="1"/>
  <c r="H71" i="7"/>
  <c r="H72" i="7"/>
  <c r="H73" i="7"/>
  <c r="J73" i="7" s="1"/>
  <c r="K73" i="7" s="1"/>
  <c r="H74" i="7"/>
  <c r="J74" i="7" s="1"/>
  <c r="K74" i="7" s="1"/>
  <c r="H75" i="7"/>
  <c r="J75" i="7" s="1"/>
  <c r="K75" i="7" s="1"/>
  <c r="H76" i="7"/>
  <c r="J76" i="7" s="1"/>
  <c r="K76" i="7" s="1"/>
  <c r="H77" i="7"/>
  <c r="J77" i="7" s="1"/>
  <c r="K77" i="7" s="1"/>
  <c r="H78" i="7"/>
  <c r="J78" i="7" s="1"/>
  <c r="K78" i="7" s="1"/>
  <c r="H79" i="7"/>
  <c r="J79" i="7" s="1"/>
  <c r="K79" i="7" s="1"/>
  <c r="H80" i="7"/>
  <c r="J80" i="7" s="1"/>
  <c r="K80" i="7" s="1"/>
  <c r="H81" i="7"/>
  <c r="J81" i="7" s="1"/>
  <c r="K81" i="7" s="1"/>
  <c r="H82" i="7"/>
  <c r="J82" i="7" s="1"/>
  <c r="K82" i="7" s="1"/>
  <c r="H83" i="7"/>
  <c r="J83" i="7" s="1"/>
  <c r="K83" i="7" s="1"/>
  <c r="H84" i="7"/>
  <c r="J84" i="7" s="1"/>
  <c r="K84" i="7" s="1"/>
  <c r="H85" i="7"/>
  <c r="J85" i="7" s="1"/>
  <c r="K85" i="7" s="1"/>
  <c r="H86" i="7"/>
  <c r="J86" i="7" s="1"/>
  <c r="K86" i="7" s="1"/>
  <c r="H87" i="7"/>
  <c r="J87" i="7" s="1"/>
  <c r="K87" i="7" s="1"/>
  <c r="H88" i="7"/>
  <c r="J88" i="7" s="1"/>
  <c r="K88" i="7" s="1"/>
  <c r="H89" i="7"/>
  <c r="J89" i="7" s="1"/>
  <c r="K89" i="7" s="1"/>
  <c r="H90" i="7"/>
  <c r="J90" i="7" s="1"/>
  <c r="K90" i="7" s="1"/>
  <c r="H91" i="7"/>
  <c r="J91" i="7" s="1"/>
  <c r="K91" i="7" s="1"/>
  <c r="H92" i="7"/>
  <c r="J92" i="7" s="1"/>
  <c r="K92" i="7" s="1"/>
  <c r="H93" i="7"/>
  <c r="J93" i="7" s="1"/>
  <c r="K93" i="7" s="1"/>
  <c r="H94" i="7"/>
  <c r="J94" i="7" s="1"/>
  <c r="K94" i="7" s="1"/>
  <c r="H95" i="7"/>
  <c r="J95" i="7" s="1"/>
  <c r="K95" i="7" s="1"/>
  <c r="H96" i="7"/>
  <c r="H97" i="7"/>
  <c r="H98" i="7"/>
  <c r="J98" i="7" s="1"/>
  <c r="K98" i="7" s="1"/>
  <c r="H99" i="7"/>
  <c r="J99" i="7" s="1"/>
  <c r="K99" i="7" s="1"/>
  <c r="H100" i="7"/>
  <c r="J100" i="7" s="1"/>
  <c r="K100" i="7" s="1"/>
  <c r="H101" i="7"/>
  <c r="J101" i="7" s="1"/>
  <c r="K101" i="7" s="1"/>
  <c r="H102" i="7"/>
  <c r="J102" i="7" s="1"/>
  <c r="K102" i="7" s="1"/>
  <c r="H103" i="7"/>
  <c r="J103" i="7" s="1"/>
  <c r="K103" i="7" s="1"/>
  <c r="H104" i="7"/>
  <c r="J104" i="7" s="1"/>
  <c r="K104" i="7" s="1"/>
  <c r="H105" i="7"/>
  <c r="J105" i="7" s="1"/>
  <c r="K105" i="7" s="1"/>
  <c r="H106" i="7"/>
  <c r="J106" i="7" s="1"/>
  <c r="K106" i="7" s="1"/>
  <c r="H107" i="7"/>
  <c r="J107" i="7" s="1"/>
  <c r="K107" i="7" s="1"/>
  <c r="H108" i="7"/>
  <c r="J108" i="7" s="1"/>
  <c r="K108" i="7" s="1"/>
  <c r="H109" i="7"/>
  <c r="J109" i="7" s="1"/>
  <c r="K109" i="7" s="1"/>
  <c r="H110" i="7"/>
  <c r="J110" i="7" s="1"/>
  <c r="K110" i="7" s="1"/>
  <c r="H111" i="7"/>
  <c r="J111" i="7" s="1"/>
  <c r="H112" i="7"/>
  <c r="J112" i="7" s="1"/>
  <c r="K112" i="7" s="1"/>
  <c r="H113" i="7"/>
  <c r="J113" i="7" s="1"/>
  <c r="K113" i="7" s="1"/>
  <c r="H114" i="7"/>
  <c r="J114" i="7" s="1"/>
  <c r="K114" i="7" s="1"/>
  <c r="H115" i="7"/>
  <c r="J115" i="7" s="1"/>
  <c r="K115" i="7" s="1"/>
  <c r="H116" i="7"/>
  <c r="J116" i="7" s="1"/>
  <c r="K116" i="7" s="1"/>
  <c r="H117" i="7"/>
  <c r="J117" i="7" s="1"/>
  <c r="K117" i="7" s="1"/>
  <c r="H118" i="7"/>
  <c r="J118" i="7" s="1"/>
  <c r="K118" i="7" s="1"/>
  <c r="H119" i="7"/>
  <c r="J119" i="7" s="1"/>
  <c r="K119" i="7" s="1"/>
  <c r="H120" i="7"/>
  <c r="J120" i="7" s="1"/>
  <c r="K120" i="7" s="1"/>
  <c r="H121" i="7"/>
  <c r="J121" i="7" s="1"/>
  <c r="K121" i="7" s="1"/>
  <c r="H122" i="7"/>
  <c r="J122" i="7" s="1"/>
  <c r="K122" i="7" s="1"/>
  <c r="H123" i="7"/>
  <c r="J123" i="7" s="1"/>
  <c r="K123" i="7" s="1"/>
  <c r="H124" i="7"/>
  <c r="J124" i="7" s="1"/>
  <c r="K124" i="7" s="1"/>
  <c r="H125" i="7"/>
  <c r="J125" i="7" s="1"/>
  <c r="K125" i="7" s="1"/>
  <c r="H126" i="7"/>
  <c r="J126" i="7" s="1"/>
  <c r="K126" i="7" s="1"/>
  <c r="H127" i="7"/>
  <c r="J127" i="7" s="1"/>
  <c r="K127" i="7" s="1"/>
  <c r="H128" i="7"/>
  <c r="J128" i="7" s="1"/>
  <c r="K128" i="7" s="1"/>
  <c r="H129" i="7"/>
  <c r="J129" i="7" s="1"/>
  <c r="K129" i="7" s="1"/>
  <c r="H130" i="7"/>
  <c r="J130" i="7" s="1"/>
  <c r="K130" i="7" s="1"/>
  <c r="H131" i="7"/>
  <c r="J131" i="7" s="1"/>
  <c r="K131" i="7" s="1"/>
  <c r="H132" i="7"/>
  <c r="J132" i="7" s="1"/>
  <c r="K132" i="7" s="1"/>
  <c r="H133" i="7"/>
  <c r="J133" i="7" s="1"/>
  <c r="K133" i="7" s="1"/>
  <c r="H134" i="7"/>
  <c r="J134" i="7" s="1"/>
  <c r="K134" i="7" s="1"/>
  <c r="H135" i="7"/>
  <c r="J135" i="7" s="1"/>
  <c r="K135" i="7" s="1"/>
  <c r="H136" i="7"/>
  <c r="J136" i="7" s="1"/>
  <c r="K136" i="7" s="1"/>
  <c r="H137" i="7"/>
  <c r="J137" i="7" s="1"/>
  <c r="K137" i="7" s="1"/>
  <c r="H138" i="7"/>
  <c r="J138" i="7" s="1"/>
  <c r="K138" i="7" s="1"/>
  <c r="H139" i="7"/>
  <c r="J139" i="7" s="1"/>
  <c r="K139" i="7" s="1"/>
  <c r="H140" i="7"/>
  <c r="J140" i="7" s="1"/>
  <c r="K140" i="7" s="1"/>
  <c r="H141" i="7"/>
  <c r="J141" i="7" s="1"/>
  <c r="K141" i="7" s="1"/>
  <c r="H142" i="7"/>
  <c r="J142" i="7" s="1"/>
  <c r="K142" i="7" s="1"/>
  <c r="H143" i="7"/>
  <c r="J143" i="7" s="1"/>
  <c r="K143" i="7" s="1"/>
  <c r="H144" i="7"/>
  <c r="J144" i="7" s="1"/>
  <c r="K144" i="7" s="1"/>
  <c r="H145" i="7"/>
  <c r="J145" i="7" s="1"/>
  <c r="K145" i="7" s="1"/>
  <c r="H146" i="7"/>
  <c r="J146" i="7" s="1"/>
  <c r="K146" i="7" s="1"/>
  <c r="H147" i="7"/>
  <c r="J147" i="7" s="1"/>
  <c r="K147" i="7" s="1"/>
  <c r="H148" i="7"/>
  <c r="J148" i="7" s="1"/>
  <c r="K148" i="7" s="1"/>
  <c r="H149" i="7"/>
  <c r="J149" i="7" s="1"/>
  <c r="K149" i="7" s="1"/>
  <c r="H150" i="7"/>
  <c r="J150" i="7" s="1"/>
  <c r="K150" i="7" s="1"/>
  <c r="H151" i="7"/>
  <c r="J151" i="7" s="1"/>
  <c r="K151" i="7" s="1"/>
  <c r="H152" i="7"/>
  <c r="J152" i="7" s="1"/>
  <c r="K152" i="7" s="1"/>
  <c r="H153" i="7"/>
  <c r="J153" i="7" s="1"/>
  <c r="K153" i="7" s="1"/>
  <c r="H154" i="7"/>
  <c r="J154" i="7" s="1"/>
  <c r="K154" i="7" s="1"/>
  <c r="H155" i="7"/>
  <c r="J155" i="7" s="1"/>
  <c r="K155" i="7" s="1"/>
  <c r="H156" i="7"/>
  <c r="J156" i="7" s="1"/>
  <c r="K156" i="7" s="1"/>
  <c r="H157" i="7"/>
  <c r="J157" i="7" s="1"/>
  <c r="K157" i="7" s="1"/>
  <c r="H158" i="7"/>
  <c r="J158" i="7" s="1"/>
  <c r="K158" i="7" s="1"/>
  <c r="H159" i="7"/>
  <c r="H160" i="7"/>
  <c r="J160" i="7" s="1"/>
  <c r="H161" i="7"/>
  <c r="J161" i="7" s="1"/>
  <c r="H162" i="7"/>
  <c r="J162" i="7" s="1"/>
  <c r="K162" i="7" s="1"/>
  <c r="H163" i="7"/>
  <c r="J163" i="7" s="1"/>
  <c r="K163" i="7" s="1"/>
  <c r="H164" i="7"/>
  <c r="J164" i="7" s="1"/>
  <c r="K164" i="7" s="1"/>
  <c r="H165" i="7"/>
  <c r="J165" i="7" s="1"/>
  <c r="K165" i="7" s="1"/>
  <c r="H166" i="7"/>
  <c r="J166" i="7" s="1"/>
  <c r="K166" i="7" s="1"/>
  <c r="H167" i="7"/>
  <c r="J167" i="7" s="1"/>
  <c r="K167" i="7" s="1"/>
  <c r="H168" i="7"/>
  <c r="J168" i="7" s="1"/>
  <c r="K168" i="7" s="1"/>
  <c r="H169" i="7"/>
  <c r="J169" i="7" s="1"/>
  <c r="K169" i="7" s="1"/>
  <c r="H170" i="7"/>
  <c r="J170" i="7" s="1"/>
  <c r="K170" i="7" s="1"/>
  <c r="H171" i="7"/>
  <c r="J171" i="7" s="1"/>
  <c r="K171" i="7" s="1"/>
  <c r="H172" i="7"/>
  <c r="J172" i="7" s="1"/>
  <c r="K172" i="7" s="1"/>
  <c r="H173" i="7"/>
  <c r="J173" i="7" s="1"/>
  <c r="K173" i="7" s="1"/>
  <c r="H174" i="7"/>
  <c r="J174" i="7" s="1"/>
  <c r="K174" i="7" s="1"/>
  <c r="H175" i="7"/>
  <c r="H176" i="7"/>
  <c r="J176" i="7" s="1"/>
  <c r="K176" i="7" s="1"/>
  <c r="H177" i="7"/>
  <c r="J177" i="7" s="1"/>
  <c r="K177" i="7" s="1"/>
  <c r="H178" i="7"/>
  <c r="J178" i="7" s="1"/>
  <c r="K178" i="7" s="1"/>
  <c r="H179" i="7"/>
  <c r="J179" i="7" s="1"/>
  <c r="K179" i="7" s="1"/>
  <c r="H180" i="7"/>
  <c r="J180" i="7" s="1"/>
  <c r="K180" i="7" s="1"/>
  <c r="H181" i="7"/>
  <c r="J181" i="7" s="1"/>
  <c r="K181" i="7" s="1"/>
  <c r="H182" i="7"/>
  <c r="J182" i="7" s="1"/>
  <c r="K182" i="7" s="1"/>
  <c r="H183" i="7"/>
  <c r="J183" i="7" s="1"/>
  <c r="K183" i="7" s="1"/>
  <c r="H184" i="7"/>
  <c r="J184" i="7" s="1"/>
  <c r="K184" i="7" s="1"/>
  <c r="H185" i="7"/>
  <c r="J185" i="7" s="1"/>
  <c r="H186" i="7"/>
  <c r="J186" i="7" s="1"/>
  <c r="K186" i="7" s="1"/>
  <c r="H187" i="7"/>
  <c r="J187" i="7" s="1"/>
  <c r="K187" i="7" s="1"/>
  <c r="H188" i="7"/>
  <c r="J188" i="7" s="1"/>
  <c r="K188" i="7" s="1"/>
  <c r="H189" i="7"/>
  <c r="J189" i="7" s="1"/>
  <c r="K189" i="7" s="1"/>
  <c r="H190" i="7"/>
  <c r="J190" i="7" s="1"/>
  <c r="K190" i="7" s="1"/>
  <c r="H191" i="7"/>
  <c r="J191" i="7" s="1"/>
  <c r="K191" i="7" s="1"/>
  <c r="H192" i="7"/>
  <c r="J192" i="7" s="1"/>
  <c r="K192" i="7" s="1"/>
  <c r="H193" i="7"/>
  <c r="J193" i="7" s="1"/>
  <c r="K193" i="7" s="1"/>
  <c r="H194" i="7"/>
  <c r="J194" i="7" s="1"/>
  <c r="K194" i="7" s="1"/>
  <c r="H195" i="7"/>
  <c r="J195" i="7" s="1"/>
  <c r="K195" i="7" s="1"/>
  <c r="H196" i="7"/>
  <c r="J196" i="7" s="1"/>
  <c r="K196" i="7" s="1"/>
  <c r="H197" i="7"/>
  <c r="J197" i="7" s="1"/>
  <c r="K197" i="7" s="1"/>
  <c r="H198" i="7"/>
  <c r="J198" i="7" s="1"/>
  <c r="K198" i="7" s="1"/>
  <c r="H199" i="7"/>
  <c r="J199" i="7" s="1"/>
  <c r="K199" i="7" s="1"/>
  <c r="H200" i="7"/>
  <c r="J200" i="7" s="1"/>
  <c r="K200" i="7" s="1"/>
  <c r="H201" i="7"/>
  <c r="J201" i="7" s="1"/>
  <c r="K201" i="7" s="1"/>
  <c r="H202" i="7"/>
  <c r="J202" i="7" s="1"/>
  <c r="K202" i="7" s="1"/>
  <c r="H203" i="7"/>
  <c r="J203" i="7" s="1"/>
  <c r="K203" i="7" s="1"/>
  <c r="H204" i="7"/>
  <c r="J204" i="7" s="1"/>
  <c r="K204" i="7" s="1"/>
  <c r="H205" i="7"/>
  <c r="J205" i="7" s="1"/>
  <c r="K205" i="7" s="1"/>
  <c r="H206" i="7"/>
  <c r="J206" i="7" s="1"/>
  <c r="K206" i="7" s="1"/>
  <c r="H207" i="7"/>
  <c r="H208" i="7"/>
  <c r="J208" i="7" s="1"/>
  <c r="K208" i="7" s="1"/>
  <c r="H209" i="7"/>
  <c r="J209" i="7" s="1"/>
  <c r="K209" i="7" s="1"/>
  <c r="H210" i="7"/>
  <c r="J210" i="7" s="1"/>
  <c r="K210" i="7" s="1"/>
  <c r="H211" i="7"/>
  <c r="J211" i="7" s="1"/>
  <c r="K211" i="7" s="1"/>
  <c r="H212" i="7"/>
  <c r="J212" i="7" s="1"/>
  <c r="K212" i="7" s="1"/>
  <c r="H213" i="7"/>
  <c r="J213" i="7" s="1"/>
  <c r="K213" i="7" s="1"/>
  <c r="H214" i="7"/>
  <c r="J214" i="7" s="1"/>
  <c r="K214" i="7" s="1"/>
  <c r="H215" i="7"/>
  <c r="J215" i="7" s="1"/>
  <c r="K215" i="7" s="1"/>
  <c r="H216" i="7"/>
  <c r="J216" i="7" s="1"/>
  <c r="K216" i="7" s="1"/>
  <c r="H217" i="7"/>
  <c r="J217" i="7" s="1"/>
  <c r="K217" i="7" s="1"/>
  <c r="H218" i="7"/>
  <c r="J218" i="7" s="1"/>
  <c r="K218" i="7" s="1"/>
  <c r="H219" i="7"/>
  <c r="J219" i="7" s="1"/>
  <c r="K219" i="7" s="1"/>
  <c r="H220" i="7"/>
  <c r="J220" i="7" s="1"/>
  <c r="K220" i="7" s="1"/>
  <c r="H221" i="7"/>
  <c r="J221" i="7" s="1"/>
  <c r="K221" i="7" s="1"/>
  <c r="H222" i="7"/>
  <c r="J222" i="7" s="1"/>
  <c r="K222" i="7" s="1"/>
  <c r="H223" i="7"/>
  <c r="H224" i="7"/>
  <c r="J224" i="7" s="1"/>
  <c r="K224" i="7" s="1"/>
  <c r="H225" i="7"/>
  <c r="J225" i="7" s="1"/>
  <c r="K225" i="7" s="1"/>
  <c r="H226" i="7"/>
  <c r="J226" i="7" s="1"/>
  <c r="K226" i="7" s="1"/>
  <c r="H227" i="7"/>
  <c r="J227" i="7" s="1"/>
  <c r="K227" i="7" s="1"/>
  <c r="H228" i="7"/>
  <c r="J228" i="7" s="1"/>
  <c r="K228" i="7" s="1"/>
  <c r="H229" i="7"/>
  <c r="J229" i="7" s="1"/>
  <c r="K229" i="7" s="1"/>
  <c r="H230" i="7"/>
  <c r="J230" i="7" s="1"/>
  <c r="K230" i="7" s="1"/>
  <c r="H231" i="7"/>
  <c r="J231" i="7" s="1"/>
  <c r="K231" i="7" s="1"/>
  <c r="H232" i="7"/>
  <c r="J232" i="7" s="1"/>
  <c r="K232" i="7" s="1"/>
  <c r="H233" i="7"/>
  <c r="J233" i="7" s="1"/>
  <c r="K233" i="7" s="1"/>
  <c r="H234" i="7"/>
  <c r="J234" i="7" s="1"/>
  <c r="K234" i="7" s="1"/>
  <c r="H235" i="7"/>
  <c r="J235" i="7" s="1"/>
  <c r="K235" i="7" s="1"/>
  <c r="H236" i="7"/>
  <c r="J236" i="7" s="1"/>
  <c r="K236" i="7" s="1"/>
  <c r="H237" i="7"/>
  <c r="H238" i="7"/>
  <c r="J238" i="7" s="1"/>
  <c r="K238" i="7" s="1"/>
  <c r="H239" i="7"/>
  <c r="J239" i="7" s="1"/>
  <c r="K239" i="7" s="1"/>
  <c r="H240" i="7"/>
  <c r="J240" i="7" s="1"/>
  <c r="K240" i="7" s="1"/>
  <c r="H241" i="7"/>
  <c r="J241" i="7" s="1"/>
  <c r="K241" i="7" s="1"/>
  <c r="H242" i="7"/>
  <c r="J242" i="7" s="1"/>
  <c r="K242" i="7" s="1"/>
  <c r="H243" i="7"/>
  <c r="J243" i="7" s="1"/>
  <c r="K243" i="7" s="1"/>
  <c r="H244" i="7"/>
  <c r="J244" i="7" s="1"/>
  <c r="K244" i="7" s="1"/>
  <c r="H245" i="7"/>
  <c r="J245" i="7" s="1"/>
  <c r="K245" i="7" s="1"/>
  <c r="H246" i="7"/>
  <c r="J246" i="7" s="1"/>
  <c r="K246" i="7" s="1"/>
  <c r="H247" i="7"/>
  <c r="J247" i="7" s="1"/>
  <c r="K247" i="7" s="1"/>
  <c r="H248" i="7"/>
  <c r="J248" i="7" s="1"/>
  <c r="K248" i="7" s="1"/>
  <c r="H249" i="7"/>
  <c r="J249" i="7" s="1"/>
  <c r="K249" i="7" s="1"/>
  <c r="H250" i="7"/>
  <c r="J250" i="7" s="1"/>
  <c r="K250" i="7" s="1"/>
  <c r="H251" i="7"/>
  <c r="J251" i="7" s="1"/>
  <c r="K251" i="7" s="1"/>
  <c r="H252" i="7"/>
  <c r="J252" i="7" s="1"/>
  <c r="K252" i="7" s="1"/>
  <c r="H253" i="7"/>
  <c r="J253" i="7" s="1"/>
  <c r="K253" i="7" s="1"/>
  <c r="H254" i="7"/>
  <c r="J254" i="7" s="1"/>
  <c r="K254" i="7" s="1"/>
  <c r="H255" i="7"/>
  <c r="H256" i="7"/>
  <c r="J256" i="7" s="1"/>
  <c r="K256" i="7" s="1"/>
  <c r="H257" i="7"/>
  <c r="J257" i="7" s="1"/>
  <c r="K257" i="7" s="1"/>
  <c r="H258" i="7"/>
  <c r="J258" i="7" s="1"/>
  <c r="K258" i="7" s="1"/>
  <c r="H259" i="7"/>
  <c r="J259" i="7" s="1"/>
  <c r="K259" i="7" s="1"/>
  <c r="H260" i="7"/>
  <c r="J260" i="7" s="1"/>
  <c r="K260" i="7" s="1"/>
  <c r="H261" i="7"/>
  <c r="J261" i="7" s="1"/>
  <c r="K261" i="7" s="1"/>
  <c r="H262" i="7"/>
  <c r="J262" i="7" s="1"/>
  <c r="K262" i="7" s="1"/>
  <c r="H263" i="7"/>
  <c r="J263" i="7" s="1"/>
  <c r="H264" i="7"/>
  <c r="J264" i="7" s="1"/>
  <c r="H265" i="7"/>
  <c r="J265" i="7" s="1"/>
  <c r="K265" i="7" s="1"/>
  <c r="H266" i="7"/>
  <c r="J266" i="7" s="1"/>
  <c r="K266" i="7" s="1"/>
  <c r="H267" i="7"/>
  <c r="J267" i="7" s="1"/>
  <c r="K267" i="7" s="1"/>
  <c r="H268" i="7"/>
  <c r="J268" i="7" s="1"/>
  <c r="K268" i="7" s="1"/>
  <c r="H269" i="7"/>
  <c r="J269" i="7" s="1"/>
  <c r="K269" i="7" s="1"/>
  <c r="H270" i="7"/>
  <c r="J270" i="7" s="1"/>
  <c r="K270" i="7" s="1"/>
  <c r="H271" i="7"/>
  <c r="H272" i="7"/>
  <c r="J272" i="7" s="1"/>
  <c r="K272" i="7" s="1"/>
  <c r="H273" i="7"/>
  <c r="J273" i="7" s="1"/>
  <c r="K273" i="7" s="1"/>
  <c r="H274" i="7"/>
  <c r="J274" i="7" s="1"/>
  <c r="K274" i="7" s="1"/>
  <c r="H275" i="7"/>
  <c r="J275" i="7" s="1"/>
  <c r="K275" i="7" s="1"/>
  <c r="H276" i="7"/>
  <c r="J276" i="7" s="1"/>
  <c r="K276" i="7" s="1"/>
  <c r="H277" i="7"/>
  <c r="J277" i="7" s="1"/>
  <c r="K277" i="7" s="1"/>
  <c r="H278" i="7"/>
  <c r="J278" i="7" s="1"/>
  <c r="K278" i="7" s="1"/>
  <c r="H279" i="7"/>
  <c r="J279" i="7" s="1"/>
  <c r="K279" i="7" s="1"/>
  <c r="H280" i="7"/>
  <c r="J280" i="7" s="1"/>
  <c r="K280" i="7" s="1"/>
  <c r="H281" i="7"/>
  <c r="J281" i="7" s="1"/>
  <c r="K281" i="7" s="1"/>
  <c r="H282" i="7"/>
  <c r="J282" i="7" s="1"/>
  <c r="K282" i="7" s="1"/>
  <c r="H283" i="7"/>
  <c r="J283" i="7" s="1"/>
  <c r="K283" i="7" s="1"/>
  <c r="H284" i="7"/>
  <c r="J284" i="7" s="1"/>
  <c r="K284" i="7" s="1"/>
  <c r="H285" i="7"/>
  <c r="J285" i="7" s="1"/>
  <c r="K285" i="7" s="1"/>
  <c r="H286" i="7"/>
  <c r="J286" i="7" s="1"/>
  <c r="K286" i="7" s="1"/>
  <c r="H287" i="7"/>
  <c r="H288" i="7"/>
  <c r="J288" i="7" s="1"/>
  <c r="H289" i="7"/>
  <c r="J289" i="7" s="1"/>
  <c r="H290" i="7"/>
  <c r="J290" i="7" s="1"/>
  <c r="K290" i="7" s="1"/>
  <c r="H291" i="7"/>
  <c r="J291" i="7" s="1"/>
  <c r="K291" i="7" s="1"/>
  <c r="H292" i="7"/>
  <c r="J292" i="7" s="1"/>
  <c r="K292" i="7" s="1"/>
  <c r="H293" i="7"/>
  <c r="J293" i="7" s="1"/>
  <c r="K293" i="7" s="1"/>
  <c r="H294" i="7"/>
  <c r="J294" i="7" s="1"/>
  <c r="K294" i="7" s="1"/>
  <c r="H295" i="7"/>
  <c r="J295" i="7" s="1"/>
  <c r="K295" i="7" s="1"/>
  <c r="H296" i="7"/>
  <c r="J296" i="7" s="1"/>
  <c r="K296" i="7" s="1"/>
  <c r="H297" i="7"/>
  <c r="J297" i="7" s="1"/>
  <c r="K297" i="7" s="1"/>
  <c r="H298" i="7"/>
  <c r="J298" i="7" s="1"/>
  <c r="K298" i="7" s="1"/>
  <c r="H299" i="7"/>
  <c r="J299" i="7" s="1"/>
  <c r="K299" i="7" s="1"/>
  <c r="H300" i="7"/>
  <c r="J300" i="7" s="1"/>
  <c r="K300" i="7" s="1"/>
  <c r="H301" i="7"/>
  <c r="J301" i="7" s="1"/>
  <c r="K301" i="7" s="1"/>
  <c r="H302" i="7"/>
  <c r="J302" i="7" s="1"/>
  <c r="K302" i="7" s="1"/>
  <c r="H303" i="7"/>
  <c r="J303" i="7" s="1"/>
  <c r="K303" i="7" s="1"/>
  <c r="H304" i="7"/>
  <c r="J304" i="7" s="1"/>
  <c r="K304" i="7" s="1"/>
  <c r="H305" i="7"/>
  <c r="J305" i="7" s="1"/>
  <c r="K305" i="7" s="1"/>
  <c r="H306" i="7"/>
  <c r="J306" i="7" s="1"/>
  <c r="K306" i="7" s="1"/>
  <c r="H307" i="7"/>
  <c r="J307" i="7" s="1"/>
  <c r="K307" i="7" s="1"/>
  <c r="H308" i="7"/>
  <c r="J308" i="7" s="1"/>
  <c r="K308" i="7" s="1"/>
  <c r="H309" i="7"/>
  <c r="J309" i="7" s="1"/>
  <c r="K309" i="7" s="1"/>
  <c r="H310" i="7"/>
  <c r="J310" i="7" s="1"/>
  <c r="K310" i="7" s="1"/>
  <c r="H311" i="7"/>
  <c r="H312" i="7"/>
  <c r="H313" i="7"/>
  <c r="J313" i="7" s="1"/>
  <c r="H314" i="7"/>
  <c r="J314" i="7" s="1"/>
  <c r="K314" i="7" s="1"/>
  <c r="H315" i="7"/>
  <c r="J315" i="7" s="1"/>
  <c r="K315" i="7" s="1"/>
  <c r="H316" i="7"/>
  <c r="J316" i="7" s="1"/>
  <c r="K316" i="7" s="1"/>
  <c r="H317" i="7"/>
  <c r="J317" i="7" s="1"/>
  <c r="H318" i="7"/>
  <c r="J318" i="7" s="1"/>
  <c r="K318" i="7" s="1"/>
  <c r="H319" i="7"/>
  <c r="J319" i="7" s="1"/>
  <c r="K319" i="7" s="1"/>
  <c r="H320" i="7"/>
  <c r="J320" i="7" s="1"/>
  <c r="K320" i="7" s="1"/>
  <c r="H321" i="7"/>
  <c r="J321" i="7" s="1"/>
  <c r="K321" i="7" s="1"/>
  <c r="H322" i="7"/>
  <c r="J322" i="7" s="1"/>
  <c r="K322" i="7" s="1"/>
  <c r="H323" i="7"/>
  <c r="J323" i="7" s="1"/>
  <c r="K323" i="7" s="1"/>
  <c r="H324" i="7"/>
  <c r="J324" i="7" s="1"/>
  <c r="K324" i="7" s="1"/>
  <c r="H325" i="7"/>
  <c r="J325" i="7" s="1"/>
  <c r="K325" i="7" s="1"/>
  <c r="H326" i="7"/>
  <c r="J326" i="7" s="1"/>
  <c r="K326" i="7" s="1"/>
  <c r="H327" i="7"/>
  <c r="H328" i="7"/>
  <c r="J328" i="7" s="1"/>
  <c r="K328" i="7" s="1"/>
  <c r="H329" i="7"/>
  <c r="J329" i="7" s="1"/>
  <c r="K329" i="7" s="1"/>
  <c r="H330" i="7"/>
  <c r="J330" i="7" s="1"/>
  <c r="K330" i="7" s="1"/>
  <c r="H331" i="7"/>
  <c r="J331" i="7" s="1"/>
  <c r="K331" i="7" s="1"/>
  <c r="H332" i="7"/>
  <c r="J332" i="7" s="1"/>
  <c r="K332" i="7" s="1"/>
  <c r="H333" i="7"/>
  <c r="J333" i="7" s="1"/>
  <c r="K333" i="7" s="1"/>
  <c r="H334" i="7"/>
  <c r="J334" i="7" s="1"/>
  <c r="K334" i="7" s="1"/>
  <c r="H335" i="7"/>
  <c r="J335" i="7" s="1"/>
  <c r="K335" i="7" s="1"/>
  <c r="H336" i="7"/>
  <c r="H337" i="7"/>
  <c r="J337" i="7" s="1"/>
  <c r="K337" i="7" s="1"/>
  <c r="H338" i="7"/>
  <c r="J338" i="7" s="1"/>
  <c r="K338" i="7" s="1"/>
  <c r="H339" i="7"/>
  <c r="J339" i="7" s="1"/>
  <c r="K339" i="7" s="1"/>
  <c r="H340" i="7"/>
  <c r="J340" i="7" s="1"/>
  <c r="K340" i="7" s="1"/>
  <c r="H341" i="7"/>
  <c r="J341" i="7" s="1"/>
  <c r="K341" i="7" s="1"/>
  <c r="H342" i="7"/>
  <c r="J342" i="7" s="1"/>
  <c r="K342" i="7" s="1"/>
  <c r="H343" i="7"/>
  <c r="J343" i="7" s="1"/>
  <c r="K343" i="7" s="1"/>
  <c r="H344" i="7"/>
  <c r="J344" i="7" s="1"/>
  <c r="K344" i="7" s="1"/>
  <c r="H345" i="7"/>
  <c r="J345" i="7" s="1"/>
  <c r="K345" i="7" s="1"/>
  <c r="H346" i="7"/>
  <c r="J346" i="7" s="1"/>
  <c r="K346" i="7" s="1"/>
  <c r="H347" i="7"/>
  <c r="J347" i="7" s="1"/>
  <c r="K347" i="7" s="1"/>
  <c r="H348" i="7"/>
  <c r="J348" i="7" s="1"/>
  <c r="K348" i="7" s="1"/>
  <c r="H349" i="7"/>
  <c r="J349" i="7" s="1"/>
  <c r="K349" i="7" s="1"/>
  <c r="H350" i="7"/>
  <c r="J350" i="7" s="1"/>
  <c r="K350" i="7" s="1"/>
  <c r="H351" i="7"/>
  <c r="J351" i="7" s="1"/>
  <c r="K351" i="7" s="1"/>
  <c r="H352" i="7"/>
  <c r="J352" i="7" s="1"/>
  <c r="K352" i="7" s="1"/>
  <c r="H353" i="7"/>
  <c r="J353" i="7" s="1"/>
  <c r="K353" i="7" s="1"/>
  <c r="H354" i="7"/>
  <c r="J354" i="7" s="1"/>
  <c r="K354" i="7" s="1"/>
  <c r="H355" i="7"/>
  <c r="J355" i="7" s="1"/>
  <c r="K355" i="7" s="1"/>
  <c r="H356" i="7"/>
  <c r="J356" i="7" s="1"/>
  <c r="K356" i="7" s="1"/>
  <c r="H357" i="7"/>
  <c r="J357" i="7" s="1"/>
  <c r="K357" i="7" s="1"/>
  <c r="H358" i="7"/>
  <c r="J358" i="7" s="1"/>
  <c r="K358" i="7" s="1"/>
  <c r="H359" i="7"/>
  <c r="J359" i="7" s="1"/>
  <c r="K359" i="7" s="1"/>
  <c r="H360" i="7"/>
  <c r="J360" i="7" s="1"/>
  <c r="K360" i="7" s="1"/>
  <c r="H361" i="7"/>
  <c r="J361" i="7" s="1"/>
  <c r="K361" i="7" s="1"/>
  <c r="H362" i="7"/>
  <c r="J362" i="7" s="1"/>
  <c r="K362" i="7" s="1"/>
  <c r="H363" i="7"/>
  <c r="J363" i="7" s="1"/>
  <c r="K363" i="7" s="1"/>
  <c r="H364" i="7"/>
  <c r="J364" i="7" s="1"/>
  <c r="K364" i="7" s="1"/>
  <c r="H365" i="7"/>
  <c r="J365" i="7" s="1"/>
  <c r="K365" i="7" s="1"/>
  <c r="H366" i="7"/>
  <c r="J366" i="7" s="1"/>
  <c r="K366" i="7" s="1"/>
  <c r="H367" i="7"/>
  <c r="J367" i="7" s="1"/>
  <c r="H368" i="7"/>
  <c r="J368" i="7" s="1"/>
  <c r="K368" i="7" s="1"/>
  <c r="H369" i="7"/>
  <c r="J369" i="7" s="1"/>
  <c r="K369" i="7" s="1"/>
  <c r="H370" i="7"/>
  <c r="J370" i="7" s="1"/>
  <c r="K370" i="7" s="1"/>
  <c r="H371" i="7"/>
  <c r="J371" i="7" s="1"/>
  <c r="K371" i="7" s="1"/>
  <c r="H372" i="7"/>
  <c r="J372" i="7" s="1"/>
  <c r="K372" i="7" s="1"/>
  <c r="H373" i="7"/>
  <c r="J373" i="7" s="1"/>
  <c r="K373" i="7" s="1"/>
  <c r="H374" i="7"/>
  <c r="J374" i="7" s="1"/>
  <c r="K374" i="7" s="1"/>
  <c r="H375" i="7"/>
  <c r="H376" i="7"/>
  <c r="H377" i="7"/>
  <c r="J377" i="7" s="1"/>
  <c r="K377" i="7" s="1"/>
  <c r="H378" i="7"/>
  <c r="J378" i="7" s="1"/>
  <c r="K378" i="7" s="1"/>
  <c r="H379" i="7"/>
  <c r="J379" i="7" s="1"/>
  <c r="K379" i="7" s="1"/>
  <c r="H380" i="7"/>
  <c r="H381" i="7"/>
  <c r="J381" i="7" s="1"/>
  <c r="K381" i="7" s="1"/>
  <c r="H382" i="7"/>
  <c r="J382" i="7" s="1"/>
  <c r="K382" i="7" s="1"/>
  <c r="H383" i="7"/>
  <c r="J383" i="7" s="1"/>
  <c r="K383" i="7" s="1"/>
  <c r="H384" i="7"/>
  <c r="J384" i="7" s="1"/>
  <c r="K384" i="7" s="1"/>
  <c r="H385" i="7"/>
  <c r="J385" i="7" s="1"/>
  <c r="K385" i="7" s="1"/>
  <c r="H386" i="7"/>
  <c r="J386" i="7" s="1"/>
  <c r="K386" i="7" s="1"/>
  <c r="H387" i="7"/>
  <c r="J387" i="7" s="1"/>
  <c r="K387" i="7" s="1"/>
  <c r="H388" i="7"/>
  <c r="J388" i="7" s="1"/>
  <c r="K388" i="7" s="1"/>
  <c r="H389" i="7"/>
  <c r="J389" i="7" s="1"/>
  <c r="K389" i="7" s="1"/>
  <c r="H390" i="7"/>
  <c r="J390" i="7" s="1"/>
  <c r="K390" i="7" s="1"/>
  <c r="H391" i="7"/>
  <c r="J391" i="7" s="1"/>
  <c r="H392" i="7"/>
  <c r="J392" i="7" s="1"/>
  <c r="H393" i="7"/>
  <c r="J393" i="7" s="1"/>
  <c r="K393" i="7" s="1"/>
  <c r="H394" i="7"/>
  <c r="J394" i="7" s="1"/>
  <c r="K394" i="7" s="1"/>
  <c r="H395" i="7"/>
  <c r="J395" i="7" s="1"/>
  <c r="K395" i="7" s="1"/>
  <c r="H396" i="7"/>
  <c r="J396" i="7" s="1"/>
  <c r="K396" i="7" s="1"/>
  <c r="H397" i="7"/>
  <c r="J397" i="7" s="1"/>
  <c r="K397" i="7" s="1"/>
  <c r="H398" i="7"/>
  <c r="J398" i="7" s="1"/>
  <c r="K398" i="7" s="1"/>
  <c r="H399" i="7"/>
  <c r="H400" i="7"/>
  <c r="H401" i="7"/>
  <c r="J401" i="7" s="1"/>
  <c r="K401" i="7" s="1"/>
  <c r="H402" i="7"/>
  <c r="J402" i="7" s="1"/>
  <c r="K402" i="7" s="1"/>
  <c r="H403" i="7"/>
  <c r="J403" i="7" s="1"/>
  <c r="K403" i="7" s="1"/>
  <c r="H404" i="7"/>
  <c r="J404" i="7" s="1"/>
  <c r="K404" i="7" s="1"/>
  <c r="H405" i="7"/>
  <c r="J405" i="7" s="1"/>
  <c r="K405" i="7" s="1"/>
  <c r="H406" i="7"/>
  <c r="J406" i="7" s="1"/>
  <c r="K406" i="7" s="1"/>
  <c r="H407" i="7"/>
  <c r="J407" i="7" s="1"/>
  <c r="K407" i="7" s="1"/>
  <c r="H408" i="7"/>
  <c r="H409" i="7"/>
  <c r="H410" i="7"/>
  <c r="J410" i="7" s="1"/>
  <c r="K410" i="7" s="1"/>
  <c r="H411" i="7"/>
  <c r="J411" i="7" s="1"/>
  <c r="K411" i="7" s="1"/>
  <c r="H412" i="7"/>
  <c r="J412" i="7" s="1"/>
  <c r="K412" i="7" s="1"/>
  <c r="H413" i="7"/>
  <c r="J413" i="7" s="1"/>
  <c r="K413" i="7" s="1"/>
  <c r="H414" i="7"/>
  <c r="J414" i="7" s="1"/>
  <c r="K414" i="7" s="1"/>
  <c r="H415" i="7"/>
  <c r="J415" i="7" s="1"/>
  <c r="K415" i="7" s="1"/>
  <c r="H416" i="7"/>
  <c r="J416" i="7" s="1"/>
  <c r="H417" i="7"/>
  <c r="J417" i="7" s="1"/>
  <c r="K417" i="7" s="1"/>
  <c r="H418" i="7"/>
  <c r="J418" i="7" s="1"/>
  <c r="K418" i="7" s="1"/>
  <c r="H419" i="7"/>
  <c r="J419" i="7" s="1"/>
  <c r="K419" i="7" s="1"/>
  <c r="H420" i="7"/>
  <c r="J420" i="7" s="1"/>
  <c r="K420" i="7" s="1"/>
  <c r="H421" i="7"/>
  <c r="J421" i="7" s="1"/>
  <c r="K421" i="7" s="1"/>
  <c r="H422" i="7"/>
  <c r="J422" i="7" s="1"/>
  <c r="K422" i="7" s="1"/>
  <c r="H423" i="7"/>
  <c r="J423" i="7" s="1"/>
  <c r="K423" i="7" s="1"/>
  <c r="H424" i="7"/>
  <c r="J424" i="7" s="1"/>
  <c r="K424" i="7" s="1"/>
  <c r="H425" i="7"/>
  <c r="J425" i="7" s="1"/>
  <c r="K425" i="7" s="1"/>
  <c r="H426" i="7"/>
  <c r="H427" i="7"/>
  <c r="J427" i="7" s="1"/>
  <c r="K427" i="7" s="1"/>
  <c r="H428" i="7"/>
  <c r="J428" i="7" s="1"/>
  <c r="K428" i="7" s="1"/>
  <c r="H429" i="7"/>
  <c r="J429" i="7" s="1"/>
  <c r="K429" i="7" s="1"/>
  <c r="H430" i="7"/>
  <c r="J430" i="7" s="1"/>
  <c r="K430" i="7" s="1"/>
  <c r="H431" i="7"/>
  <c r="J431" i="7" s="1"/>
  <c r="K431" i="7" s="1"/>
  <c r="H432" i="7"/>
  <c r="J432" i="7" s="1"/>
  <c r="K432" i="7" s="1"/>
  <c r="H433" i="7"/>
  <c r="J433" i="7" s="1"/>
  <c r="K433" i="7" s="1"/>
  <c r="H434" i="7"/>
  <c r="J434" i="7" s="1"/>
  <c r="K434" i="7" s="1"/>
  <c r="H435" i="7"/>
  <c r="J435" i="7" s="1"/>
  <c r="K435" i="7" s="1"/>
  <c r="H436" i="7"/>
  <c r="H437" i="7"/>
  <c r="J437" i="7" s="1"/>
  <c r="K437" i="7" s="1"/>
  <c r="H438" i="7"/>
  <c r="J438" i="7" s="1"/>
  <c r="K438" i="7" s="1"/>
  <c r="H439" i="7"/>
  <c r="J439" i="7" s="1"/>
  <c r="K439" i="7" s="1"/>
  <c r="H440" i="7"/>
  <c r="J440" i="7" s="1"/>
  <c r="K440" i="7" s="1"/>
  <c r="H441" i="7"/>
  <c r="J441" i="7" s="1"/>
  <c r="K441" i="7" s="1"/>
  <c r="H442" i="7"/>
  <c r="J442" i="7" s="1"/>
  <c r="K442" i="7" s="1"/>
  <c r="H443" i="7"/>
  <c r="J443" i="7" s="1"/>
  <c r="K443" i="7" s="1"/>
  <c r="H444" i="7"/>
  <c r="J444" i="7" s="1"/>
  <c r="K444" i="7" s="1"/>
  <c r="H445" i="7"/>
  <c r="J445" i="7" s="1"/>
  <c r="K445" i="7" s="1"/>
  <c r="H446" i="7"/>
  <c r="J446" i="7" s="1"/>
  <c r="K446" i="7" s="1"/>
  <c r="H447" i="7"/>
  <c r="H448" i="7"/>
  <c r="J448" i="7" s="1"/>
  <c r="K448" i="7" s="1"/>
  <c r="H449" i="7"/>
  <c r="J449" i="7" s="1"/>
  <c r="K449" i="7" s="1"/>
  <c r="H450" i="7"/>
  <c r="J450" i="7" s="1"/>
  <c r="K450" i="7" s="1"/>
  <c r="H451" i="7"/>
  <c r="J451" i="7" s="1"/>
  <c r="K451" i="7" s="1"/>
  <c r="H452" i="7"/>
  <c r="J452" i="7" s="1"/>
  <c r="K452" i="7" s="1"/>
  <c r="H453" i="7"/>
  <c r="J453" i="7" s="1"/>
  <c r="K453" i="7" s="1"/>
  <c r="H454" i="7"/>
  <c r="J454" i="7" s="1"/>
  <c r="K454" i="7" s="1"/>
  <c r="H455" i="7"/>
  <c r="H456" i="7"/>
  <c r="H457" i="7"/>
  <c r="J457" i="7" s="1"/>
  <c r="K457" i="7" s="1"/>
  <c r="H458" i="7"/>
  <c r="J458" i="7" s="1"/>
  <c r="K458" i="7" s="1"/>
  <c r="H459" i="7"/>
  <c r="J459" i="7" s="1"/>
  <c r="K459" i="7" s="1"/>
  <c r="H460" i="7"/>
  <c r="J460" i="7" s="1"/>
  <c r="K460" i="7" s="1"/>
  <c r="H461" i="7"/>
  <c r="J461" i="7" s="1"/>
  <c r="K461" i="7" s="1"/>
  <c r="H462" i="7"/>
  <c r="J462" i="7" s="1"/>
  <c r="K462" i="7" s="1"/>
  <c r="H463" i="7"/>
  <c r="J463" i="7" s="1"/>
  <c r="K463" i="7" s="1"/>
  <c r="H464" i="7"/>
  <c r="J464" i="7" s="1"/>
  <c r="K464" i="7" s="1"/>
  <c r="H465" i="7"/>
  <c r="J465" i="7" s="1"/>
  <c r="K465" i="7" s="1"/>
  <c r="H466" i="7"/>
  <c r="J466" i="7" s="1"/>
  <c r="K466" i="7" s="1"/>
  <c r="H467" i="7"/>
  <c r="J467" i="7" s="1"/>
  <c r="K467" i="7" s="1"/>
  <c r="H468" i="7"/>
  <c r="J468" i="7" s="1"/>
  <c r="K468" i="7" s="1"/>
  <c r="H469" i="7"/>
  <c r="J469" i="7" s="1"/>
  <c r="K469" i="7" s="1"/>
  <c r="H470" i="7"/>
  <c r="J470" i="7" s="1"/>
  <c r="K470" i="7" s="1"/>
  <c r="H471" i="7"/>
  <c r="J471" i="7" s="1"/>
  <c r="K471" i="7" s="1"/>
  <c r="H472" i="7"/>
  <c r="H473" i="7"/>
  <c r="H474" i="7"/>
  <c r="H475" i="7"/>
  <c r="J475" i="7" s="1"/>
  <c r="K475" i="7" s="1"/>
  <c r="H476" i="7"/>
  <c r="J476" i="7" s="1"/>
  <c r="K476" i="7" s="1"/>
  <c r="H477" i="7"/>
  <c r="J477" i="7" s="1"/>
  <c r="K477" i="7" s="1"/>
  <c r="H478" i="7"/>
  <c r="J478" i="7" s="1"/>
  <c r="K478" i="7" s="1"/>
  <c r="H479" i="7"/>
  <c r="J479" i="7" s="1"/>
  <c r="K479" i="7" s="1"/>
  <c r="H480" i="7"/>
  <c r="J480" i="7" s="1"/>
  <c r="K480" i="7" s="1"/>
  <c r="H481" i="7"/>
  <c r="H482" i="7"/>
  <c r="H483" i="7"/>
  <c r="J483" i="7" s="1"/>
  <c r="K483" i="7" s="1"/>
  <c r="H484" i="7"/>
  <c r="J484" i="7" s="1"/>
  <c r="K484" i="7" s="1"/>
  <c r="H485" i="7"/>
  <c r="J485" i="7" s="1"/>
  <c r="K485" i="7" s="1"/>
  <c r="H486" i="7"/>
  <c r="J486" i="7" s="1"/>
  <c r="K486" i="7" s="1"/>
  <c r="H487" i="7"/>
  <c r="J487" i="7" s="1"/>
  <c r="K487" i="7" s="1"/>
  <c r="H488" i="7"/>
  <c r="J488" i="7" s="1"/>
  <c r="K488" i="7" s="1"/>
  <c r="H489" i="7"/>
  <c r="J489" i="7" s="1"/>
  <c r="K489" i="7" s="1"/>
  <c r="H490" i="7"/>
  <c r="J490" i="7" s="1"/>
  <c r="K490" i="7" s="1"/>
  <c r="H491" i="7"/>
  <c r="J491" i="7" s="1"/>
  <c r="K491" i="7" s="1"/>
  <c r="H492" i="7"/>
  <c r="J492" i="7" s="1"/>
  <c r="K492" i="7" s="1"/>
  <c r="H493" i="7"/>
  <c r="J493" i="7" s="1"/>
  <c r="K493" i="7" s="1"/>
  <c r="H494" i="7"/>
  <c r="J494" i="7" s="1"/>
  <c r="K494" i="7" s="1"/>
  <c r="H495" i="7"/>
  <c r="J495" i="7" s="1"/>
  <c r="H496" i="7"/>
  <c r="J496" i="7" s="1"/>
  <c r="K496" i="7" s="1"/>
  <c r="H497" i="7"/>
  <c r="J497" i="7" s="1"/>
  <c r="K497" i="7" s="1"/>
  <c r="H498" i="7"/>
  <c r="J498" i="7" s="1"/>
  <c r="K498" i="7" s="1"/>
  <c r="H499" i="7"/>
  <c r="J499" i="7" s="1"/>
  <c r="K499" i="7" s="1"/>
  <c r="H500" i="7"/>
  <c r="J500" i="7" s="1"/>
  <c r="K500" i="7" s="1"/>
  <c r="H501" i="7"/>
  <c r="J501" i="7" s="1"/>
  <c r="K501" i="7" s="1"/>
  <c r="H502" i="7"/>
  <c r="J502" i="7" s="1"/>
  <c r="K502" i="7" s="1"/>
  <c r="H503" i="7"/>
  <c r="J503" i="7" s="1"/>
  <c r="K503" i="7" s="1"/>
  <c r="H504" i="7"/>
  <c r="J504" i="7" s="1"/>
  <c r="K504" i="7" s="1"/>
  <c r="H505" i="7"/>
  <c r="J505" i="7" s="1"/>
  <c r="K505" i="7" s="1"/>
  <c r="H506" i="7"/>
  <c r="J506" i="7" s="1"/>
  <c r="K506" i="7" s="1"/>
  <c r="H507" i="7"/>
  <c r="J507" i="7" s="1"/>
  <c r="K507" i="7" s="1"/>
  <c r="H508" i="7"/>
  <c r="J508" i="7" s="1"/>
  <c r="K508" i="7" s="1"/>
  <c r="H509" i="7"/>
  <c r="H510" i="7"/>
  <c r="J510" i="7" s="1"/>
  <c r="K510" i="7" s="1"/>
  <c r="H511" i="7"/>
  <c r="J511" i="7" s="1"/>
  <c r="K511" i="7" s="1"/>
  <c r="H512" i="7"/>
  <c r="J512" i="7" s="1"/>
  <c r="K512" i="7" s="1"/>
  <c r="H513" i="7"/>
  <c r="J513" i="7" s="1"/>
  <c r="K513" i="7" s="1"/>
  <c r="H514" i="7"/>
  <c r="J514" i="7" s="1"/>
  <c r="K514" i="7" s="1"/>
  <c r="H515" i="7"/>
  <c r="J515" i="7" s="1"/>
  <c r="K515" i="7" s="1"/>
  <c r="H516" i="7"/>
  <c r="J516" i="7" s="1"/>
  <c r="K516" i="7" s="1"/>
  <c r="H517" i="7"/>
  <c r="J517" i="7" s="1"/>
  <c r="K517" i="7" s="1"/>
  <c r="H518" i="7"/>
  <c r="J518" i="7" s="1"/>
  <c r="K518" i="7" s="1"/>
  <c r="H519" i="7"/>
  <c r="H520" i="7"/>
  <c r="H521" i="7"/>
  <c r="J521" i="7" s="1"/>
  <c r="K521" i="7" s="1"/>
  <c r="H522" i="7"/>
  <c r="J522" i="7" s="1"/>
  <c r="K522" i="7" s="1"/>
  <c r="H523" i="7"/>
  <c r="J523" i="7" s="1"/>
  <c r="K523" i="7" s="1"/>
  <c r="H524" i="7"/>
  <c r="J524" i="7" s="1"/>
  <c r="K524" i="7" s="1"/>
  <c r="H525" i="7"/>
  <c r="J525" i="7" s="1"/>
  <c r="K525" i="7" s="1"/>
  <c r="H526" i="7"/>
  <c r="J526" i="7" s="1"/>
  <c r="K526" i="7" s="1"/>
  <c r="H527" i="7"/>
  <c r="G2" i="7"/>
  <c r="G3" i="7"/>
  <c r="G4" i="7"/>
  <c r="I4" i="7" s="1"/>
  <c r="G5" i="7"/>
  <c r="I5" i="7" s="1"/>
  <c r="G6" i="7"/>
  <c r="I6" i="7" s="1"/>
  <c r="G7" i="7"/>
  <c r="I7" i="7" s="1"/>
  <c r="G8" i="7"/>
  <c r="I8" i="7" s="1"/>
  <c r="G9" i="7"/>
  <c r="I9" i="7" s="1"/>
  <c r="G10" i="7"/>
  <c r="I10" i="7" s="1"/>
  <c r="G11" i="7"/>
  <c r="I11" i="7" s="1"/>
  <c r="G12" i="7"/>
  <c r="I12" i="7" s="1"/>
  <c r="G13" i="7"/>
  <c r="I13" i="7" s="1"/>
  <c r="G14" i="7"/>
  <c r="I14" i="7" s="1"/>
  <c r="G15" i="7"/>
  <c r="I15" i="7" s="1"/>
  <c r="G16" i="7"/>
  <c r="I16" i="7" s="1"/>
  <c r="G17" i="7"/>
  <c r="I17" i="7" s="1"/>
  <c r="G18" i="7"/>
  <c r="I18" i="7" s="1"/>
  <c r="G19" i="7"/>
  <c r="G20" i="7"/>
  <c r="G21" i="7"/>
  <c r="I21" i="7" s="1"/>
  <c r="G22" i="7"/>
  <c r="I22" i="7" s="1"/>
  <c r="G23" i="7"/>
  <c r="I23" i="7" s="1"/>
  <c r="G24" i="7"/>
  <c r="I24" i="7" s="1"/>
  <c r="G25" i="7"/>
  <c r="I25" i="7" s="1"/>
  <c r="G26" i="7"/>
  <c r="I26" i="7" s="1"/>
  <c r="G27" i="7"/>
  <c r="I27" i="7" s="1"/>
  <c r="G28" i="7"/>
  <c r="G29" i="7"/>
  <c r="I29" i="7" s="1"/>
  <c r="G30" i="7"/>
  <c r="G31" i="7"/>
  <c r="I31" i="7" s="1"/>
  <c r="G32" i="7"/>
  <c r="I32" i="7" s="1"/>
  <c r="G33" i="7"/>
  <c r="I33" i="7" s="1"/>
  <c r="G34" i="7"/>
  <c r="I34" i="7" s="1"/>
  <c r="G35" i="7"/>
  <c r="I35" i="7" s="1"/>
  <c r="G36" i="7"/>
  <c r="I36" i="7" s="1"/>
  <c r="G37" i="7"/>
  <c r="I37" i="7" s="1"/>
  <c r="G38" i="7"/>
  <c r="I38" i="7" s="1"/>
  <c r="G39" i="7"/>
  <c r="I39" i="7" s="1"/>
  <c r="G40" i="7"/>
  <c r="I40" i="7" s="1"/>
  <c r="G41" i="7"/>
  <c r="I41" i="7" s="1"/>
  <c r="G42" i="7"/>
  <c r="I42" i="7" s="1"/>
  <c r="G43" i="7"/>
  <c r="I43" i="7" s="1"/>
  <c r="G44" i="7"/>
  <c r="I44" i="7" s="1"/>
  <c r="G45" i="7"/>
  <c r="I45" i="7" s="1"/>
  <c r="G46" i="7"/>
  <c r="I46" i="7" s="1"/>
  <c r="G47" i="7"/>
  <c r="I47" i="7" s="1"/>
  <c r="G48" i="7"/>
  <c r="I48" i="7" s="1"/>
  <c r="G49" i="7"/>
  <c r="G50" i="7"/>
  <c r="I50" i="7" s="1"/>
  <c r="G51" i="7"/>
  <c r="I51" i="7" s="1"/>
  <c r="G52" i="7"/>
  <c r="I52" i="7" s="1"/>
  <c r="G53" i="7"/>
  <c r="I53" i="7" s="1"/>
  <c r="G54" i="7"/>
  <c r="I54" i="7" s="1"/>
  <c r="G55" i="7"/>
  <c r="I55" i="7" s="1"/>
  <c r="G56" i="7"/>
  <c r="I56" i="7" s="1"/>
  <c r="G57" i="7"/>
  <c r="I57" i="7" s="1"/>
  <c r="G58" i="7"/>
  <c r="I58" i="7" s="1"/>
  <c r="G59" i="7"/>
  <c r="I59" i="7" s="1"/>
  <c r="G60" i="7"/>
  <c r="I60" i="7" s="1"/>
  <c r="G61" i="7"/>
  <c r="I61" i="7" s="1"/>
  <c r="G62" i="7"/>
  <c r="I62" i="7" s="1"/>
  <c r="G63" i="7"/>
  <c r="I63" i="7" s="1"/>
  <c r="G64" i="7"/>
  <c r="I64" i="7" s="1"/>
  <c r="G65" i="7"/>
  <c r="G66" i="7"/>
  <c r="G67" i="7"/>
  <c r="G68" i="7"/>
  <c r="I68" i="7" s="1"/>
  <c r="G69" i="7"/>
  <c r="I69" i="7" s="1"/>
  <c r="G70" i="7"/>
  <c r="I70" i="7" s="1"/>
  <c r="G71" i="7"/>
  <c r="I71" i="7" s="1"/>
  <c r="G72" i="7"/>
  <c r="I72" i="7" s="1"/>
  <c r="G73" i="7"/>
  <c r="I73" i="7" s="1"/>
  <c r="G74" i="7"/>
  <c r="G75" i="7"/>
  <c r="G76" i="7"/>
  <c r="G77" i="7"/>
  <c r="I77" i="7" s="1"/>
  <c r="G78" i="7"/>
  <c r="I78" i="7" s="1"/>
  <c r="G79" i="7"/>
  <c r="I79" i="7" s="1"/>
  <c r="G80" i="7"/>
  <c r="I80" i="7" s="1"/>
  <c r="G81" i="7"/>
  <c r="I81" i="7" s="1"/>
  <c r="G82" i="7"/>
  <c r="I82" i="7" s="1"/>
  <c r="G83" i="7"/>
  <c r="I83" i="7" s="1"/>
  <c r="G84" i="7"/>
  <c r="I84" i="7" s="1"/>
  <c r="G85" i="7"/>
  <c r="I85" i="7" s="1"/>
  <c r="G86" i="7"/>
  <c r="I86" i="7" s="1"/>
  <c r="G87" i="7"/>
  <c r="I87" i="7" s="1"/>
  <c r="G88" i="7"/>
  <c r="I88" i="7" s="1"/>
  <c r="G89" i="7"/>
  <c r="I89" i="7" s="1"/>
  <c r="G90" i="7"/>
  <c r="I90" i="7" s="1"/>
  <c r="G91" i="7"/>
  <c r="I91" i="7" s="1"/>
  <c r="G92" i="7"/>
  <c r="I92" i="7" s="1"/>
  <c r="G93" i="7"/>
  <c r="I93" i="7" s="1"/>
  <c r="G94" i="7"/>
  <c r="I94" i="7" s="1"/>
  <c r="G95" i="7"/>
  <c r="I95" i="7" s="1"/>
  <c r="G96" i="7"/>
  <c r="I96" i="7" s="1"/>
  <c r="G97" i="7"/>
  <c r="I97" i="7" s="1"/>
  <c r="G98" i="7"/>
  <c r="I98" i="7" s="1"/>
  <c r="G99" i="7"/>
  <c r="I99" i="7" s="1"/>
  <c r="G100" i="7"/>
  <c r="I100" i="7" s="1"/>
  <c r="G101" i="7"/>
  <c r="I101" i="7" s="1"/>
  <c r="G102" i="7"/>
  <c r="G103" i="7"/>
  <c r="G104" i="7"/>
  <c r="I104" i="7" s="1"/>
  <c r="G105" i="7"/>
  <c r="I105" i="7" s="1"/>
  <c r="G106" i="7"/>
  <c r="I106" i="7" s="1"/>
  <c r="G107" i="7"/>
  <c r="I107" i="7" s="1"/>
  <c r="G108" i="7"/>
  <c r="I108" i="7" s="1"/>
  <c r="G109" i="7"/>
  <c r="I109" i="7" s="1"/>
  <c r="G110" i="7"/>
  <c r="I110" i="7" s="1"/>
  <c r="G111" i="7"/>
  <c r="I111" i="7" s="1"/>
  <c r="G112" i="7"/>
  <c r="I112" i="7" s="1"/>
  <c r="G113" i="7"/>
  <c r="G114" i="7"/>
  <c r="I114" i="7" s="1"/>
  <c r="G115" i="7"/>
  <c r="I115" i="7" s="1"/>
  <c r="G116" i="7"/>
  <c r="I116" i="7" s="1"/>
  <c r="G117" i="7"/>
  <c r="I117" i="7" s="1"/>
  <c r="G118" i="7"/>
  <c r="I118" i="7" s="1"/>
  <c r="G119" i="7"/>
  <c r="I119" i="7" s="1"/>
  <c r="G120" i="7"/>
  <c r="I120" i="7" s="1"/>
  <c r="G121" i="7"/>
  <c r="G122" i="7"/>
  <c r="G123" i="7"/>
  <c r="I123" i="7" s="1"/>
  <c r="G124" i="7"/>
  <c r="I124" i="7" s="1"/>
  <c r="G125" i="7"/>
  <c r="I125" i="7" s="1"/>
  <c r="G126" i="7"/>
  <c r="I126" i="7" s="1"/>
  <c r="G127" i="7"/>
  <c r="I127" i="7" s="1"/>
  <c r="G128" i="7"/>
  <c r="I128" i="7" s="1"/>
  <c r="G129" i="7"/>
  <c r="G130" i="7"/>
  <c r="I130" i="7" s="1"/>
  <c r="G131" i="7"/>
  <c r="I131" i="7" s="1"/>
  <c r="G132" i="7"/>
  <c r="I132" i="7" s="1"/>
  <c r="G133" i="7"/>
  <c r="I133" i="7" s="1"/>
  <c r="G134" i="7"/>
  <c r="I134" i="7" s="1"/>
  <c r="G135" i="7"/>
  <c r="I135" i="7" s="1"/>
  <c r="G136" i="7"/>
  <c r="I136" i="7" s="1"/>
  <c r="G137" i="7"/>
  <c r="I137" i="7" s="1"/>
  <c r="G138" i="7"/>
  <c r="G139" i="7"/>
  <c r="G140" i="7"/>
  <c r="G141" i="7"/>
  <c r="I141" i="7" s="1"/>
  <c r="G142" i="7"/>
  <c r="I142" i="7" s="1"/>
  <c r="G143" i="7"/>
  <c r="I143" i="7" s="1"/>
  <c r="G144" i="7"/>
  <c r="I144" i="7" s="1"/>
  <c r="G145" i="7"/>
  <c r="I145" i="7" s="1"/>
  <c r="G146" i="7"/>
  <c r="I146" i="7" s="1"/>
  <c r="G147" i="7"/>
  <c r="G148" i="7"/>
  <c r="G149" i="7"/>
  <c r="I149" i="7" s="1"/>
  <c r="G150" i="7"/>
  <c r="G151" i="7"/>
  <c r="I151" i="7" s="1"/>
  <c r="G152" i="7"/>
  <c r="I152" i="7" s="1"/>
  <c r="G153" i="7"/>
  <c r="I153" i="7" s="1"/>
  <c r="G154" i="7"/>
  <c r="I154" i="7" s="1"/>
  <c r="G155" i="7"/>
  <c r="I155" i="7" s="1"/>
  <c r="G156" i="7"/>
  <c r="I156" i="7" s="1"/>
  <c r="G157" i="7"/>
  <c r="I157" i="7" s="1"/>
  <c r="G158" i="7"/>
  <c r="I158" i="7" s="1"/>
  <c r="G159" i="7"/>
  <c r="I159" i="7" s="1"/>
  <c r="G160" i="7"/>
  <c r="I160" i="7" s="1"/>
  <c r="G161" i="7"/>
  <c r="I161" i="7" s="1"/>
  <c r="G162" i="7"/>
  <c r="I162" i="7" s="1"/>
  <c r="G163" i="7"/>
  <c r="G164" i="7"/>
  <c r="I164" i="7" s="1"/>
  <c r="G165" i="7"/>
  <c r="I165" i="7" s="1"/>
  <c r="G166" i="7"/>
  <c r="I166" i="7" s="1"/>
  <c r="G167" i="7"/>
  <c r="I167" i="7" s="1"/>
  <c r="G168" i="7"/>
  <c r="I168" i="7" s="1"/>
  <c r="G169" i="7"/>
  <c r="I169" i="7" s="1"/>
  <c r="G170" i="7"/>
  <c r="I170" i="7" s="1"/>
  <c r="G171" i="7"/>
  <c r="I171" i="7" s="1"/>
  <c r="G172" i="7"/>
  <c r="I172" i="7" s="1"/>
  <c r="G173" i="7"/>
  <c r="I173" i="7" s="1"/>
  <c r="G174" i="7"/>
  <c r="I174" i="7" s="1"/>
  <c r="G175" i="7"/>
  <c r="I175" i="7" s="1"/>
  <c r="G176" i="7"/>
  <c r="I176" i="7" s="1"/>
  <c r="G177" i="7"/>
  <c r="G178" i="7"/>
  <c r="I178" i="7" s="1"/>
  <c r="G179" i="7"/>
  <c r="I179" i="7" s="1"/>
  <c r="G180" i="7"/>
  <c r="I180" i="7" s="1"/>
  <c r="G181" i="7"/>
  <c r="I181" i="7" s="1"/>
  <c r="G182" i="7"/>
  <c r="I182" i="7" s="1"/>
  <c r="G183" i="7"/>
  <c r="I183" i="7" s="1"/>
  <c r="G184" i="7"/>
  <c r="I184" i="7" s="1"/>
  <c r="G185" i="7"/>
  <c r="G186" i="7"/>
  <c r="G187" i="7"/>
  <c r="I187" i="7" s="1"/>
  <c r="G188" i="7"/>
  <c r="I188" i="7" s="1"/>
  <c r="G189" i="7"/>
  <c r="I189" i="7" s="1"/>
  <c r="G190" i="7"/>
  <c r="I190" i="7" s="1"/>
  <c r="G191" i="7"/>
  <c r="I191" i="7" s="1"/>
  <c r="G192" i="7"/>
  <c r="I192" i="7" s="1"/>
  <c r="G193" i="7"/>
  <c r="I193" i="7" s="1"/>
  <c r="G194" i="7"/>
  <c r="G195" i="7"/>
  <c r="G196" i="7"/>
  <c r="I196" i="7" s="1"/>
  <c r="G197" i="7"/>
  <c r="I197" i="7" s="1"/>
  <c r="G198" i="7"/>
  <c r="I198" i="7" s="1"/>
  <c r="G199" i="7"/>
  <c r="I199" i="7" s="1"/>
  <c r="G200" i="7"/>
  <c r="I200" i="7" s="1"/>
  <c r="G201" i="7"/>
  <c r="I201" i="7" s="1"/>
  <c r="G202" i="7"/>
  <c r="G203" i="7"/>
  <c r="G204" i="7"/>
  <c r="G205" i="7"/>
  <c r="I205" i="7" s="1"/>
  <c r="G206" i="7"/>
  <c r="I206" i="7" s="1"/>
  <c r="G207" i="7"/>
  <c r="I207" i="7" s="1"/>
  <c r="G208" i="7"/>
  <c r="I208" i="7" s="1"/>
  <c r="G209" i="7"/>
  <c r="I209" i="7" s="1"/>
  <c r="G210" i="7"/>
  <c r="I210" i="7" s="1"/>
  <c r="G211" i="7"/>
  <c r="I211" i="7" s="1"/>
  <c r="G212" i="7"/>
  <c r="I212" i="7" s="1"/>
  <c r="G213" i="7"/>
  <c r="I213" i="7" s="1"/>
  <c r="G214" i="7"/>
  <c r="I214" i="7" s="1"/>
  <c r="G215" i="7"/>
  <c r="I215" i="7" s="1"/>
  <c r="G216" i="7"/>
  <c r="I216" i="7" s="1"/>
  <c r="G217" i="7"/>
  <c r="I217" i="7" s="1"/>
  <c r="G218" i="7"/>
  <c r="G219" i="7"/>
  <c r="G220" i="7"/>
  <c r="G221" i="7"/>
  <c r="I221" i="7" s="1"/>
  <c r="G222" i="7"/>
  <c r="I222" i="7" s="1"/>
  <c r="G223" i="7"/>
  <c r="I223" i="7" s="1"/>
  <c r="G224" i="7"/>
  <c r="I224" i="7" s="1"/>
  <c r="G225" i="7"/>
  <c r="I225" i="7" s="1"/>
  <c r="G226" i="7"/>
  <c r="I226" i="7" s="1"/>
  <c r="G227" i="7"/>
  <c r="I227" i="7" s="1"/>
  <c r="G228" i="7"/>
  <c r="I228" i="7" s="1"/>
  <c r="G229" i="7"/>
  <c r="I229" i="7" s="1"/>
  <c r="G230" i="7"/>
  <c r="I230" i="7" s="1"/>
  <c r="G231" i="7"/>
  <c r="I231" i="7" s="1"/>
  <c r="G232" i="7"/>
  <c r="I232" i="7" s="1"/>
  <c r="G233" i="7"/>
  <c r="I233" i="7" s="1"/>
  <c r="G234" i="7"/>
  <c r="G235" i="7"/>
  <c r="G236" i="7"/>
  <c r="G237" i="7"/>
  <c r="I237" i="7" s="1"/>
  <c r="G238" i="7"/>
  <c r="I238" i="7" s="1"/>
  <c r="G239" i="7"/>
  <c r="I239" i="7" s="1"/>
  <c r="G240" i="7"/>
  <c r="I240" i="7" s="1"/>
  <c r="G241" i="7"/>
  <c r="I241" i="7" s="1"/>
  <c r="G242" i="7"/>
  <c r="I242" i="7" s="1"/>
  <c r="G243" i="7"/>
  <c r="I243" i="7" s="1"/>
  <c r="G244" i="7"/>
  <c r="I244" i="7" s="1"/>
  <c r="G245" i="7"/>
  <c r="I245" i="7" s="1"/>
  <c r="G246" i="7"/>
  <c r="I246" i="7" s="1"/>
  <c r="G247" i="7"/>
  <c r="I247" i="7" s="1"/>
  <c r="G248" i="7"/>
  <c r="I248" i="7" s="1"/>
  <c r="G249" i="7"/>
  <c r="G250" i="7"/>
  <c r="G251" i="7"/>
  <c r="G252" i="7"/>
  <c r="I252" i="7" s="1"/>
  <c r="G253" i="7"/>
  <c r="I253" i="7" s="1"/>
  <c r="G254" i="7"/>
  <c r="I254" i="7" s="1"/>
  <c r="G255" i="7"/>
  <c r="I255" i="7" s="1"/>
  <c r="G256" i="7"/>
  <c r="I256" i="7" s="1"/>
  <c r="G257" i="7"/>
  <c r="G258" i="7"/>
  <c r="G259" i="7"/>
  <c r="G260" i="7"/>
  <c r="G261" i="7"/>
  <c r="I261" i="7" s="1"/>
  <c r="G262" i="7"/>
  <c r="I262" i="7" s="1"/>
  <c r="G263" i="7"/>
  <c r="I263" i="7" s="1"/>
  <c r="G264" i="7"/>
  <c r="I264" i="7" s="1"/>
  <c r="G265" i="7"/>
  <c r="G266" i="7"/>
  <c r="I266" i="7" s="1"/>
  <c r="G267" i="7"/>
  <c r="I267" i="7" s="1"/>
  <c r="G268" i="7"/>
  <c r="I268" i="7" s="1"/>
  <c r="G269" i="7"/>
  <c r="I269" i="7" s="1"/>
  <c r="G270" i="7"/>
  <c r="I270" i="7" s="1"/>
  <c r="G271" i="7"/>
  <c r="I271" i="7" s="1"/>
  <c r="G272" i="7"/>
  <c r="I272" i="7" s="1"/>
  <c r="G273" i="7"/>
  <c r="G274" i="7"/>
  <c r="G275" i="7"/>
  <c r="G276" i="7"/>
  <c r="G277" i="7"/>
  <c r="I277" i="7" s="1"/>
  <c r="G278" i="7"/>
  <c r="I278" i="7" s="1"/>
  <c r="G279" i="7"/>
  <c r="I279" i="7" s="1"/>
  <c r="G280" i="7"/>
  <c r="I280" i="7" s="1"/>
  <c r="G281" i="7"/>
  <c r="I281" i="7" s="1"/>
  <c r="G282" i="7"/>
  <c r="G283" i="7"/>
  <c r="G284" i="7"/>
  <c r="G285" i="7"/>
  <c r="I285" i="7" s="1"/>
  <c r="G286" i="7"/>
  <c r="I286" i="7" s="1"/>
  <c r="G287" i="7"/>
  <c r="I287" i="7" s="1"/>
  <c r="G288" i="7"/>
  <c r="I288" i="7" s="1"/>
  <c r="G289" i="7"/>
  <c r="G290" i="7"/>
  <c r="G291" i="7"/>
  <c r="I291" i="7" s="1"/>
  <c r="G292" i="7"/>
  <c r="I292" i="7" s="1"/>
  <c r="G293" i="7"/>
  <c r="I293" i="7" s="1"/>
  <c r="G294" i="7"/>
  <c r="I294" i="7" s="1"/>
  <c r="G295" i="7"/>
  <c r="I295" i="7" s="1"/>
  <c r="G296" i="7"/>
  <c r="I296" i="7" s="1"/>
  <c r="G297" i="7"/>
  <c r="G298" i="7"/>
  <c r="G299" i="7"/>
  <c r="G300" i="7"/>
  <c r="G301" i="7"/>
  <c r="I301" i="7" s="1"/>
  <c r="G302" i="7"/>
  <c r="I302" i="7" s="1"/>
  <c r="G303" i="7"/>
  <c r="I303" i="7" s="1"/>
  <c r="G304" i="7"/>
  <c r="I304" i="7" s="1"/>
  <c r="G305" i="7"/>
  <c r="I305" i="7" s="1"/>
  <c r="G306" i="7"/>
  <c r="I306" i="7" s="1"/>
  <c r="G307" i="7"/>
  <c r="I307" i="7" s="1"/>
  <c r="G308" i="7"/>
  <c r="I308" i="7" s="1"/>
  <c r="G309" i="7"/>
  <c r="I309" i="7" s="1"/>
  <c r="G310" i="7"/>
  <c r="I310" i="7" s="1"/>
  <c r="G311" i="7"/>
  <c r="I311" i="7" s="1"/>
  <c r="G312" i="7"/>
  <c r="I312" i="7" s="1"/>
  <c r="G313" i="7"/>
  <c r="G314" i="7"/>
  <c r="G315" i="7"/>
  <c r="G316" i="7"/>
  <c r="I316" i="7" s="1"/>
  <c r="G317" i="7"/>
  <c r="I317" i="7" s="1"/>
  <c r="G318" i="7"/>
  <c r="I318" i="7" s="1"/>
  <c r="G319" i="7"/>
  <c r="I319" i="7" s="1"/>
  <c r="G320" i="7"/>
  <c r="I320" i="7" s="1"/>
  <c r="G321" i="7"/>
  <c r="G322" i="7"/>
  <c r="G323" i="7"/>
  <c r="G324" i="7"/>
  <c r="G325" i="7"/>
  <c r="I325" i="7" s="1"/>
  <c r="G326" i="7"/>
  <c r="I326" i="7" s="1"/>
  <c r="G327" i="7"/>
  <c r="I327" i="7" s="1"/>
  <c r="G328" i="7"/>
  <c r="I328" i="7" s="1"/>
  <c r="G329" i="7"/>
  <c r="G330" i="7"/>
  <c r="I330" i="7" s="1"/>
  <c r="G331" i="7"/>
  <c r="I331" i="7" s="1"/>
  <c r="G332" i="7"/>
  <c r="I332" i="7" s="1"/>
  <c r="G333" i="7"/>
  <c r="I333" i="7" s="1"/>
  <c r="G334" i="7"/>
  <c r="I334" i="7" s="1"/>
  <c r="G335" i="7"/>
  <c r="I335" i="7" s="1"/>
  <c r="G336" i="7"/>
  <c r="I336" i="7" s="1"/>
  <c r="G337" i="7"/>
  <c r="G338" i="7"/>
  <c r="G339" i="7"/>
  <c r="G340" i="7"/>
  <c r="G341" i="7"/>
  <c r="I341" i="7" s="1"/>
  <c r="G342" i="7"/>
  <c r="I342" i="7" s="1"/>
  <c r="G343" i="7"/>
  <c r="I343" i="7" s="1"/>
  <c r="G344" i="7"/>
  <c r="I344" i="7" s="1"/>
  <c r="G345" i="7"/>
  <c r="I345" i="7" s="1"/>
  <c r="G346" i="7"/>
  <c r="G347" i="7"/>
  <c r="G348" i="7"/>
  <c r="G349" i="7"/>
  <c r="I349" i="7" s="1"/>
  <c r="G350" i="7"/>
  <c r="I350" i="7" s="1"/>
  <c r="G351" i="7"/>
  <c r="I351" i="7" s="1"/>
  <c r="G352" i="7"/>
  <c r="I352" i="7" s="1"/>
  <c r="G353" i="7"/>
  <c r="G354" i="7"/>
  <c r="G355" i="7"/>
  <c r="I355" i="7" s="1"/>
  <c r="G356" i="7"/>
  <c r="I356" i="7" s="1"/>
  <c r="G357" i="7"/>
  <c r="I357" i="7" s="1"/>
  <c r="G358" i="7"/>
  <c r="I358" i="7" s="1"/>
  <c r="G359" i="7"/>
  <c r="I359" i="7" s="1"/>
  <c r="G360" i="7"/>
  <c r="I360" i="7" s="1"/>
  <c r="G361" i="7"/>
  <c r="G362" i="7"/>
  <c r="G363" i="7"/>
  <c r="G364" i="7"/>
  <c r="G365" i="7"/>
  <c r="I365" i="7" s="1"/>
  <c r="G366" i="7"/>
  <c r="I366" i="7" s="1"/>
  <c r="G367" i="7"/>
  <c r="I367" i="7" s="1"/>
  <c r="G368" i="7"/>
  <c r="I368" i="7" s="1"/>
  <c r="G369" i="7"/>
  <c r="I369" i="7" s="1"/>
  <c r="G370" i="7"/>
  <c r="I370" i="7" s="1"/>
  <c r="G371" i="7"/>
  <c r="I371" i="7" s="1"/>
  <c r="G372" i="7"/>
  <c r="I372" i="7" s="1"/>
  <c r="G373" i="7"/>
  <c r="I373" i="7" s="1"/>
  <c r="G374" i="7"/>
  <c r="I374" i="7" s="1"/>
  <c r="G375" i="7"/>
  <c r="I375" i="7" s="1"/>
  <c r="G376" i="7"/>
  <c r="I376" i="7" s="1"/>
  <c r="G377" i="7"/>
  <c r="G378" i="7"/>
  <c r="G379" i="7"/>
  <c r="G380" i="7"/>
  <c r="I380" i="7" s="1"/>
  <c r="G381" i="7"/>
  <c r="I381" i="7" s="1"/>
  <c r="G382" i="7"/>
  <c r="I382" i="7" s="1"/>
  <c r="G383" i="7"/>
  <c r="I383" i="7" s="1"/>
  <c r="G384" i="7"/>
  <c r="I384" i="7" s="1"/>
  <c r="G385" i="7"/>
  <c r="G386" i="7"/>
  <c r="G387" i="7"/>
  <c r="G388" i="7"/>
  <c r="G389" i="7"/>
  <c r="I389" i="7" s="1"/>
  <c r="G390" i="7"/>
  <c r="I390" i="7" s="1"/>
  <c r="G391" i="7"/>
  <c r="I391" i="7" s="1"/>
  <c r="G392" i="7"/>
  <c r="I392" i="7" s="1"/>
  <c r="G393" i="7"/>
  <c r="G394" i="7"/>
  <c r="I394" i="7" s="1"/>
  <c r="G395" i="7"/>
  <c r="I395" i="7" s="1"/>
  <c r="G396" i="7"/>
  <c r="I396" i="7" s="1"/>
  <c r="G397" i="7"/>
  <c r="I397" i="7" s="1"/>
  <c r="G398" i="7"/>
  <c r="I398" i="7" s="1"/>
  <c r="G399" i="7"/>
  <c r="I399" i="7" s="1"/>
  <c r="G400" i="7"/>
  <c r="I400" i="7" s="1"/>
  <c r="G401" i="7"/>
  <c r="G402" i="7"/>
  <c r="G403" i="7"/>
  <c r="G404" i="7"/>
  <c r="G405" i="7"/>
  <c r="I405" i="7" s="1"/>
  <c r="G406" i="7"/>
  <c r="I406" i="7" s="1"/>
  <c r="G407" i="7"/>
  <c r="I407" i="7" s="1"/>
  <c r="G408" i="7"/>
  <c r="I408" i="7" s="1"/>
  <c r="G409" i="7"/>
  <c r="I409" i="7" s="1"/>
  <c r="G410" i="7"/>
  <c r="G411" i="7"/>
  <c r="G412" i="7"/>
  <c r="G413" i="7"/>
  <c r="I413" i="7" s="1"/>
  <c r="G414" i="7"/>
  <c r="I414" i="7" s="1"/>
  <c r="G415" i="7"/>
  <c r="I415" i="7" s="1"/>
  <c r="G416" i="7"/>
  <c r="I416" i="7" s="1"/>
  <c r="G417" i="7"/>
  <c r="G418" i="7"/>
  <c r="G419" i="7"/>
  <c r="I419" i="7" s="1"/>
  <c r="G420" i="7"/>
  <c r="I420" i="7" s="1"/>
  <c r="G421" i="7"/>
  <c r="I421" i="7" s="1"/>
  <c r="G422" i="7"/>
  <c r="I422" i="7" s="1"/>
  <c r="G423" i="7"/>
  <c r="I423" i="7" s="1"/>
  <c r="G424" i="7"/>
  <c r="I424" i="7" s="1"/>
  <c r="G425" i="7"/>
  <c r="G426" i="7"/>
  <c r="G427" i="7"/>
  <c r="G428" i="7"/>
  <c r="G429" i="7"/>
  <c r="I429" i="7" s="1"/>
  <c r="G430" i="7"/>
  <c r="I430" i="7" s="1"/>
  <c r="G431" i="7"/>
  <c r="I431" i="7" s="1"/>
  <c r="G432" i="7"/>
  <c r="I432" i="7" s="1"/>
  <c r="G433" i="7"/>
  <c r="I433" i="7" s="1"/>
  <c r="G434" i="7"/>
  <c r="I434" i="7" s="1"/>
  <c r="G435" i="7"/>
  <c r="I435" i="7" s="1"/>
  <c r="G436" i="7"/>
  <c r="I436" i="7" s="1"/>
  <c r="G437" i="7"/>
  <c r="I437" i="7" s="1"/>
  <c r="G438" i="7"/>
  <c r="I438" i="7" s="1"/>
  <c r="G439" i="7"/>
  <c r="I439" i="7" s="1"/>
  <c r="G440" i="7"/>
  <c r="I440" i="7" s="1"/>
  <c r="G441" i="7"/>
  <c r="G442" i="7"/>
  <c r="G443" i="7"/>
  <c r="G444" i="7"/>
  <c r="I444" i="7" s="1"/>
  <c r="G445" i="7"/>
  <c r="I445" i="7" s="1"/>
  <c r="G446" i="7"/>
  <c r="I446" i="7" s="1"/>
  <c r="G447" i="7"/>
  <c r="I447" i="7" s="1"/>
  <c r="G448" i="7"/>
  <c r="I448" i="7" s="1"/>
  <c r="G449" i="7"/>
  <c r="G450" i="7"/>
  <c r="G451" i="7"/>
  <c r="G452" i="7"/>
  <c r="G453" i="7"/>
  <c r="I453" i="7" s="1"/>
  <c r="G454" i="7"/>
  <c r="I454" i="7" s="1"/>
  <c r="G455" i="7"/>
  <c r="I455" i="7" s="1"/>
  <c r="G456" i="7"/>
  <c r="I456" i="7" s="1"/>
  <c r="G457" i="7"/>
  <c r="G458" i="7"/>
  <c r="I458" i="7" s="1"/>
  <c r="G459" i="7"/>
  <c r="I459" i="7" s="1"/>
  <c r="G460" i="7"/>
  <c r="I460" i="7" s="1"/>
  <c r="G461" i="7"/>
  <c r="I461" i="7" s="1"/>
  <c r="G462" i="7"/>
  <c r="I462" i="7" s="1"/>
  <c r="G463" i="7"/>
  <c r="I463" i="7" s="1"/>
  <c r="G464" i="7"/>
  <c r="I464" i="7" s="1"/>
  <c r="G465" i="7"/>
  <c r="G466" i="7"/>
  <c r="G467" i="7"/>
  <c r="G468" i="7"/>
  <c r="G469" i="7"/>
  <c r="I469" i="7" s="1"/>
  <c r="G470" i="7"/>
  <c r="I470" i="7" s="1"/>
  <c r="G471" i="7"/>
  <c r="I471" i="7" s="1"/>
  <c r="G472" i="7"/>
  <c r="I472" i="7" s="1"/>
  <c r="G473" i="7"/>
  <c r="I473" i="7" s="1"/>
  <c r="G474" i="7"/>
  <c r="G475" i="7"/>
  <c r="G476" i="7"/>
  <c r="G477" i="7"/>
  <c r="I477" i="7" s="1"/>
  <c r="G478" i="7"/>
  <c r="I478" i="7" s="1"/>
  <c r="G479" i="7"/>
  <c r="I479" i="7" s="1"/>
  <c r="G480" i="7"/>
  <c r="I480" i="7" s="1"/>
  <c r="G481" i="7"/>
  <c r="G482" i="7"/>
  <c r="G483" i="7"/>
  <c r="I483" i="7" s="1"/>
  <c r="G484" i="7"/>
  <c r="I484" i="7" s="1"/>
  <c r="G485" i="7"/>
  <c r="I485" i="7" s="1"/>
  <c r="G486" i="7"/>
  <c r="I486" i="7" s="1"/>
  <c r="G487" i="7"/>
  <c r="I487" i="7" s="1"/>
  <c r="G488" i="7"/>
  <c r="I488" i="7" s="1"/>
  <c r="G489" i="7"/>
  <c r="G490" i="7"/>
  <c r="G491" i="7"/>
  <c r="G492" i="7"/>
  <c r="G493" i="7"/>
  <c r="I493" i="7" s="1"/>
  <c r="G494" i="7"/>
  <c r="I494" i="7" s="1"/>
  <c r="G495" i="7"/>
  <c r="I495" i="7" s="1"/>
  <c r="G496" i="7"/>
  <c r="I496" i="7" s="1"/>
  <c r="G497" i="7"/>
  <c r="I497" i="7" s="1"/>
  <c r="G498" i="7"/>
  <c r="I498" i="7" s="1"/>
  <c r="G499" i="7"/>
  <c r="I499" i="7" s="1"/>
  <c r="G500" i="7"/>
  <c r="I500" i="7" s="1"/>
  <c r="G501" i="7"/>
  <c r="I501" i="7" s="1"/>
  <c r="G502" i="7"/>
  <c r="I502" i="7" s="1"/>
  <c r="G503" i="7"/>
  <c r="I503" i="7" s="1"/>
  <c r="G504" i="7"/>
  <c r="I504" i="7" s="1"/>
  <c r="G505" i="7"/>
  <c r="G506" i="7"/>
  <c r="G507" i="7"/>
  <c r="G508" i="7"/>
  <c r="I508" i="7" s="1"/>
  <c r="G509" i="7"/>
  <c r="I509" i="7" s="1"/>
  <c r="G510" i="7"/>
  <c r="I510" i="7" s="1"/>
  <c r="G511" i="7"/>
  <c r="I511" i="7" s="1"/>
  <c r="G512" i="7"/>
  <c r="I512" i="7" s="1"/>
  <c r="G513" i="7"/>
  <c r="I513" i="7" s="1"/>
  <c r="G514" i="7"/>
  <c r="G515" i="7"/>
  <c r="G516" i="7"/>
  <c r="G517" i="7"/>
  <c r="I517" i="7" s="1"/>
  <c r="G518" i="7"/>
  <c r="I518" i="7" s="1"/>
  <c r="G519" i="7"/>
  <c r="I519" i="7" s="1"/>
  <c r="G520" i="7"/>
  <c r="I520" i="7" s="1"/>
  <c r="G521" i="7"/>
  <c r="G522" i="7"/>
  <c r="I522" i="7" s="1"/>
  <c r="G523" i="7"/>
  <c r="I523" i="7" s="1"/>
  <c r="G524" i="7"/>
  <c r="I524" i="7" s="1"/>
  <c r="G525" i="7"/>
  <c r="I525" i="7" s="1"/>
  <c r="G526" i="7"/>
  <c r="I526" i="7" s="1"/>
  <c r="G527" i="7"/>
  <c r="I527" i="7" s="1"/>
</calcChain>
</file>

<file path=xl/sharedStrings.xml><?xml version="1.0" encoding="utf-8"?>
<sst xmlns="http://schemas.openxmlformats.org/spreadsheetml/2006/main" count="1964" uniqueCount="173">
  <si>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</si>
  <si>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</si>
  <si>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</si>
  <si>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</si>
  <si>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</si>
  <si>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</si>
  <si>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</si>
  <si>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</si>
  <si>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</si>
  <si>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</si>
  <si>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</si>
  <si>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</si>
  <si>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</si>
  <si>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</si>
  <si>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</si>
  <si>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</si>
  <si>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</si>
  <si>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</si>
  <si>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</si>
  <si>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</si>
  <si>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</si>
  <si>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</si>
  <si>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</si>
  <si>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</si>
  <si>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</si>
  <si>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</si>
  <si>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</si>
  <si>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</si>
  <si>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</si>
  <si>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</si>
  <si>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</si>
  <si>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</si>
  <si>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</si>
  <si>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</si>
  <si>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</si>
  <si>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</si>
  <si>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</si>
  <si>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</si>
  <si>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</si>
  <si>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</si>
  <si>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</si>
  <si>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</si>
  <si>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</si>
  <si>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</si>
  <si>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</si>
  <si>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</si>
  <si>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</si>
  <si>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</si>
  <si>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</si>
  <si>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</si>
  <si>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</si>
  <si>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</si>
  <si>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</si>
  <si>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</si>
  <si>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</si>
  <si>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</si>
  <si>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</si>
  <si>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</si>
  <si>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</si>
  <si>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</si>
  <si>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</si>
  <si>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</si>
  <si>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</si>
  <si>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</si>
  <si>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</si>
  <si>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</si>
  <si>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</si>
  <si>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</si>
  <si>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</si>
  <si>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</si>
  <si>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</si>
  <si>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</si>
  <si>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</si>
  <si>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</si>
  <si>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</si>
  <si>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</si>
  <si>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</si>
  <si>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</si>
  <si>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</si>
  <si>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</si>
  <si>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</si>
  <si>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</si>
  <si>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</si>
  <si>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</si>
  <si>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</si>
  <si>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</si>
  <si>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</si>
  <si>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</si>
  <si>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</si>
  <si>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</si>
  <si>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</si>
  <si>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</si>
  <si>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</si>
  <si>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</si>
  <si>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</si>
  <si>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</si>
  <si>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</si>
  <si>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</si>
  <si>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</si>
  <si>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</si>
  <si>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</si>
  <si>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</si>
  <si>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</si>
  <si>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</si>
  <si>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</si>
  <si>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</si>
  <si>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</si>
  <si>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</si>
  <si>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BUYING PRICE</t>
  </si>
  <si>
    <t>Profit</t>
  </si>
  <si>
    <t>Month</t>
  </si>
  <si>
    <t>Day</t>
  </si>
  <si>
    <t>Year</t>
  </si>
  <si>
    <t>Total buying price</t>
  </si>
  <si>
    <t>Total selling price before discount</t>
  </si>
  <si>
    <t>Total selling price after discount</t>
  </si>
  <si>
    <t>Category</t>
  </si>
  <si>
    <t>Row Labels</t>
  </si>
  <si>
    <t>Sum of DISCOUNT %</t>
  </si>
  <si>
    <t>Sum of QUANTITY</t>
  </si>
  <si>
    <t>Sum of Profit</t>
  </si>
  <si>
    <t>Jan</t>
  </si>
  <si>
    <t>s</t>
  </si>
  <si>
    <t xml:space="preserve">  </t>
  </si>
  <si>
    <t>Sum of SELLING PRICE</t>
  </si>
  <si>
    <t>Sum of Total selling price before discount</t>
  </si>
  <si>
    <t>Sum of Total selling price after discount</t>
  </si>
  <si>
    <t>Feb</t>
  </si>
  <si>
    <t>Mar</t>
  </si>
  <si>
    <t>Apr</t>
  </si>
  <si>
    <t>May</t>
  </si>
  <si>
    <t>Jun</t>
  </si>
  <si>
    <t>Jul</t>
  </si>
  <si>
    <t>Aug</t>
  </si>
  <si>
    <t>Sep</t>
  </si>
  <si>
    <t>Oct</t>
  </si>
  <si>
    <t>Nov</t>
  </si>
  <si>
    <t>Dec</t>
  </si>
  <si>
    <t>2021</t>
  </si>
  <si>
    <t>2022</t>
  </si>
  <si>
    <t>Sum of BUYING PRICE</t>
  </si>
  <si>
    <t>Sum of Total buying price</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</si>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</sst>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6"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b/>
      <sz val="11"/>
      <color rgb="FF7030A0"/>
      <name val="Calibri"/>
      <scheme val="minor"/>
    </font>
  </fonts>
  <fills count="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E7F7F"/>
        <bgColor indexed="64"/>
      </patternFill>
    </fill>
    <fill>
      <patternFill patternType="solid">
        <fgColor rgb="FFFFBFBF"/>
        <bgColor indexed="64"/>
      </patternFill>
    </fill>
    <fill>
      <patternFill patternType="solid">
        <fgColor theme="7" tint="-0.499984740745262"/>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thick">
        <color rgb="FF7030A0"/>
      </bottom>
      <diagonal/>
    </border>
    <border>
      <left style="medium">
        <color rgb="FFCCCCCC"/>
      </left>
      <right style="medium">
        <color rgb="FFCCCCCC"/>
      </right>
      <top/>
      <bottom style="thick">
        <color rgb="FF7030A0"/>
      </bottom>
      <diagonal/>
    </border>
    <border>
      <left style="medium">
        <color rgb="FFCCCCCC"/>
      </left>
      <right/>
      <top/>
      <bottom style="thick">
        <color rgb="FF7030A0"/>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cellStyleXfs>
  <cellXfs count="37">
    <xf numFmtId="0" fontId="0" fillId="0" borderId="0" xfId="0"/>
    <xf numFmtId="0" fontId="0" fillId="4" borderId="1" xfId="0" applyFill="1" applyBorder="1" applyAlignment="1">
      <alignment horizontal="center" vertical="center" wrapText="1"/>
    </xf>
    <xf numFmtId="0" fontId="0" fillId="4" borderId="1" xfId="0" applyFill="1" applyBorder="1" applyAlignment="1">
      <alignment horizontal="right" wrapText="1"/>
    </xf>
    <xf numFmtId="0" fontId="0" fillId="4" borderId="1" xfId="0" applyFill="1" applyBorder="1" applyAlignment="1">
      <alignment wrapText="1"/>
    </xf>
    <xf numFmtId="0" fontId="0" fillId="5" borderId="1" xfId="0" applyFill="1" applyBorder="1" applyAlignment="1">
      <alignment horizontal="center" vertical="center" wrapText="1"/>
    </xf>
    <xf numFmtId="0" fontId="0" fillId="5" borderId="1" xfId="0" applyFill="1" applyBorder="1" applyAlignment="1">
      <alignment horizontal="right" wrapText="1"/>
    </xf>
    <xf numFmtId="0" fontId="0" fillId="5" borderId="1" xfId="0" applyFill="1" applyBorder="1" applyAlignment="1">
      <alignment wrapText="1"/>
    </xf>
    <xf numFmtId="14" fontId="0" fillId="4" borderId="2" xfId="0" applyNumberFormat="1" applyFill="1" applyBorder="1" applyAlignment="1">
      <alignment horizontal="right" wrapText="1"/>
    </xf>
    <xf numFmtId="14" fontId="0" fillId="5" borderId="2" xfId="0" applyNumberFormat="1" applyFill="1" applyBorder="1" applyAlignment="1">
      <alignment horizontal="right"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14" fontId="0" fillId="5" borderId="7" xfId="0" applyNumberFormat="1" applyFill="1" applyBorder="1" applyAlignment="1">
      <alignment horizontal="right" wrapText="1"/>
    </xf>
    <xf numFmtId="0" fontId="0" fillId="5" borderId="8" xfId="0" applyFill="1" applyBorder="1" applyAlignment="1">
      <alignment horizontal="center" vertical="center" wrapText="1"/>
    </xf>
    <xf numFmtId="0" fontId="0" fillId="5" borderId="8" xfId="0" applyFill="1" applyBorder="1" applyAlignment="1">
      <alignment horizontal="right" wrapText="1"/>
    </xf>
    <xf numFmtId="0" fontId="0" fillId="5" borderId="8" xfId="0" applyFill="1" applyBorder="1" applyAlignment="1">
      <alignment wrapText="1"/>
    </xf>
    <xf numFmtId="0" fontId="0" fillId="4" borderId="2" xfId="0" applyFill="1" applyBorder="1" applyAlignment="1">
      <alignment wrapText="1"/>
    </xf>
    <xf numFmtId="0" fontId="0" fillId="5" borderId="2" xfId="0" applyFill="1" applyBorder="1" applyAlignment="1">
      <alignment wrapText="1"/>
    </xf>
    <xf numFmtId="0" fontId="0" fillId="4" borderId="3" xfId="0" applyFill="1" applyBorder="1" applyAlignment="1">
      <alignment horizontal="right" wrapText="1"/>
    </xf>
    <xf numFmtId="0" fontId="0" fillId="5" borderId="3" xfId="0" applyFill="1" applyBorder="1" applyAlignment="1">
      <alignment horizontal="right" wrapText="1"/>
    </xf>
    <xf numFmtId="0" fontId="0" fillId="5" borderId="7" xfId="0" applyFill="1" applyBorder="1" applyAlignment="1">
      <alignment wrapText="1"/>
    </xf>
    <xf numFmtId="0" fontId="0" fillId="5" borderId="9" xfId="0" applyFill="1" applyBorder="1" applyAlignment="1">
      <alignment horizontal="right" wrapText="1"/>
    </xf>
    <xf numFmtId="0" fontId="0" fillId="0" borderId="0" xfId="0" applyNumberFormat="1"/>
    <xf numFmtId="0" fontId="5" fillId="3" borderId="5"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6" borderId="0" xfId="0" applyFill="1"/>
  </cellXfs>
  <cellStyles count="5">
    <cellStyle name="Currency Custom" xfId="3"/>
    <cellStyle name="Indent" xfId="4"/>
    <cellStyle name="Item" xfId="1"/>
    <cellStyle name="Normal" xfId="0" builtinId="0"/>
    <cellStyle name="White Background" xfId="2"/>
  </cellStyles>
  <dxfs count="33">
    <dxf>
      <fill>
        <patternFill patternType="solid">
          <fgColor indexed="64"/>
          <bgColor rgb="FFFFBFBF"/>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ill>
        <patternFill patternType="solid">
          <fgColor indexed="64"/>
          <bgColor rgb="FFFFBFBF"/>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ill>
        <patternFill patternType="solid">
          <fgColor indexed="64"/>
          <bgColor rgb="FFFFBFBF"/>
        </patternFill>
      </fill>
      <alignment horizontal="general" vertical="bottom" textRotation="0" wrapText="1" indent="0" justifyLastLine="0" shrinkToFit="0" readingOrder="0"/>
    </dxf>
    <dxf>
      <border outline="0">
        <bottom style="thick">
          <color rgb="FF7030A0"/>
        </bottom>
      </border>
    </dxf>
    <dxf>
      <font>
        <b/>
        <i val="0"/>
        <strike val="0"/>
        <condense val="0"/>
        <extend val="0"/>
        <outline val="0"/>
        <shadow val="0"/>
        <u val="none"/>
        <vertAlign val="baseline"/>
        <sz val="11"/>
        <color rgb="FF7030A0"/>
        <name val="Calibri"/>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fill>
        <patternFill patternType="solid">
          <fgColor indexed="64"/>
          <bgColor rgb="FFFFBFBF"/>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FFBFBF"/>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65" formatCode="m/d/yyyy"/>
      <fill>
        <patternFill patternType="solid">
          <fgColor indexed="64"/>
          <bgColor rgb="FFFFBFBF"/>
        </patternFill>
      </fill>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thick">
          <color rgb="FF7030A0"/>
        </bottom>
      </border>
    </dxf>
    <dxf>
      <font>
        <b/>
        <i val="0"/>
        <strike val="0"/>
        <condense val="0"/>
        <extend val="0"/>
        <outline val="0"/>
        <shadow val="0"/>
        <u val="none"/>
        <vertAlign val="baseline"/>
        <sz val="11"/>
        <color rgb="FF7030A0"/>
        <name val="Calibri"/>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32"/>
      <tableStyleElement type="headerRow" dxfId="31"/>
    </tableStyle>
  </tableStyles>
  <colors>
    <mruColors>
      <color rgb="FF000000"/>
      <color rgb="FFC7A2E3"/>
      <color rgb="FFC9A4E4"/>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Table!Top Ten Product ID with highest Discount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Product ID with highest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1"/>
                <c:pt idx="0">
                  <c:v>P0044</c:v>
                </c:pt>
                <c:pt idx="1">
                  <c:v>P0034</c:v>
                </c:pt>
                <c:pt idx="2">
                  <c:v>P0042</c:v>
                </c:pt>
                <c:pt idx="3">
                  <c:v>P0027</c:v>
                </c:pt>
                <c:pt idx="4">
                  <c:v>P0032</c:v>
                </c:pt>
                <c:pt idx="5">
                  <c:v>P0038</c:v>
                </c:pt>
                <c:pt idx="6">
                  <c:v>P0016</c:v>
                </c:pt>
                <c:pt idx="7">
                  <c:v>P0041</c:v>
                </c:pt>
                <c:pt idx="8">
                  <c:v>P0002</c:v>
                </c:pt>
                <c:pt idx="9">
                  <c:v>P0029</c:v>
                </c:pt>
                <c:pt idx="10">
                  <c:v>P0004</c:v>
                </c:pt>
              </c:strCache>
            </c:strRef>
          </c:cat>
          <c:val>
            <c:numRef>
              <c:f>'Pivot Table'!$B$4:$B$14</c:f>
              <c:numCache>
                <c:formatCode>General</c:formatCode>
                <c:ptCount val="11"/>
                <c:pt idx="0">
                  <c:v>1.2600000000000005</c:v>
                </c:pt>
                <c:pt idx="1">
                  <c:v>1.2300000000000006</c:v>
                </c:pt>
                <c:pt idx="2">
                  <c:v>1.1700000000000004</c:v>
                </c:pt>
                <c:pt idx="3">
                  <c:v>1.0800000000000003</c:v>
                </c:pt>
                <c:pt idx="4">
                  <c:v>0.99000000000000021</c:v>
                </c:pt>
                <c:pt idx="5">
                  <c:v>0.92000000000000015</c:v>
                </c:pt>
                <c:pt idx="6">
                  <c:v>0.92000000000000015</c:v>
                </c:pt>
                <c:pt idx="7">
                  <c:v>0.91000000000000036</c:v>
                </c:pt>
                <c:pt idx="8">
                  <c:v>0.8400000000000003</c:v>
                </c:pt>
                <c:pt idx="9">
                  <c:v>0.84000000000000008</c:v>
                </c:pt>
                <c:pt idx="10">
                  <c:v>0.84000000000000008</c:v>
                </c:pt>
              </c:numCache>
            </c:numRef>
          </c:val>
          <c:extLst>
            <c:ext xmlns:c16="http://schemas.microsoft.com/office/drawing/2014/chart" uri="{C3380CC4-5D6E-409C-BE32-E72D297353CC}">
              <c16:uniqueId val="{00000000-A9D0-464E-8554-B50B4D54E6F6}"/>
            </c:ext>
          </c:extLst>
        </c:ser>
        <c:dLbls>
          <c:showLegendKey val="0"/>
          <c:showVal val="0"/>
          <c:showCatName val="0"/>
          <c:showSerName val="0"/>
          <c:showPercent val="0"/>
          <c:showBubbleSize val="0"/>
        </c:dLbls>
        <c:gapWidth val="219"/>
        <c:overlap val="-27"/>
        <c:axId val="2128286192"/>
        <c:axId val="2128262896"/>
      </c:barChart>
      <c:catAx>
        <c:axId val="21282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262896"/>
        <c:crosses val="autoZero"/>
        <c:auto val="1"/>
        <c:lblAlgn val="ctr"/>
        <c:lblOffset val="100"/>
        <c:noMultiLvlLbl val="0"/>
      </c:catAx>
      <c:valAx>
        <c:axId val="21282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286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Sale Type and Total Selling Price after Discount</c:name>
    <c:fmtId val="1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Sale Type and Total Selling Price after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Table'!$N$58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0E-455E-AA88-574D0EB8B2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0E-455E-AA88-574D0EB8B2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0E-455E-AA88-574D0EB8B22B}"/>
              </c:ext>
            </c:extLst>
          </c:dPt>
          <c:cat>
            <c:strRef>
              <c:f>'Pivot Table'!$M$59:$M$61</c:f>
              <c:strCache>
                <c:ptCount val="3"/>
                <c:pt idx="0">
                  <c:v>Direct Sales</c:v>
                </c:pt>
                <c:pt idx="1">
                  <c:v>Online</c:v>
                </c:pt>
                <c:pt idx="2">
                  <c:v>Wholesaler</c:v>
                </c:pt>
              </c:strCache>
            </c:strRef>
          </c:cat>
          <c:val>
            <c:numRef>
              <c:f>'Pivot Table'!$N$59:$N$61</c:f>
              <c:numCache>
                <c:formatCode>General</c:formatCode>
                <c:ptCount val="3"/>
                <c:pt idx="0">
                  <c:v>195512.61780000007</c:v>
                </c:pt>
                <c:pt idx="1">
                  <c:v>125927.95749999997</c:v>
                </c:pt>
                <c:pt idx="2">
                  <c:v>55505.595100000013</c:v>
                </c:pt>
              </c:numCache>
            </c:numRef>
          </c:val>
          <c:extLst>
            <c:ext xmlns:c16="http://schemas.microsoft.com/office/drawing/2014/chart" uri="{C3380CC4-5D6E-409C-BE32-E72D297353CC}">
              <c16:uniqueId val="{00000000-922A-4452-9C05-242763C928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Profit by Month</c:name>
    <c:fmtId val="1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Table'!$R$58</c:f>
              <c:strCache>
                <c:ptCount val="1"/>
                <c:pt idx="0">
                  <c:v>Total</c:v>
                </c:pt>
              </c:strCache>
            </c:strRef>
          </c:tx>
          <c:spPr>
            <a:solidFill>
              <a:schemeClr val="accent1"/>
            </a:solidFill>
            <a:ln>
              <a:noFill/>
            </a:ln>
            <a:effectLst/>
          </c:spPr>
          <c:invertIfNegative val="0"/>
          <c:cat>
            <c:strRef>
              <c:f>'Pivot Table'!$Q$59:$Q$70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Table'!$R$59:$R$70</c:f>
              <c:numCache>
                <c:formatCode>General</c:formatCode>
                <c:ptCount val="12"/>
                <c:pt idx="0">
                  <c:v>4597.6200999999992</c:v>
                </c:pt>
                <c:pt idx="1">
                  <c:v>3594.3788000000004</c:v>
                </c:pt>
                <c:pt idx="2">
                  <c:v>3453.161799999998</c:v>
                </c:pt>
                <c:pt idx="3">
                  <c:v>3692.0769999999998</c:v>
                </c:pt>
                <c:pt idx="4">
                  <c:v>2688.4939999999992</c:v>
                </c:pt>
                <c:pt idx="5">
                  <c:v>3811.8448999999987</c:v>
                </c:pt>
                <c:pt idx="6">
                  <c:v>3222.5951999999984</c:v>
                </c:pt>
                <c:pt idx="7">
                  <c:v>3371.887099999999</c:v>
                </c:pt>
                <c:pt idx="8">
                  <c:v>4319.529700000001</c:v>
                </c:pt>
                <c:pt idx="9">
                  <c:v>3460.3531999999991</c:v>
                </c:pt>
                <c:pt idx="10">
                  <c:v>4531.545299999998</c:v>
                </c:pt>
                <c:pt idx="11">
                  <c:v>3830.6832999999974</c:v>
                </c:pt>
              </c:numCache>
            </c:numRef>
          </c:val>
          <c:extLst>
            <c:ext xmlns:c16="http://schemas.microsoft.com/office/drawing/2014/chart" uri="{C3380CC4-5D6E-409C-BE32-E72D297353CC}">
              <c16:uniqueId val="{00000000-F6D7-45D3-857B-4E4F9D8AE5C8}"/>
            </c:ext>
          </c:extLst>
        </c:ser>
        <c:dLbls>
          <c:showLegendKey val="0"/>
          <c:showVal val="0"/>
          <c:showCatName val="0"/>
          <c:showSerName val="0"/>
          <c:showPercent val="0"/>
          <c:showBubbleSize val="0"/>
        </c:dLbls>
        <c:gapWidth val="182"/>
        <c:axId val="672777136"/>
        <c:axId val="672804592"/>
      </c:barChart>
      <c:catAx>
        <c:axId val="67277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04592"/>
        <c:crosses val="autoZero"/>
        <c:auto val="1"/>
        <c:lblAlgn val="ctr"/>
        <c:lblOffset val="100"/>
        <c:noMultiLvlLbl val="0"/>
      </c:catAx>
      <c:valAx>
        <c:axId val="67280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77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Table!Top Five Product ID with Highest Profit</c:name>
    <c:fmtId val="1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Product ID with Highest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Table'!$B$82</c:f>
              <c:strCache>
                <c:ptCount val="1"/>
                <c:pt idx="0">
                  <c:v>Total</c:v>
                </c:pt>
              </c:strCache>
            </c:strRef>
          </c:tx>
          <c:spPr>
            <a:solidFill>
              <a:schemeClr val="accent1"/>
            </a:solidFill>
            <a:ln>
              <a:noFill/>
            </a:ln>
            <a:effectLst/>
            <a:sp3d/>
          </c:spPr>
          <c:invertIfNegative val="0"/>
          <c:cat>
            <c:strRef>
              <c:f>'Pivot Table'!$A$83:$A$87</c:f>
              <c:strCache>
                <c:ptCount val="5"/>
                <c:pt idx="0">
                  <c:v>P0030</c:v>
                </c:pt>
                <c:pt idx="1">
                  <c:v>P0019</c:v>
                </c:pt>
                <c:pt idx="2">
                  <c:v>P0042</c:v>
                </c:pt>
                <c:pt idx="3">
                  <c:v>P0041</c:v>
                </c:pt>
                <c:pt idx="4">
                  <c:v>P0032</c:v>
                </c:pt>
              </c:strCache>
            </c:strRef>
          </c:cat>
          <c:val>
            <c:numRef>
              <c:f>'Pivot Table'!$B$83:$B$87</c:f>
              <c:numCache>
                <c:formatCode>General</c:formatCode>
                <c:ptCount val="5"/>
                <c:pt idx="0">
                  <c:v>4821.9583999999995</c:v>
                </c:pt>
                <c:pt idx="1">
                  <c:v>4302.6000000000004</c:v>
                </c:pt>
                <c:pt idx="2">
                  <c:v>4198.3799999999992</c:v>
                </c:pt>
                <c:pt idx="3">
                  <c:v>3322.5155999999988</c:v>
                </c:pt>
                <c:pt idx="4">
                  <c:v>2906.0991999999987</c:v>
                </c:pt>
              </c:numCache>
            </c:numRef>
          </c:val>
          <c:extLst>
            <c:ext xmlns:c16="http://schemas.microsoft.com/office/drawing/2014/chart" uri="{C3380CC4-5D6E-409C-BE32-E72D297353CC}">
              <c16:uniqueId val="{00000000-D5CF-40EE-B93A-89A72008993B}"/>
            </c:ext>
          </c:extLst>
        </c:ser>
        <c:dLbls>
          <c:showLegendKey val="0"/>
          <c:showVal val="0"/>
          <c:showCatName val="0"/>
          <c:showSerName val="0"/>
          <c:showPercent val="0"/>
          <c:showBubbleSize val="0"/>
        </c:dLbls>
        <c:gapWidth val="150"/>
        <c:shape val="box"/>
        <c:axId val="894105871"/>
        <c:axId val="894107535"/>
        <c:axId val="0"/>
      </c:bar3DChart>
      <c:catAx>
        <c:axId val="89410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107535"/>
        <c:crosses val="autoZero"/>
        <c:auto val="1"/>
        <c:lblAlgn val="ctr"/>
        <c:lblOffset val="100"/>
        <c:noMultiLvlLbl val="0"/>
      </c:catAx>
      <c:valAx>
        <c:axId val="894107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10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Profit by Year and Category</c:name>
    <c:fmtId val="16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Profit by Year and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Table'!$J$109</c:f>
              <c:strCache>
                <c:ptCount val="1"/>
                <c:pt idx="0">
                  <c:v>Total</c:v>
                </c:pt>
              </c:strCache>
            </c:strRef>
          </c:tx>
          <c:spPr>
            <a:solidFill>
              <a:schemeClr val="accent1"/>
            </a:solidFill>
            <a:ln>
              <a:noFill/>
            </a:ln>
            <a:effectLst/>
          </c:spPr>
          <c:invertIfNegative val="0"/>
          <c:cat>
            <c:multiLvlStrRef>
              <c:f>'Pivot Table'!$I$110:$I$119</c:f>
              <c:multiLvlStrCache>
                <c:ptCount val="8"/>
                <c:lvl>
                  <c:pt idx="0">
                    <c:v>Catagory01</c:v>
                  </c:pt>
                  <c:pt idx="1">
                    <c:v>Catagory02</c:v>
                  </c:pt>
                  <c:pt idx="2">
                    <c:v>Catagory03</c:v>
                  </c:pt>
                  <c:pt idx="3">
                    <c:v>Catagory04</c:v>
                  </c:pt>
                  <c:pt idx="4">
                    <c:v>Catagory01</c:v>
                  </c:pt>
                  <c:pt idx="5">
                    <c:v>Catagory02</c:v>
                  </c:pt>
                  <c:pt idx="6">
                    <c:v>Catagory03</c:v>
                  </c:pt>
                  <c:pt idx="7">
                    <c:v>Catagory04</c:v>
                  </c:pt>
                </c:lvl>
                <c:lvl>
                  <c:pt idx="0">
                    <c:v>2021</c:v>
                  </c:pt>
                  <c:pt idx="4">
                    <c:v>2022</c:v>
                  </c:pt>
                </c:lvl>
              </c:multiLvlStrCache>
            </c:multiLvlStrRef>
          </c:cat>
          <c:val>
            <c:numRef>
              <c:f>'Pivot Table'!$J$110:$J$119</c:f>
              <c:numCache>
                <c:formatCode>General</c:formatCode>
                <c:ptCount val="8"/>
                <c:pt idx="0">
                  <c:v>1861.0889999999997</c:v>
                </c:pt>
                <c:pt idx="1">
                  <c:v>4541.2419999999966</c:v>
                </c:pt>
                <c:pt idx="2">
                  <c:v>2718.7044999999989</c:v>
                </c:pt>
                <c:pt idx="3">
                  <c:v>9824.2566999999945</c:v>
                </c:pt>
                <c:pt idx="4">
                  <c:v>4070.1120999999998</c:v>
                </c:pt>
                <c:pt idx="5">
                  <c:v>7182.2120999999997</c:v>
                </c:pt>
                <c:pt idx="6">
                  <c:v>1183.2270999999994</c:v>
                </c:pt>
                <c:pt idx="7">
                  <c:v>13193.326899999995</c:v>
                </c:pt>
              </c:numCache>
            </c:numRef>
          </c:val>
          <c:extLst>
            <c:ext xmlns:c16="http://schemas.microsoft.com/office/drawing/2014/chart" uri="{C3380CC4-5D6E-409C-BE32-E72D297353CC}">
              <c16:uniqueId val="{00000000-736D-4BE0-B14A-24EF71FD97A8}"/>
            </c:ext>
          </c:extLst>
        </c:ser>
        <c:dLbls>
          <c:showLegendKey val="0"/>
          <c:showVal val="0"/>
          <c:showCatName val="0"/>
          <c:showSerName val="0"/>
          <c:showPercent val="0"/>
          <c:showBubbleSize val="0"/>
        </c:dLbls>
        <c:gapWidth val="219"/>
        <c:overlap val="-27"/>
        <c:axId val="507818991"/>
        <c:axId val="507858927"/>
      </c:barChart>
      <c:catAx>
        <c:axId val="50781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58927"/>
        <c:crosses val="autoZero"/>
        <c:auto val="1"/>
        <c:lblAlgn val="ctr"/>
        <c:lblOffset val="100"/>
        <c:noMultiLvlLbl val="0"/>
      </c:catAx>
      <c:valAx>
        <c:axId val="507858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18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Sale Type with the Buying and Selling Price</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Breakdown of Sale Type with the Buying and Selling Price</a:t>
            </a:r>
          </a:p>
        </c:rich>
      </c:tx>
      <c:layout>
        <c:manualLayout>
          <c:xMode val="edge"/>
          <c:yMode val="edge"/>
          <c:x val="0.1609166666666666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3235870516185477"/>
          <c:y val="0.20268299795858852"/>
          <c:w val="0.5762607174103237"/>
          <c:h val="0.65853091280256637"/>
        </c:manualLayout>
      </c:layout>
      <c:barChart>
        <c:barDir val="col"/>
        <c:grouping val="clustered"/>
        <c:varyColors val="0"/>
        <c:ser>
          <c:idx val="0"/>
          <c:order val="0"/>
          <c:tx>
            <c:strRef>
              <c:f>'Pivot Table'!$B$33</c:f>
              <c:strCache>
                <c:ptCount val="1"/>
                <c:pt idx="0">
                  <c:v>Sum of BUYING PRICE</c:v>
                </c:pt>
              </c:strCache>
            </c:strRef>
          </c:tx>
          <c:spPr>
            <a:solidFill>
              <a:schemeClr val="accent1"/>
            </a:solidFill>
            <a:ln>
              <a:noFill/>
            </a:ln>
            <a:effectLst/>
          </c:spPr>
          <c:invertIfNegative val="0"/>
          <c:cat>
            <c:strRef>
              <c:f>'Pivot Table'!$A$34:$A$36</c:f>
              <c:strCache>
                <c:ptCount val="3"/>
                <c:pt idx="0">
                  <c:v>Direct Sales</c:v>
                </c:pt>
                <c:pt idx="1">
                  <c:v>Online</c:v>
                </c:pt>
                <c:pt idx="2">
                  <c:v>Wholesaler</c:v>
                </c:pt>
              </c:strCache>
            </c:strRef>
          </c:cat>
          <c:val>
            <c:numRef>
              <c:f>'Pivot Table'!$B$34:$B$36</c:f>
              <c:numCache>
                <c:formatCode>General</c:formatCode>
                <c:ptCount val="3"/>
                <c:pt idx="0">
                  <c:v>21450</c:v>
                </c:pt>
                <c:pt idx="1">
                  <c:v>12978</c:v>
                </c:pt>
                <c:pt idx="2">
                  <c:v>6395</c:v>
                </c:pt>
              </c:numCache>
            </c:numRef>
          </c:val>
          <c:extLst>
            <c:ext xmlns:c16="http://schemas.microsoft.com/office/drawing/2014/chart" uri="{C3380CC4-5D6E-409C-BE32-E72D297353CC}">
              <c16:uniqueId val="{00000000-DEB7-40DA-AD61-F0AC98B0A51A}"/>
            </c:ext>
          </c:extLst>
        </c:ser>
        <c:ser>
          <c:idx val="1"/>
          <c:order val="1"/>
          <c:tx>
            <c:strRef>
              <c:f>'Pivot Table'!$C$33</c:f>
              <c:strCache>
                <c:ptCount val="1"/>
                <c:pt idx="0">
                  <c:v>Sum of SELLING PRICE</c:v>
                </c:pt>
              </c:strCache>
            </c:strRef>
          </c:tx>
          <c:spPr>
            <a:solidFill>
              <a:schemeClr val="accent2"/>
            </a:solidFill>
            <a:ln>
              <a:noFill/>
            </a:ln>
            <a:effectLst/>
          </c:spPr>
          <c:invertIfNegative val="0"/>
          <c:cat>
            <c:strRef>
              <c:f>'Pivot Table'!$A$34:$A$36</c:f>
              <c:strCache>
                <c:ptCount val="3"/>
                <c:pt idx="0">
                  <c:v>Direct Sales</c:v>
                </c:pt>
                <c:pt idx="1">
                  <c:v>Online</c:v>
                </c:pt>
                <c:pt idx="2">
                  <c:v>Wholesaler</c:v>
                </c:pt>
              </c:strCache>
            </c:strRef>
          </c:cat>
          <c:val>
            <c:numRef>
              <c:f>'Pivot Table'!$C$34:$C$36</c:f>
              <c:numCache>
                <c:formatCode>General</c:formatCode>
                <c:ptCount val="3"/>
                <c:pt idx="0">
                  <c:v>26121.079999999991</c:v>
                </c:pt>
                <c:pt idx="1">
                  <c:v>15624.489999999994</c:v>
                </c:pt>
                <c:pt idx="2">
                  <c:v>7775.6400000000012</c:v>
                </c:pt>
              </c:numCache>
            </c:numRef>
          </c:val>
          <c:extLst>
            <c:ext xmlns:c16="http://schemas.microsoft.com/office/drawing/2014/chart" uri="{C3380CC4-5D6E-409C-BE32-E72D297353CC}">
              <c16:uniqueId val="{00000001-DEB7-40DA-AD61-F0AC98B0A51A}"/>
            </c:ext>
          </c:extLst>
        </c:ser>
        <c:dLbls>
          <c:showLegendKey val="0"/>
          <c:showVal val="0"/>
          <c:showCatName val="0"/>
          <c:showSerName val="0"/>
          <c:showPercent val="0"/>
          <c:showBubbleSize val="0"/>
        </c:dLbls>
        <c:gapWidth val="219"/>
        <c:overlap val="-27"/>
        <c:axId val="1500598720"/>
        <c:axId val="1500578752"/>
      </c:barChart>
      <c:catAx>
        <c:axId val="15005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78752"/>
        <c:crosses val="autoZero"/>
        <c:auto val="1"/>
        <c:lblAlgn val="ctr"/>
        <c:lblOffset val="100"/>
        <c:noMultiLvlLbl val="0"/>
      </c:catAx>
      <c:valAx>
        <c:axId val="150057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9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Table!Summary of Cetegory and Total Buying Price</c:name>
    <c:fmtId val="1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Summary of Category and Total Buying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Table'!$B$140</c:f>
              <c:strCache>
                <c:ptCount val="1"/>
                <c:pt idx="0">
                  <c:v>Total</c:v>
                </c:pt>
              </c:strCache>
            </c:strRef>
          </c:tx>
          <c:spPr>
            <a:solidFill>
              <a:schemeClr val="accent1"/>
            </a:solidFill>
            <a:ln>
              <a:noFill/>
            </a:ln>
            <a:effectLst/>
            <a:sp3d/>
          </c:spPr>
          <c:invertIfNegative val="0"/>
          <c:cat>
            <c:strRef>
              <c:f>'Pivot Table'!$A$141:$A$144</c:f>
              <c:strCache>
                <c:ptCount val="4"/>
                <c:pt idx="0">
                  <c:v>Catagory01</c:v>
                </c:pt>
                <c:pt idx="1">
                  <c:v>Catagory02</c:v>
                </c:pt>
                <c:pt idx="2">
                  <c:v>Catagory03</c:v>
                </c:pt>
                <c:pt idx="3">
                  <c:v>Catagory04</c:v>
                </c:pt>
              </c:strCache>
            </c:strRef>
          </c:cat>
          <c:val>
            <c:numRef>
              <c:f>'Pivot Table'!$B$141:$B$144</c:f>
              <c:numCache>
                <c:formatCode>General</c:formatCode>
                <c:ptCount val="4"/>
                <c:pt idx="0">
                  <c:v>59276</c:v>
                </c:pt>
                <c:pt idx="1">
                  <c:v>75283</c:v>
                </c:pt>
                <c:pt idx="2">
                  <c:v>44677</c:v>
                </c:pt>
                <c:pt idx="3">
                  <c:v>153136</c:v>
                </c:pt>
              </c:numCache>
            </c:numRef>
          </c:val>
          <c:extLst>
            <c:ext xmlns:c16="http://schemas.microsoft.com/office/drawing/2014/chart" uri="{C3380CC4-5D6E-409C-BE32-E72D297353CC}">
              <c16:uniqueId val="{00000000-1E53-42CD-B64D-603EE1951388}"/>
            </c:ext>
          </c:extLst>
        </c:ser>
        <c:dLbls>
          <c:showLegendKey val="0"/>
          <c:showVal val="0"/>
          <c:showCatName val="0"/>
          <c:showSerName val="0"/>
          <c:showPercent val="0"/>
          <c:showBubbleSize val="0"/>
        </c:dLbls>
        <c:gapWidth val="150"/>
        <c:shape val="box"/>
        <c:axId val="1397834112"/>
        <c:axId val="1397834528"/>
        <c:axId val="0"/>
      </c:bar3DChart>
      <c:catAx>
        <c:axId val="139783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34528"/>
        <c:crosses val="autoZero"/>
        <c:auto val="1"/>
        <c:lblAlgn val="ctr"/>
        <c:lblOffset val="100"/>
        <c:noMultiLvlLbl val="0"/>
      </c:catAx>
      <c:valAx>
        <c:axId val="1397834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34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Table!Summary of Total Selling Price after Discount by Month and Year</c:name>
    <c:fmtId val="1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Summary of Total Selling Price after Discount by Month and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Table'!$H$148</c:f>
              <c:strCache>
                <c:ptCount val="1"/>
                <c:pt idx="0">
                  <c:v>Total</c:v>
                </c:pt>
              </c:strCache>
            </c:strRef>
          </c:tx>
          <c:spPr>
            <a:ln w="28575" cap="rnd">
              <a:solidFill>
                <a:schemeClr val="accent1"/>
              </a:solidFill>
              <a:round/>
            </a:ln>
            <a:effectLst/>
          </c:spPr>
          <c:marker>
            <c:symbol val="none"/>
          </c:marker>
          <c:cat>
            <c:multiLvlStrRef>
              <c:f>'Pivot Table'!$G$149:$G$174</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Table'!$H$149:$H$174</c:f>
              <c:numCache>
                <c:formatCode>General</c:formatCode>
                <c:ptCount val="24"/>
                <c:pt idx="0">
                  <c:v>16677.407799999997</c:v>
                </c:pt>
                <c:pt idx="1">
                  <c:v>11813.177100000001</c:v>
                </c:pt>
                <c:pt idx="2">
                  <c:v>15415.736800000001</c:v>
                </c:pt>
                <c:pt idx="3">
                  <c:v>14305.239200000002</c:v>
                </c:pt>
                <c:pt idx="4">
                  <c:v>7520.6496999999999</c:v>
                </c:pt>
                <c:pt idx="5">
                  <c:v>15398.258099999997</c:v>
                </c:pt>
                <c:pt idx="6">
                  <c:v>17858.290699999998</c:v>
                </c:pt>
                <c:pt idx="7">
                  <c:v>13412.408800000001</c:v>
                </c:pt>
                <c:pt idx="8">
                  <c:v>17701.037999999997</c:v>
                </c:pt>
                <c:pt idx="9">
                  <c:v>19154.961800000005</c:v>
                </c:pt>
                <c:pt idx="10">
                  <c:v>9036.3399000000009</c:v>
                </c:pt>
                <c:pt idx="11">
                  <c:v>17620.784299999996</c:v>
                </c:pt>
                <c:pt idx="12">
                  <c:v>22210.212299999999</c:v>
                </c:pt>
                <c:pt idx="13">
                  <c:v>17122.201700000001</c:v>
                </c:pt>
                <c:pt idx="14">
                  <c:v>11474.424999999999</c:v>
                </c:pt>
                <c:pt idx="15">
                  <c:v>10668.837799999999</c:v>
                </c:pt>
                <c:pt idx="16">
                  <c:v>21693.844300000001</c:v>
                </c:pt>
                <c:pt idx="17">
                  <c:v>13292.586799999997</c:v>
                </c:pt>
                <c:pt idx="18">
                  <c:v>15242.304499999998</c:v>
                </c:pt>
                <c:pt idx="19">
                  <c:v>19790.478299999995</c:v>
                </c:pt>
                <c:pt idx="20">
                  <c:v>15376.4917</c:v>
                </c:pt>
                <c:pt idx="21">
                  <c:v>12147.391399999999</c:v>
                </c:pt>
                <c:pt idx="22">
                  <c:v>24801.205400000003</c:v>
                </c:pt>
                <c:pt idx="23">
                  <c:v>17211.898999999998</c:v>
                </c:pt>
              </c:numCache>
            </c:numRef>
          </c:val>
          <c:smooth val="0"/>
          <c:extLst>
            <c:ext xmlns:c16="http://schemas.microsoft.com/office/drawing/2014/chart" uri="{C3380CC4-5D6E-409C-BE32-E72D297353CC}">
              <c16:uniqueId val="{00000000-CAAC-43DD-805D-178CBAFCA56C}"/>
            </c:ext>
          </c:extLst>
        </c:ser>
        <c:dLbls>
          <c:showLegendKey val="0"/>
          <c:showVal val="0"/>
          <c:showCatName val="0"/>
          <c:showSerName val="0"/>
          <c:showPercent val="0"/>
          <c:showBubbleSize val="0"/>
        </c:dLbls>
        <c:smooth val="0"/>
        <c:axId val="1315798975"/>
        <c:axId val="1315799391"/>
      </c:lineChart>
      <c:catAx>
        <c:axId val="131579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99391"/>
        <c:crosses val="autoZero"/>
        <c:auto val="1"/>
        <c:lblAlgn val="ctr"/>
        <c:lblOffset val="100"/>
        <c:noMultiLvlLbl val="0"/>
      </c:catAx>
      <c:valAx>
        <c:axId val="1315799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98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Table!Top Ten Product ID with highest Discount</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Ten Product ID with highest Discount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1"/>
                <c:pt idx="0">
                  <c:v>P0044</c:v>
                </c:pt>
                <c:pt idx="1">
                  <c:v>P0034</c:v>
                </c:pt>
                <c:pt idx="2">
                  <c:v>P0042</c:v>
                </c:pt>
                <c:pt idx="3">
                  <c:v>P0027</c:v>
                </c:pt>
                <c:pt idx="4">
                  <c:v>P0032</c:v>
                </c:pt>
                <c:pt idx="5">
                  <c:v>P0038</c:v>
                </c:pt>
                <c:pt idx="6">
                  <c:v>P0016</c:v>
                </c:pt>
                <c:pt idx="7">
                  <c:v>P0041</c:v>
                </c:pt>
                <c:pt idx="8">
                  <c:v>P0002</c:v>
                </c:pt>
                <c:pt idx="9">
                  <c:v>P0029</c:v>
                </c:pt>
                <c:pt idx="10">
                  <c:v>P0004</c:v>
                </c:pt>
              </c:strCache>
            </c:strRef>
          </c:cat>
          <c:val>
            <c:numRef>
              <c:f>'Pivot Table'!$B$4:$B$14</c:f>
              <c:numCache>
                <c:formatCode>General</c:formatCode>
                <c:ptCount val="11"/>
                <c:pt idx="0">
                  <c:v>1.2600000000000005</c:v>
                </c:pt>
                <c:pt idx="1">
                  <c:v>1.2300000000000006</c:v>
                </c:pt>
                <c:pt idx="2">
                  <c:v>1.1700000000000004</c:v>
                </c:pt>
                <c:pt idx="3">
                  <c:v>1.0800000000000003</c:v>
                </c:pt>
                <c:pt idx="4">
                  <c:v>0.99000000000000021</c:v>
                </c:pt>
                <c:pt idx="5">
                  <c:v>0.92000000000000015</c:v>
                </c:pt>
                <c:pt idx="6">
                  <c:v>0.92000000000000015</c:v>
                </c:pt>
                <c:pt idx="7">
                  <c:v>0.91000000000000036</c:v>
                </c:pt>
                <c:pt idx="8">
                  <c:v>0.8400000000000003</c:v>
                </c:pt>
                <c:pt idx="9">
                  <c:v>0.84000000000000008</c:v>
                </c:pt>
                <c:pt idx="10">
                  <c:v>0.84000000000000008</c:v>
                </c:pt>
              </c:numCache>
            </c:numRef>
          </c:val>
          <c:extLst>
            <c:ext xmlns:c16="http://schemas.microsoft.com/office/drawing/2014/chart" uri="{C3380CC4-5D6E-409C-BE32-E72D297353CC}">
              <c16:uniqueId val="{00000000-8122-4234-B8D9-84C6B216BF16}"/>
            </c:ext>
          </c:extLst>
        </c:ser>
        <c:dLbls>
          <c:showLegendKey val="0"/>
          <c:showVal val="0"/>
          <c:showCatName val="0"/>
          <c:showSerName val="0"/>
          <c:showPercent val="0"/>
          <c:showBubbleSize val="0"/>
        </c:dLbls>
        <c:gapWidth val="219"/>
        <c:overlap val="-27"/>
        <c:axId val="2128286192"/>
        <c:axId val="2128262896"/>
      </c:barChart>
      <c:catAx>
        <c:axId val="2128286192"/>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28262896"/>
        <c:crosses val="autoZero"/>
        <c:auto val="1"/>
        <c:lblAlgn val="ctr"/>
        <c:lblOffset val="100"/>
        <c:noMultiLvlLbl val="0"/>
      </c:catAx>
      <c:valAx>
        <c:axId val="2128262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28286192"/>
        <c:crosses val="autoZero"/>
        <c:crossBetween val="between"/>
      </c:valAx>
      <c:spPr>
        <a:noFill/>
        <a:ln>
          <a:noFill/>
        </a:ln>
        <a:effectLst/>
      </c:spPr>
    </c:plotArea>
    <c:plotVisOnly val="1"/>
    <c:dispBlanksAs val="gap"/>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Category and  Total Discount</c:name>
    <c:fmtId val="4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Breakdown of Category and  Total Discount</a:t>
            </a:r>
          </a:p>
        </c:rich>
      </c:tx>
      <c:layout>
        <c:manualLayout>
          <c:xMode val="edge"/>
          <c:yMode val="edge"/>
          <c:x val="0.12763634780373698"/>
          <c:y val="2.826856172377386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cat>
            <c:strRef>
              <c:f>'Pivot Table'!$G$4:$G$7</c:f>
              <c:strCache>
                <c:ptCount val="4"/>
                <c:pt idx="0">
                  <c:v>Catagory01</c:v>
                </c:pt>
                <c:pt idx="1">
                  <c:v>Catagory02</c:v>
                </c:pt>
                <c:pt idx="2">
                  <c:v>Catagory03</c:v>
                </c:pt>
                <c:pt idx="3">
                  <c:v>Catagory04</c:v>
                </c:pt>
              </c:strCache>
            </c:strRef>
          </c:cat>
          <c:val>
            <c:numRef>
              <c:f>'Pivot Table'!$H$4:$H$7</c:f>
              <c:numCache>
                <c:formatCode>General</c:formatCode>
                <c:ptCount val="4"/>
                <c:pt idx="0">
                  <c:v>5.8799999999999972</c:v>
                </c:pt>
                <c:pt idx="1">
                  <c:v>7.1800000000000006</c:v>
                </c:pt>
                <c:pt idx="2">
                  <c:v>2.5600000000000014</c:v>
                </c:pt>
                <c:pt idx="3">
                  <c:v>15.980000000000024</c:v>
                </c:pt>
              </c:numCache>
            </c:numRef>
          </c:val>
          <c:extLst>
            <c:ext xmlns:c16="http://schemas.microsoft.com/office/drawing/2014/chart" uri="{C3380CC4-5D6E-409C-BE32-E72D297353CC}">
              <c16:uniqueId val="{00000000-5B23-4449-A541-D57246D01874}"/>
            </c:ext>
          </c:extLst>
        </c:ser>
        <c:dLbls>
          <c:showLegendKey val="0"/>
          <c:showVal val="0"/>
          <c:showCatName val="0"/>
          <c:showSerName val="0"/>
          <c:showPercent val="0"/>
          <c:showBubbleSize val="0"/>
        </c:dLbls>
        <c:gapWidth val="219"/>
        <c:overlap val="-27"/>
        <c:axId val="869002623"/>
        <c:axId val="868993471"/>
      </c:barChart>
      <c:catAx>
        <c:axId val="869002623"/>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8993471"/>
        <c:crosses val="autoZero"/>
        <c:auto val="1"/>
        <c:lblAlgn val="ctr"/>
        <c:lblOffset val="100"/>
        <c:noMultiLvlLbl val="0"/>
      </c:catAx>
      <c:valAx>
        <c:axId val="868993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9002623"/>
        <c:crosses val="autoZero"/>
        <c:crossBetween val="between"/>
      </c:valAx>
      <c:spPr>
        <a:noFill/>
        <a:ln>
          <a:noFill/>
        </a:ln>
        <a:effectLst/>
      </c:spPr>
    </c:plotArea>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Category with Total Quantity Sold</c:name>
    <c:fmtId val="54"/>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solidFill>
                  <a:schemeClr val="tx1"/>
                </a:solidFill>
              </a:rPr>
              <a:t>Breakdown of Category with Total Quantity Sold</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Table'!$N$3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88E-4E4A-8A9B-FED5CEFC0B5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88E-4E4A-8A9B-FED5CEFC0B5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88E-4E4A-8A9B-FED5CEFC0B5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88E-4E4A-8A9B-FED5CEFC0B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Table'!$M$4:$M$7</c:f>
              <c:strCache>
                <c:ptCount val="4"/>
                <c:pt idx="0">
                  <c:v>Catagory01</c:v>
                </c:pt>
                <c:pt idx="1">
                  <c:v>Catagory02</c:v>
                </c:pt>
                <c:pt idx="2">
                  <c:v>Catagory03</c:v>
                </c:pt>
                <c:pt idx="3">
                  <c:v>Catagory04</c:v>
                </c:pt>
              </c:strCache>
            </c:strRef>
          </c:cat>
          <c:val>
            <c:numRef>
              <c:f>'Pivot Table'!$N$4:$N$7</c:f>
              <c:numCache>
                <c:formatCode>General</c:formatCode>
                <c:ptCount val="4"/>
                <c:pt idx="0">
                  <c:v>778</c:v>
                </c:pt>
                <c:pt idx="1">
                  <c:v>975</c:v>
                </c:pt>
                <c:pt idx="2">
                  <c:v>392</c:v>
                </c:pt>
                <c:pt idx="3">
                  <c:v>2132</c:v>
                </c:pt>
              </c:numCache>
            </c:numRef>
          </c:val>
          <c:extLst>
            <c:ext xmlns:c16="http://schemas.microsoft.com/office/drawing/2014/chart" uri="{C3380CC4-5D6E-409C-BE32-E72D297353CC}">
              <c16:uniqueId val="{00000008-288E-4E4A-8A9B-FED5CEFC0B5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Category and  Total Discount</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Category and  Total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cat>
            <c:strRef>
              <c:f>'Pivot Table'!$G$4:$G$7</c:f>
              <c:strCache>
                <c:ptCount val="4"/>
                <c:pt idx="0">
                  <c:v>Catagory01</c:v>
                </c:pt>
                <c:pt idx="1">
                  <c:v>Catagory02</c:v>
                </c:pt>
                <c:pt idx="2">
                  <c:v>Catagory03</c:v>
                </c:pt>
                <c:pt idx="3">
                  <c:v>Catagory04</c:v>
                </c:pt>
              </c:strCache>
            </c:strRef>
          </c:cat>
          <c:val>
            <c:numRef>
              <c:f>'Pivot Table'!$H$4:$H$7</c:f>
              <c:numCache>
                <c:formatCode>General</c:formatCode>
                <c:ptCount val="4"/>
                <c:pt idx="0">
                  <c:v>5.8799999999999972</c:v>
                </c:pt>
                <c:pt idx="1">
                  <c:v>7.1800000000000006</c:v>
                </c:pt>
                <c:pt idx="2">
                  <c:v>2.5600000000000014</c:v>
                </c:pt>
                <c:pt idx="3">
                  <c:v>15.980000000000024</c:v>
                </c:pt>
              </c:numCache>
            </c:numRef>
          </c:val>
          <c:extLst>
            <c:ext xmlns:c16="http://schemas.microsoft.com/office/drawing/2014/chart" uri="{C3380CC4-5D6E-409C-BE32-E72D297353CC}">
              <c16:uniqueId val="{00000000-F4D6-4AB6-A4ED-FC3752C023BD}"/>
            </c:ext>
          </c:extLst>
        </c:ser>
        <c:dLbls>
          <c:showLegendKey val="0"/>
          <c:showVal val="0"/>
          <c:showCatName val="0"/>
          <c:showSerName val="0"/>
          <c:showPercent val="0"/>
          <c:showBubbleSize val="0"/>
        </c:dLbls>
        <c:gapWidth val="219"/>
        <c:overlap val="-27"/>
        <c:axId val="869002623"/>
        <c:axId val="868993471"/>
      </c:barChart>
      <c:catAx>
        <c:axId val="86900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93471"/>
        <c:crosses val="autoZero"/>
        <c:auto val="1"/>
        <c:lblAlgn val="ctr"/>
        <c:lblOffset val="100"/>
        <c:noMultiLvlLbl val="0"/>
      </c:catAx>
      <c:valAx>
        <c:axId val="868993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02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Table!Quantity Sold by Payment Mode for each Sale Type</c:name>
    <c:fmtId val="9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baseline="0">
                <a:solidFill>
                  <a:schemeClr val="tx1"/>
                </a:solidFill>
                <a:effectLst/>
              </a:rPr>
              <a:t>Quantity Sold by Payment Mode for each Sale Type</a:t>
            </a:r>
            <a:endParaRPr lang="en-US" sz="1400" b="1">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endParaRPr lang="en-US" sz="1400" b="1">
              <a:solidFill>
                <a:schemeClr val="tx1"/>
              </a:solidFill>
            </a:endParaRPr>
          </a:p>
        </c:rich>
      </c:tx>
      <c:layout>
        <c:manualLayout>
          <c:xMode val="edge"/>
          <c:yMode val="edge"/>
          <c:x val="0.18667358293382733"/>
          <c:y val="5.595577148601106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Table'!$V$3</c:f>
              <c:strCache>
                <c:ptCount val="1"/>
                <c:pt idx="0">
                  <c:v>Total</c:v>
                </c:pt>
              </c:strCache>
            </c:strRef>
          </c:tx>
          <c:spPr>
            <a:solidFill>
              <a:schemeClr val="accent1"/>
            </a:solidFill>
            <a:ln>
              <a:noFill/>
            </a:ln>
            <a:effectLst/>
          </c:spPr>
          <c:invertIfNegative val="0"/>
          <c:cat>
            <c:multiLvlStrRef>
              <c:f>'Pivot Table'!$U$4:$U$11</c:f>
              <c:multiLvlStrCache>
                <c:ptCount val="6"/>
                <c:lvl>
                  <c:pt idx="0">
                    <c:v>Direct Sales</c:v>
                  </c:pt>
                  <c:pt idx="1">
                    <c:v>Online</c:v>
                  </c:pt>
                  <c:pt idx="2">
                    <c:v>Wholesaler</c:v>
                  </c:pt>
                  <c:pt idx="3">
                    <c:v>Direct Sales</c:v>
                  </c:pt>
                  <c:pt idx="4">
                    <c:v>Online</c:v>
                  </c:pt>
                  <c:pt idx="5">
                    <c:v>Wholesaler</c:v>
                  </c:pt>
                </c:lvl>
                <c:lvl>
                  <c:pt idx="0">
                    <c:v>Cash</c:v>
                  </c:pt>
                  <c:pt idx="3">
                    <c:v>Online</c:v>
                  </c:pt>
                </c:lvl>
              </c:multiLvlStrCache>
            </c:multiLvlStrRef>
          </c:cat>
          <c:val>
            <c:numRef>
              <c:f>'Pivot Table'!$V$4:$V$11</c:f>
              <c:numCache>
                <c:formatCode>General</c:formatCode>
                <c:ptCount val="6"/>
                <c:pt idx="0">
                  <c:v>1088</c:v>
                </c:pt>
                <c:pt idx="1">
                  <c:v>696</c:v>
                </c:pt>
                <c:pt idx="2">
                  <c:v>266</c:v>
                </c:pt>
                <c:pt idx="3">
                  <c:v>1156</c:v>
                </c:pt>
                <c:pt idx="4">
                  <c:v>747</c:v>
                </c:pt>
                <c:pt idx="5">
                  <c:v>324</c:v>
                </c:pt>
              </c:numCache>
            </c:numRef>
          </c:val>
          <c:extLst>
            <c:ext xmlns:c16="http://schemas.microsoft.com/office/drawing/2014/chart" uri="{C3380CC4-5D6E-409C-BE32-E72D297353CC}">
              <c16:uniqueId val="{00000000-8485-470F-AE22-9516E53BE518}"/>
            </c:ext>
          </c:extLst>
        </c:ser>
        <c:dLbls>
          <c:showLegendKey val="0"/>
          <c:showVal val="0"/>
          <c:showCatName val="0"/>
          <c:showSerName val="0"/>
          <c:showPercent val="0"/>
          <c:showBubbleSize val="0"/>
        </c:dLbls>
        <c:gapWidth val="182"/>
        <c:axId val="1100317184"/>
        <c:axId val="1100342560"/>
      </c:barChart>
      <c:catAx>
        <c:axId val="1100317184"/>
        <c:scaling>
          <c:orientation val="minMax"/>
        </c:scaling>
        <c:delete val="0"/>
        <c:axPos val="l"/>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0342560"/>
        <c:crosses val="autoZero"/>
        <c:auto val="1"/>
        <c:lblAlgn val="ctr"/>
        <c:lblOffset val="100"/>
        <c:noMultiLvlLbl val="0"/>
      </c:catAx>
      <c:valAx>
        <c:axId val="1100342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0317184"/>
        <c:crosses val="autoZero"/>
        <c:crossBetween val="between"/>
      </c:valAx>
      <c:spPr>
        <a:noFill/>
        <a:ln>
          <a:noFill/>
        </a:ln>
        <a:effectLst/>
      </c:spPr>
    </c:plotArea>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Table!Ratio of Profit made by Sale Type</c:name>
    <c:fmtId val="3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Ratio of Profit made by Sale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Table'!$I$33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95-4583-92EC-7E34FCA55B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95-4583-92EC-7E34FCA55B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95-4583-92EC-7E34FCA55BC9}"/>
              </c:ext>
            </c:extLst>
          </c:dPt>
          <c:cat>
            <c:strRef>
              <c:f>'Pivot Table'!$H$34:$H$36</c:f>
              <c:strCache>
                <c:ptCount val="3"/>
                <c:pt idx="0">
                  <c:v>Direct Sales</c:v>
                </c:pt>
                <c:pt idx="1">
                  <c:v>Online</c:v>
                </c:pt>
                <c:pt idx="2">
                  <c:v>Wholesaler</c:v>
                </c:pt>
              </c:strCache>
            </c:strRef>
          </c:cat>
          <c:val>
            <c:numRef>
              <c:f>'Pivot Table'!$I$34:$I$36</c:f>
              <c:numCache>
                <c:formatCode>General</c:formatCode>
                <c:ptCount val="3"/>
                <c:pt idx="0">
                  <c:v>23602.617800000004</c:v>
                </c:pt>
                <c:pt idx="1">
                  <c:v>14124.95749999999</c:v>
                </c:pt>
                <c:pt idx="2">
                  <c:v>6846.5950999999977</c:v>
                </c:pt>
              </c:numCache>
            </c:numRef>
          </c:val>
          <c:extLst>
            <c:ext xmlns:c16="http://schemas.microsoft.com/office/drawing/2014/chart" uri="{C3380CC4-5D6E-409C-BE32-E72D297353CC}">
              <c16:uniqueId val="{00000006-D795-4583-92EC-7E34FCA55B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Table!Ratio of Profit made by Payment Mode</c:name>
    <c:fmtId val="6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Ratio of Profit made by Payment Mode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'Pivot Table'!$O$33</c:f>
              <c:strCache>
                <c:ptCount val="1"/>
                <c:pt idx="0">
                  <c:v>Total</c:v>
                </c:pt>
              </c:strCache>
            </c:strRef>
          </c:tx>
          <c:spPr>
            <a:solidFill>
              <a:schemeClr val="accent1"/>
            </a:solidFill>
            <a:ln>
              <a:noFill/>
            </a:ln>
            <a:effectLst/>
          </c:spPr>
          <c:cat>
            <c:strRef>
              <c:f>'Pivot Table'!$N$34:$N$35</c:f>
              <c:strCache>
                <c:ptCount val="2"/>
                <c:pt idx="0">
                  <c:v>Cash</c:v>
                </c:pt>
                <c:pt idx="1">
                  <c:v>Online</c:v>
                </c:pt>
              </c:strCache>
            </c:strRef>
          </c:cat>
          <c:val>
            <c:numRef>
              <c:f>'Pivot Table'!$O$34:$O$35</c:f>
              <c:numCache>
                <c:formatCode>General</c:formatCode>
                <c:ptCount val="2"/>
                <c:pt idx="0">
                  <c:v>22935.993400000003</c:v>
                </c:pt>
                <c:pt idx="1">
                  <c:v>21638.176999999978</c:v>
                </c:pt>
              </c:numCache>
            </c:numRef>
          </c:val>
          <c:extLst>
            <c:ext xmlns:c16="http://schemas.microsoft.com/office/drawing/2014/chart" uri="{C3380CC4-5D6E-409C-BE32-E72D297353CC}">
              <c16:uniqueId val="{00000000-D3EF-4D66-A7C1-2E20D97A0E50}"/>
            </c:ext>
          </c:extLst>
        </c:ser>
        <c:dLbls>
          <c:showLegendKey val="0"/>
          <c:showVal val="0"/>
          <c:showCatName val="0"/>
          <c:showSerName val="0"/>
          <c:showPercent val="0"/>
          <c:showBubbleSize val="0"/>
        </c:dLbls>
        <c:axId val="1440907519"/>
        <c:axId val="1440910015"/>
      </c:areaChart>
      <c:catAx>
        <c:axId val="1440907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40910015"/>
        <c:crosses val="autoZero"/>
        <c:auto val="1"/>
        <c:lblAlgn val="ctr"/>
        <c:lblOffset val="100"/>
        <c:noMultiLvlLbl val="0"/>
      </c:catAx>
      <c:valAx>
        <c:axId val="144091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0907519"/>
        <c:crosses val="autoZero"/>
        <c:crossBetween val="midCat"/>
      </c:valAx>
      <c:spPr>
        <a:noFill/>
        <a:ln>
          <a:noFill/>
        </a:ln>
        <a:effectLst/>
      </c:spPr>
    </c:plotArea>
    <c:plotVisOnly val="1"/>
    <c:dispBlanksAs val="zero"/>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Table!Product ID with Negative Profit</c:name>
    <c:fmtId val="7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Product ID with Negative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4592147856517934"/>
          <c:y val="0.14852910052910054"/>
          <c:w val="0.52266666666666661"/>
          <c:h val="0.7964444444444444"/>
        </c:manualLayout>
      </c:layout>
      <c:doughnutChart>
        <c:varyColors val="1"/>
        <c:ser>
          <c:idx val="0"/>
          <c:order val="0"/>
          <c:tx>
            <c:strRef>
              <c:f>'Pivot Table'!$W$33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B7-4BAB-BF3C-B4E3D0E5CA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B7-4BAB-BF3C-B4E3D0E5CA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B7-4BAB-BF3C-B4E3D0E5CA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B7-4BAB-BF3C-B4E3D0E5CA1D}"/>
              </c:ext>
            </c:extLst>
          </c:dPt>
          <c:cat>
            <c:strRef>
              <c:f>'Pivot Table'!$V$34:$V$37</c:f>
              <c:strCache>
                <c:ptCount val="4"/>
                <c:pt idx="0">
                  <c:v>P0036</c:v>
                </c:pt>
                <c:pt idx="1">
                  <c:v>P0001</c:v>
                </c:pt>
                <c:pt idx="2">
                  <c:v>P0023</c:v>
                </c:pt>
                <c:pt idx="3">
                  <c:v>P0034</c:v>
                </c:pt>
              </c:strCache>
            </c:strRef>
          </c:cat>
          <c:val>
            <c:numRef>
              <c:f>'Pivot Table'!$W$34:$W$37</c:f>
              <c:numCache>
                <c:formatCode>General</c:formatCode>
                <c:ptCount val="4"/>
                <c:pt idx="0">
                  <c:v>-9.9630000000003065</c:v>
                </c:pt>
                <c:pt idx="1">
                  <c:v>-34.202000000000481</c:v>
                </c:pt>
                <c:pt idx="2">
                  <c:v>-64.577999999999804</c:v>
                </c:pt>
                <c:pt idx="3">
                  <c:v>-80.63000000000099</c:v>
                </c:pt>
              </c:numCache>
            </c:numRef>
          </c:val>
          <c:extLst>
            <c:ext xmlns:c16="http://schemas.microsoft.com/office/drawing/2014/chart" uri="{C3380CC4-5D6E-409C-BE32-E72D297353CC}">
              <c16:uniqueId val="{00000008-A7B7-4BAB-BF3C-B4E3D0E5CA1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Table!Five Product ID with lowest Selling Price</c:name>
    <c:fmtId val="8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Five Product ID with lowest Selling Price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Table'!$B$59</c:f>
              <c:strCache>
                <c:ptCount val="1"/>
                <c:pt idx="0">
                  <c:v>Total</c:v>
                </c:pt>
              </c:strCache>
            </c:strRef>
          </c:tx>
          <c:spPr>
            <a:ln w="28575" cap="rnd">
              <a:solidFill>
                <a:schemeClr val="accent1"/>
              </a:solidFill>
              <a:round/>
            </a:ln>
            <a:effectLst/>
          </c:spPr>
          <c:marker>
            <c:symbol val="none"/>
          </c:marker>
          <c:cat>
            <c:strRef>
              <c:f>'Pivot Table'!$A$60:$A$64</c:f>
              <c:strCache>
                <c:ptCount val="5"/>
                <c:pt idx="0">
                  <c:v>P0009</c:v>
                </c:pt>
                <c:pt idx="1">
                  <c:v>P0025</c:v>
                </c:pt>
                <c:pt idx="2">
                  <c:v>P0035</c:v>
                </c:pt>
                <c:pt idx="3">
                  <c:v>P0015</c:v>
                </c:pt>
                <c:pt idx="4">
                  <c:v>P0007</c:v>
                </c:pt>
              </c:strCache>
            </c:strRef>
          </c:cat>
          <c:val>
            <c:numRef>
              <c:f>'Pivot Table'!$B$60:$B$64</c:f>
              <c:numCache>
                <c:formatCode>General</c:formatCode>
                <c:ptCount val="5"/>
                <c:pt idx="0">
                  <c:v>78.600000000000009</c:v>
                </c:pt>
                <c:pt idx="1">
                  <c:v>83.3</c:v>
                </c:pt>
                <c:pt idx="2">
                  <c:v>87.100000000000023</c:v>
                </c:pt>
                <c:pt idx="3">
                  <c:v>204.36</c:v>
                </c:pt>
                <c:pt idx="4">
                  <c:v>238.64999999999998</c:v>
                </c:pt>
              </c:numCache>
            </c:numRef>
          </c:val>
          <c:smooth val="0"/>
          <c:extLst>
            <c:ext xmlns:c16="http://schemas.microsoft.com/office/drawing/2014/chart" uri="{C3380CC4-5D6E-409C-BE32-E72D297353CC}">
              <c16:uniqueId val="{00000000-5FC3-4505-8C34-D14C50C6ED7E}"/>
            </c:ext>
          </c:extLst>
        </c:ser>
        <c:dLbls>
          <c:showLegendKey val="0"/>
          <c:showVal val="0"/>
          <c:showCatName val="0"/>
          <c:showSerName val="0"/>
          <c:showPercent val="0"/>
          <c:showBubbleSize val="0"/>
        </c:dLbls>
        <c:smooth val="0"/>
        <c:axId val="860930799"/>
        <c:axId val="860945359"/>
      </c:lineChart>
      <c:catAx>
        <c:axId val="860930799"/>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0945359"/>
        <c:crosses val="autoZero"/>
        <c:auto val="1"/>
        <c:lblAlgn val="ctr"/>
        <c:lblOffset val="100"/>
        <c:noMultiLvlLbl val="0"/>
      </c:catAx>
      <c:valAx>
        <c:axId val="86094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0930799"/>
        <c:crosses val="autoZero"/>
        <c:crossBetween val="between"/>
      </c:valAx>
      <c:spPr>
        <a:noFill/>
        <a:ln>
          <a:noFill/>
        </a:ln>
        <a:effectLst/>
      </c:spPr>
    </c:plotArea>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Sale Type and Total Selling Price before Discount</c:name>
    <c:fmtId val="9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Breakdown of Sale Type and Total Selling Price before Discount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Table'!$I$58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4-4795-8EF5-42F3574A09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4-4795-8EF5-42F3574A09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4-4795-8EF5-42F3574A09FC}"/>
              </c:ext>
            </c:extLst>
          </c:dPt>
          <c:cat>
            <c:strRef>
              <c:f>'Pivot Table'!$H$59:$H$61</c:f>
              <c:strCache>
                <c:ptCount val="3"/>
                <c:pt idx="0">
                  <c:v>Direct Sales</c:v>
                </c:pt>
                <c:pt idx="1">
                  <c:v>Online</c:v>
                </c:pt>
                <c:pt idx="2">
                  <c:v>Wholesaler</c:v>
                </c:pt>
              </c:strCache>
            </c:strRef>
          </c:cat>
          <c:val>
            <c:numRef>
              <c:f>'Pivot Table'!$I$59:$I$61</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6-2C54-4795-8EF5-42F3574A09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Sale Type and Total Selling Price after Discount</c:name>
    <c:fmtId val="13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Breakdown of Sale Type and Total Selling Price after Discount</a:t>
            </a:r>
          </a:p>
        </c:rich>
      </c:tx>
      <c:layout>
        <c:manualLayout>
          <c:xMode val="edge"/>
          <c:yMode val="edge"/>
          <c:x val="0.13334013803830075"/>
          <c:y val="2.81911156089814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3.7037037037037035E-2"/>
          <c:y val="0.29320071833126121"/>
          <c:w val="0.50057923794008508"/>
          <c:h val="0.63670166229221348"/>
        </c:manualLayout>
      </c:layout>
      <c:pieChart>
        <c:varyColors val="1"/>
        <c:ser>
          <c:idx val="0"/>
          <c:order val="0"/>
          <c:tx>
            <c:strRef>
              <c:f>'Pivot Table'!$N$58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96-4C1D-8282-9D7FE538B0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96-4C1D-8282-9D7FE538B0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96-4C1D-8282-9D7FE538B04F}"/>
              </c:ext>
            </c:extLst>
          </c:dPt>
          <c:cat>
            <c:strRef>
              <c:f>'Pivot Table'!$M$59:$M$61</c:f>
              <c:strCache>
                <c:ptCount val="3"/>
                <c:pt idx="0">
                  <c:v>Direct Sales</c:v>
                </c:pt>
                <c:pt idx="1">
                  <c:v>Online</c:v>
                </c:pt>
                <c:pt idx="2">
                  <c:v>Wholesaler</c:v>
                </c:pt>
              </c:strCache>
            </c:strRef>
          </c:cat>
          <c:val>
            <c:numRef>
              <c:f>'Pivot Table'!$N$59:$N$61</c:f>
              <c:numCache>
                <c:formatCode>General</c:formatCode>
                <c:ptCount val="3"/>
                <c:pt idx="0">
                  <c:v>195512.61780000007</c:v>
                </c:pt>
                <c:pt idx="1">
                  <c:v>125927.95749999997</c:v>
                </c:pt>
                <c:pt idx="2">
                  <c:v>55505.595100000013</c:v>
                </c:pt>
              </c:numCache>
            </c:numRef>
          </c:val>
          <c:extLst>
            <c:ext xmlns:c16="http://schemas.microsoft.com/office/drawing/2014/chart" uri="{C3380CC4-5D6E-409C-BE32-E72D297353CC}">
              <c16:uniqueId val="{00000006-2996-4C1D-8282-9D7FE538B0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Profit by Month</c:name>
    <c:fmtId val="13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Breakdown of Profit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Table'!$R$58</c:f>
              <c:strCache>
                <c:ptCount val="1"/>
                <c:pt idx="0">
                  <c:v>Total</c:v>
                </c:pt>
              </c:strCache>
            </c:strRef>
          </c:tx>
          <c:spPr>
            <a:solidFill>
              <a:schemeClr val="accent1"/>
            </a:solidFill>
            <a:ln>
              <a:noFill/>
            </a:ln>
            <a:effectLst/>
          </c:spPr>
          <c:invertIfNegative val="0"/>
          <c:cat>
            <c:strRef>
              <c:f>'Pivot Table'!$Q$59:$Q$70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Table'!$R$59:$R$70</c:f>
              <c:numCache>
                <c:formatCode>General</c:formatCode>
                <c:ptCount val="12"/>
                <c:pt idx="0">
                  <c:v>4597.6200999999992</c:v>
                </c:pt>
                <c:pt idx="1">
                  <c:v>3594.3788000000004</c:v>
                </c:pt>
                <c:pt idx="2">
                  <c:v>3453.161799999998</c:v>
                </c:pt>
                <c:pt idx="3">
                  <c:v>3692.0769999999998</c:v>
                </c:pt>
                <c:pt idx="4">
                  <c:v>2688.4939999999992</c:v>
                </c:pt>
                <c:pt idx="5">
                  <c:v>3811.8448999999987</c:v>
                </c:pt>
                <c:pt idx="6">
                  <c:v>3222.5951999999984</c:v>
                </c:pt>
                <c:pt idx="7">
                  <c:v>3371.887099999999</c:v>
                </c:pt>
                <c:pt idx="8">
                  <c:v>4319.529700000001</c:v>
                </c:pt>
                <c:pt idx="9">
                  <c:v>3460.3531999999991</c:v>
                </c:pt>
                <c:pt idx="10">
                  <c:v>4531.545299999998</c:v>
                </c:pt>
                <c:pt idx="11">
                  <c:v>3830.6832999999974</c:v>
                </c:pt>
              </c:numCache>
            </c:numRef>
          </c:val>
          <c:extLst>
            <c:ext xmlns:c16="http://schemas.microsoft.com/office/drawing/2014/chart" uri="{C3380CC4-5D6E-409C-BE32-E72D297353CC}">
              <c16:uniqueId val="{00000000-D534-40B4-B44F-E138FA125560}"/>
            </c:ext>
          </c:extLst>
        </c:ser>
        <c:dLbls>
          <c:showLegendKey val="0"/>
          <c:showVal val="0"/>
          <c:showCatName val="0"/>
          <c:showSerName val="0"/>
          <c:showPercent val="0"/>
          <c:showBubbleSize val="0"/>
        </c:dLbls>
        <c:gapWidth val="182"/>
        <c:axId val="672777136"/>
        <c:axId val="672804592"/>
      </c:barChart>
      <c:catAx>
        <c:axId val="672777136"/>
        <c:scaling>
          <c:orientation val="minMax"/>
        </c:scaling>
        <c:delete val="0"/>
        <c:axPos val="l"/>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2804592"/>
        <c:crosses val="autoZero"/>
        <c:auto val="1"/>
        <c:lblAlgn val="ctr"/>
        <c:lblOffset val="100"/>
        <c:noMultiLvlLbl val="0"/>
      </c:catAx>
      <c:valAx>
        <c:axId val="67280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2777136"/>
        <c:crosses val="autoZero"/>
        <c:crossBetween val="between"/>
      </c:valAx>
      <c:spPr>
        <a:noFill/>
        <a:ln>
          <a:noFill/>
        </a:ln>
        <a:effectLst/>
      </c:spPr>
    </c:plotArea>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Table!Top Five Product ID with Highest Profit</c:name>
    <c:fmtId val="13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Five Product ID with Highest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Table'!$B$82</c:f>
              <c:strCache>
                <c:ptCount val="1"/>
                <c:pt idx="0">
                  <c:v>Total</c:v>
                </c:pt>
              </c:strCache>
            </c:strRef>
          </c:tx>
          <c:spPr>
            <a:solidFill>
              <a:schemeClr val="accent1"/>
            </a:solidFill>
            <a:ln>
              <a:noFill/>
            </a:ln>
            <a:effectLst/>
            <a:sp3d/>
          </c:spPr>
          <c:invertIfNegative val="0"/>
          <c:cat>
            <c:strRef>
              <c:f>'Pivot Table'!$A$83:$A$87</c:f>
              <c:strCache>
                <c:ptCount val="5"/>
                <c:pt idx="0">
                  <c:v>P0030</c:v>
                </c:pt>
                <c:pt idx="1">
                  <c:v>P0019</c:v>
                </c:pt>
                <c:pt idx="2">
                  <c:v>P0042</c:v>
                </c:pt>
                <c:pt idx="3">
                  <c:v>P0041</c:v>
                </c:pt>
                <c:pt idx="4">
                  <c:v>P0032</c:v>
                </c:pt>
              </c:strCache>
            </c:strRef>
          </c:cat>
          <c:val>
            <c:numRef>
              <c:f>'Pivot Table'!$B$83:$B$87</c:f>
              <c:numCache>
                <c:formatCode>General</c:formatCode>
                <c:ptCount val="5"/>
                <c:pt idx="0">
                  <c:v>4821.9583999999995</c:v>
                </c:pt>
                <c:pt idx="1">
                  <c:v>4302.6000000000004</c:v>
                </c:pt>
                <c:pt idx="2">
                  <c:v>4198.3799999999992</c:v>
                </c:pt>
                <c:pt idx="3">
                  <c:v>3322.5155999999988</c:v>
                </c:pt>
                <c:pt idx="4">
                  <c:v>2906.0991999999987</c:v>
                </c:pt>
              </c:numCache>
            </c:numRef>
          </c:val>
          <c:extLst>
            <c:ext xmlns:c16="http://schemas.microsoft.com/office/drawing/2014/chart" uri="{C3380CC4-5D6E-409C-BE32-E72D297353CC}">
              <c16:uniqueId val="{00000000-E6F1-4029-AEC8-A713A5DF6D58}"/>
            </c:ext>
          </c:extLst>
        </c:ser>
        <c:dLbls>
          <c:showLegendKey val="0"/>
          <c:showVal val="0"/>
          <c:showCatName val="0"/>
          <c:showSerName val="0"/>
          <c:showPercent val="0"/>
          <c:showBubbleSize val="0"/>
        </c:dLbls>
        <c:gapWidth val="150"/>
        <c:shape val="box"/>
        <c:axId val="894105871"/>
        <c:axId val="894107535"/>
        <c:axId val="0"/>
      </c:bar3DChart>
      <c:catAx>
        <c:axId val="89410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4107535"/>
        <c:crosses val="autoZero"/>
        <c:auto val="1"/>
        <c:lblAlgn val="ctr"/>
        <c:lblOffset val="100"/>
        <c:noMultiLvlLbl val="0"/>
      </c:catAx>
      <c:valAx>
        <c:axId val="894107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4105871"/>
        <c:crosses val="autoZero"/>
        <c:crossBetween val="between"/>
      </c:valAx>
      <c:spPr>
        <a:noFill/>
        <a:ln>
          <a:noFill/>
        </a:ln>
        <a:effectLst/>
      </c:spPr>
    </c:plotArea>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Profit by Year and Category</c:name>
    <c:fmtId val="17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Breakdown of Profit by Year and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Table'!$J$109</c:f>
              <c:strCache>
                <c:ptCount val="1"/>
                <c:pt idx="0">
                  <c:v>Total</c:v>
                </c:pt>
              </c:strCache>
            </c:strRef>
          </c:tx>
          <c:spPr>
            <a:solidFill>
              <a:schemeClr val="accent1"/>
            </a:solidFill>
            <a:ln>
              <a:noFill/>
            </a:ln>
            <a:effectLst/>
          </c:spPr>
          <c:invertIfNegative val="0"/>
          <c:cat>
            <c:multiLvlStrRef>
              <c:f>'Pivot Table'!$I$110:$I$119</c:f>
              <c:multiLvlStrCache>
                <c:ptCount val="8"/>
                <c:lvl>
                  <c:pt idx="0">
                    <c:v>Catagory01</c:v>
                  </c:pt>
                  <c:pt idx="1">
                    <c:v>Catagory02</c:v>
                  </c:pt>
                  <c:pt idx="2">
                    <c:v>Catagory03</c:v>
                  </c:pt>
                  <c:pt idx="3">
                    <c:v>Catagory04</c:v>
                  </c:pt>
                  <c:pt idx="4">
                    <c:v>Catagory01</c:v>
                  </c:pt>
                  <c:pt idx="5">
                    <c:v>Catagory02</c:v>
                  </c:pt>
                  <c:pt idx="6">
                    <c:v>Catagory03</c:v>
                  </c:pt>
                  <c:pt idx="7">
                    <c:v>Catagory04</c:v>
                  </c:pt>
                </c:lvl>
                <c:lvl>
                  <c:pt idx="0">
                    <c:v>2021</c:v>
                  </c:pt>
                  <c:pt idx="4">
                    <c:v>2022</c:v>
                  </c:pt>
                </c:lvl>
              </c:multiLvlStrCache>
            </c:multiLvlStrRef>
          </c:cat>
          <c:val>
            <c:numRef>
              <c:f>'Pivot Table'!$J$110:$J$119</c:f>
              <c:numCache>
                <c:formatCode>General</c:formatCode>
                <c:ptCount val="8"/>
                <c:pt idx="0">
                  <c:v>1861.0889999999997</c:v>
                </c:pt>
                <c:pt idx="1">
                  <c:v>4541.2419999999966</c:v>
                </c:pt>
                <c:pt idx="2">
                  <c:v>2718.7044999999989</c:v>
                </c:pt>
                <c:pt idx="3">
                  <c:v>9824.2566999999945</c:v>
                </c:pt>
                <c:pt idx="4">
                  <c:v>4070.1120999999998</c:v>
                </c:pt>
                <c:pt idx="5">
                  <c:v>7182.2120999999997</c:v>
                </c:pt>
                <c:pt idx="6">
                  <c:v>1183.2270999999994</c:v>
                </c:pt>
                <c:pt idx="7">
                  <c:v>13193.326899999995</c:v>
                </c:pt>
              </c:numCache>
            </c:numRef>
          </c:val>
          <c:extLst>
            <c:ext xmlns:c16="http://schemas.microsoft.com/office/drawing/2014/chart" uri="{C3380CC4-5D6E-409C-BE32-E72D297353CC}">
              <c16:uniqueId val="{00000000-5C6A-40DD-A482-98C54D1D2E62}"/>
            </c:ext>
          </c:extLst>
        </c:ser>
        <c:dLbls>
          <c:showLegendKey val="0"/>
          <c:showVal val="0"/>
          <c:showCatName val="0"/>
          <c:showSerName val="0"/>
          <c:showPercent val="0"/>
          <c:showBubbleSize val="0"/>
        </c:dLbls>
        <c:gapWidth val="219"/>
        <c:overlap val="-27"/>
        <c:axId val="507818991"/>
        <c:axId val="507858927"/>
      </c:barChart>
      <c:catAx>
        <c:axId val="507818991"/>
        <c:scaling>
          <c:orientation val="minMax"/>
        </c:scaling>
        <c:delete val="0"/>
        <c:axPos val="b"/>
        <c:numFmt formatCode="General" sourceLinked="1"/>
        <c:majorTickMark val="none"/>
        <c:minorTickMark val="none"/>
        <c:tickLblPos val="nextTo"/>
        <c:spPr>
          <a:solidFill>
            <a:srgbClr val="FF0000"/>
          </a:solidFill>
          <a:ln w="9525" cap="flat" cmpd="sng" algn="ctr">
            <a:solidFill>
              <a:schemeClr val="accent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858927"/>
        <c:crosses val="autoZero"/>
        <c:auto val="1"/>
        <c:lblAlgn val="ctr"/>
        <c:lblOffset val="100"/>
        <c:noMultiLvlLbl val="0"/>
      </c:catAx>
      <c:valAx>
        <c:axId val="507858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818991"/>
        <c:crosses val="autoZero"/>
        <c:crossBetween val="between"/>
      </c:valAx>
      <c:spPr>
        <a:noFill/>
        <a:ln>
          <a:noFill/>
        </a:ln>
        <a:effectLst/>
      </c:spPr>
    </c:plotArea>
    <c:plotVisOnly val="1"/>
    <c:dispBlanksAs val="gap"/>
    <c:showDLblsOverMax val="0"/>
  </c:chart>
  <c:spPr>
    <a:no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Category with Total Quantity Sold</c:name>
    <c:fmtId val="5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Breakdown of Category with Total Quantity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Table'!$N$3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57E-4ABD-A107-6357E74A6B7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57E-4ABD-A107-6357E74A6B7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57E-4ABD-A107-6357E74A6B7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57E-4ABD-A107-6357E74A6B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Table'!$M$4:$M$7</c:f>
              <c:strCache>
                <c:ptCount val="4"/>
                <c:pt idx="0">
                  <c:v>Catagory01</c:v>
                </c:pt>
                <c:pt idx="1">
                  <c:v>Catagory02</c:v>
                </c:pt>
                <c:pt idx="2">
                  <c:v>Catagory03</c:v>
                </c:pt>
                <c:pt idx="3">
                  <c:v>Catagory04</c:v>
                </c:pt>
              </c:strCache>
            </c:strRef>
          </c:cat>
          <c:val>
            <c:numRef>
              <c:f>'Pivot Table'!$N$4:$N$7</c:f>
              <c:numCache>
                <c:formatCode>General</c:formatCode>
                <c:ptCount val="4"/>
                <c:pt idx="0">
                  <c:v>778</c:v>
                </c:pt>
                <c:pt idx="1">
                  <c:v>975</c:v>
                </c:pt>
                <c:pt idx="2">
                  <c:v>392</c:v>
                </c:pt>
                <c:pt idx="3">
                  <c:v>2132</c:v>
                </c:pt>
              </c:numCache>
            </c:numRef>
          </c:val>
          <c:extLst>
            <c:ext xmlns:c16="http://schemas.microsoft.com/office/drawing/2014/chart" uri="{C3380CC4-5D6E-409C-BE32-E72D297353CC}">
              <c16:uniqueId val="{00000000-5979-46ED-BF34-4E4C993E871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Sale Type with the Buying and Selling Price</c:name>
    <c:fmtId val="4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a:solidFill>
                  <a:schemeClr val="tx1"/>
                </a:solidFill>
              </a:rPr>
              <a:t>Breakdown of Sale Type with the Buying and Selling Price</a:t>
            </a:r>
          </a:p>
        </c:rich>
      </c:tx>
      <c:layout>
        <c:manualLayout>
          <c:xMode val="edge"/>
          <c:yMode val="edge"/>
          <c:x val="0.16091666666666668"/>
          <c:y val="4.06459609215514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3235870516185477"/>
          <c:y val="0.20268299795858852"/>
          <c:w val="0.5762607174103237"/>
          <c:h val="0.65853091280256637"/>
        </c:manualLayout>
      </c:layout>
      <c:barChart>
        <c:barDir val="col"/>
        <c:grouping val="clustered"/>
        <c:varyColors val="0"/>
        <c:ser>
          <c:idx val="0"/>
          <c:order val="0"/>
          <c:tx>
            <c:strRef>
              <c:f>'Pivot Table'!$B$33</c:f>
              <c:strCache>
                <c:ptCount val="1"/>
                <c:pt idx="0">
                  <c:v>Sum of BUYING PRICE</c:v>
                </c:pt>
              </c:strCache>
            </c:strRef>
          </c:tx>
          <c:spPr>
            <a:solidFill>
              <a:schemeClr val="accent1"/>
            </a:solidFill>
            <a:ln>
              <a:noFill/>
            </a:ln>
            <a:effectLst/>
          </c:spPr>
          <c:invertIfNegative val="0"/>
          <c:cat>
            <c:strRef>
              <c:f>'Pivot Table'!$A$34:$A$36</c:f>
              <c:strCache>
                <c:ptCount val="3"/>
                <c:pt idx="0">
                  <c:v>Direct Sales</c:v>
                </c:pt>
                <c:pt idx="1">
                  <c:v>Online</c:v>
                </c:pt>
                <c:pt idx="2">
                  <c:v>Wholesaler</c:v>
                </c:pt>
              </c:strCache>
            </c:strRef>
          </c:cat>
          <c:val>
            <c:numRef>
              <c:f>'Pivot Table'!$B$34:$B$36</c:f>
              <c:numCache>
                <c:formatCode>General</c:formatCode>
                <c:ptCount val="3"/>
                <c:pt idx="0">
                  <c:v>21450</c:v>
                </c:pt>
                <c:pt idx="1">
                  <c:v>12978</c:v>
                </c:pt>
                <c:pt idx="2">
                  <c:v>6395</c:v>
                </c:pt>
              </c:numCache>
            </c:numRef>
          </c:val>
          <c:extLst>
            <c:ext xmlns:c16="http://schemas.microsoft.com/office/drawing/2014/chart" uri="{C3380CC4-5D6E-409C-BE32-E72D297353CC}">
              <c16:uniqueId val="{00000000-9C47-41D6-BCE9-6D6402D00DBD}"/>
            </c:ext>
          </c:extLst>
        </c:ser>
        <c:ser>
          <c:idx val="1"/>
          <c:order val="1"/>
          <c:tx>
            <c:strRef>
              <c:f>'Pivot Table'!$C$33</c:f>
              <c:strCache>
                <c:ptCount val="1"/>
                <c:pt idx="0">
                  <c:v>Sum of SELLING PRICE</c:v>
                </c:pt>
              </c:strCache>
            </c:strRef>
          </c:tx>
          <c:spPr>
            <a:solidFill>
              <a:schemeClr val="accent2"/>
            </a:solidFill>
            <a:ln>
              <a:noFill/>
            </a:ln>
            <a:effectLst/>
          </c:spPr>
          <c:invertIfNegative val="0"/>
          <c:cat>
            <c:strRef>
              <c:f>'Pivot Table'!$A$34:$A$36</c:f>
              <c:strCache>
                <c:ptCount val="3"/>
                <c:pt idx="0">
                  <c:v>Direct Sales</c:v>
                </c:pt>
                <c:pt idx="1">
                  <c:v>Online</c:v>
                </c:pt>
                <c:pt idx="2">
                  <c:v>Wholesaler</c:v>
                </c:pt>
              </c:strCache>
            </c:strRef>
          </c:cat>
          <c:val>
            <c:numRef>
              <c:f>'Pivot Table'!$C$34:$C$36</c:f>
              <c:numCache>
                <c:formatCode>General</c:formatCode>
                <c:ptCount val="3"/>
                <c:pt idx="0">
                  <c:v>26121.079999999991</c:v>
                </c:pt>
                <c:pt idx="1">
                  <c:v>15624.489999999994</c:v>
                </c:pt>
                <c:pt idx="2">
                  <c:v>7775.6400000000012</c:v>
                </c:pt>
              </c:numCache>
            </c:numRef>
          </c:val>
          <c:extLst>
            <c:ext xmlns:c16="http://schemas.microsoft.com/office/drawing/2014/chart" uri="{C3380CC4-5D6E-409C-BE32-E72D297353CC}">
              <c16:uniqueId val="{00000001-9C47-41D6-BCE9-6D6402D00DBD}"/>
            </c:ext>
          </c:extLst>
        </c:ser>
        <c:dLbls>
          <c:showLegendKey val="0"/>
          <c:showVal val="0"/>
          <c:showCatName val="0"/>
          <c:showSerName val="0"/>
          <c:showPercent val="0"/>
          <c:showBubbleSize val="0"/>
        </c:dLbls>
        <c:gapWidth val="219"/>
        <c:overlap val="-27"/>
        <c:axId val="1500598720"/>
        <c:axId val="1500578752"/>
      </c:barChart>
      <c:catAx>
        <c:axId val="1500598720"/>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0578752"/>
        <c:crosses val="autoZero"/>
        <c:auto val="1"/>
        <c:lblAlgn val="ctr"/>
        <c:lblOffset val="100"/>
        <c:noMultiLvlLbl val="0"/>
      </c:catAx>
      <c:valAx>
        <c:axId val="150057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0598720"/>
        <c:crosses val="autoZero"/>
        <c:crossBetween val="between"/>
      </c:valAx>
      <c:spPr>
        <a:noFill/>
        <a:ln>
          <a:noFill/>
        </a:ln>
        <a:effectLst/>
      </c:spPr>
    </c:plotArea>
    <c:legend>
      <c:legendPos val="r"/>
      <c:layout>
        <c:manualLayout>
          <c:xMode val="edge"/>
          <c:yMode val="edge"/>
          <c:x val="0.73807356272246805"/>
          <c:y val="0.3402037794452738"/>
          <c:w val="0.23452917700355949"/>
          <c:h val="0.38718175361124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Table!Summary of Cetegory and Total Buying Price</c:name>
    <c:fmtId val="15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Summary of Category and Total Buying Price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66548834574869"/>
          <c:y val="0.14009442870632674"/>
          <c:w val="0.7552234005431403"/>
          <c:h val="0.76095083015472909"/>
        </c:manualLayout>
      </c:layout>
      <c:bar3DChart>
        <c:barDir val="bar"/>
        <c:grouping val="clustered"/>
        <c:varyColors val="0"/>
        <c:ser>
          <c:idx val="0"/>
          <c:order val="0"/>
          <c:tx>
            <c:strRef>
              <c:f>'Pivot Table'!$B$140</c:f>
              <c:strCache>
                <c:ptCount val="1"/>
                <c:pt idx="0">
                  <c:v>Total</c:v>
                </c:pt>
              </c:strCache>
            </c:strRef>
          </c:tx>
          <c:spPr>
            <a:solidFill>
              <a:schemeClr val="accent1"/>
            </a:solidFill>
            <a:ln>
              <a:noFill/>
            </a:ln>
            <a:effectLst/>
            <a:sp3d/>
          </c:spPr>
          <c:invertIfNegative val="0"/>
          <c:cat>
            <c:strRef>
              <c:f>'Pivot Table'!$A$141:$A$144</c:f>
              <c:strCache>
                <c:ptCount val="4"/>
                <c:pt idx="0">
                  <c:v>Catagory01</c:v>
                </c:pt>
                <c:pt idx="1">
                  <c:v>Catagory02</c:v>
                </c:pt>
                <c:pt idx="2">
                  <c:v>Catagory03</c:v>
                </c:pt>
                <c:pt idx="3">
                  <c:v>Catagory04</c:v>
                </c:pt>
              </c:strCache>
            </c:strRef>
          </c:cat>
          <c:val>
            <c:numRef>
              <c:f>'Pivot Table'!$B$141:$B$144</c:f>
              <c:numCache>
                <c:formatCode>General</c:formatCode>
                <c:ptCount val="4"/>
                <c:pt idx="0">
                  <c:v>59276</c:v>
                </c:pt>
                <c:pt idx="1">
                  <c:v>75283</c:v>
                </c:pt>
                <c:pt idx="2">
                  <c:v>44677</c:v>
                </c:pt>
                <c:pt idx="3">
                  <c:v>153136</c:v>
                </c:pt>
              </c:numCache>
            </c:numRef>
          </c:val>
          <c:extLst>
            <c:ext xmlns:c16="http://schemas.microsoft.com/office/drawing/2014/chart" uri="{C3380CC4-5D6E-409C-BE32-E72D297353CC}">
              <c16:uniqueId val="{00000001-73F8-4181-9028-DC4376786821}"/>
            </c:ext>
          </c:extLst>
        </c:ser>
        <c:dLbls>
          <c:showLegendKey val="0"/>
          <c:showVal val="0"/>
          <c:showCatName val="0"/>
          <c:showSerName val="0"/>
          <c:showPercent val="0"/>
          <c:showBubbleSize val="0"/>
        </c:dLbls>
        <c:gapWidth val="150"/>
        <c:shape val="box"/>
        <c:axId val="1397834112"/>
        <c:axId val="1397834528"/>
        <c:axId val="0"/>
      </c:bar3DChart>
      <c:catAx>
        <c:axId val="139783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7834528"/>
        <c:crosses val="autoZero"/>
        <c:auto val="1"/>
        <c:lblAlgn val="ctr"/>
        <c:lblOffset val="100"/>
        <c:noMultiLvlLbl val="0"/>
      </c:catAx>
      <c:valAx>
        <c:axId val="1397834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7834112"/>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Table!Summary of Total Selling Price after Discount by Month and Year</c:name>
    <c:fmtId val="16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Summary of Total Selling Price after Discount by Month and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Table'!$H$148</c:f>
              <c:strCache>
                <c:ptCount val="1"/>
                <c:pt idx="0">
                  <c:v>Total</c:v>
                </c:pt>
              </c:strCache>
            </c:strRef>
          </c:tx>
          <c:spPr>
            <a:ln w="28575" cap="rnd">
              <a:solidFill>
                <a:schemeClr val="accent1"/>
              </a:solidFill>
              <a:round/>
            </a:ln>
            <a:effectLst/>
          </c:spPr>
          <c:marker>
            <c:symbol val="none"/>
          </c:marker>
          <c:cat>
            <c:multiLvlStrRef>
              <c:f>'Pivot Table'!$G$149:$G$174</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Table'!$H$149:$H$174</c:f>
              <c:numCache>
                <c:formatCode>General</c:formatCode>
                <c:ptCount val="24"/>
                <c:pt idx="0">
                  <c:v>16677.407799999997</c:v>
                </c:pt>
                <c:pt idx="1">
                  <c:v>11813.177100000001</c:v>
                </c:pt>
                <c:pt idx="2">
                  <c:v>15415.736800000001</c:v>
                </c:pt>
                <c:pt idx="3">
                  <c:v>14305.239200000002</c:v>
                </c:pt>
                <c:pt idx="4">
                  <c:v>7520.6496999999999</c:v>
                </c:pt>
                <c:pt idx="5">
                  <c:v>15398.258099999997</c:v>
                </c:pt>
                <c:pt idx="6">
                  <c:v>17858.290699999998</c:v>
                </c:pt>
                <c:pt idx="7">
                  <c:v>13412.408800000001</c:v>
                </c:pt>
                <c:pt idx="8">
                  <c:v>17701.037999999997</c:v>
                </c:pt>
                <c:pt idx="9">
                  <c:v>19154.961800000005</c:v>
                </c:pt>
                <c:pt idx="10">
                  <c:v>9036.3399000000009</c:v>
                </c:pt>
                <c:pt idx="11">
                  <c:v>17620.784299999996</c:v>
                </c:pt>
                <c:pt idx="12">
                  <c:v>22210.212299999999</c:v>
                </c:pt>
                <c:pt idx="13">
                  <c:v>17122.201700000001</c:v>
                </c:pt>
                <c:pt idx="14">
                  <c:v>11474.424999999999</c:v>
                </c:pt>
                <c:pt idx="15">
                  <c:v>10668.837799999999</c:v>
                </c:pt>
                <c:pt idx="16">
                  <c:v>21693.844300000001</c:v>
                </c:pt>
                <c:pt idx="17">
                  <c:v>13292.586799999997</c:v>
                </c:pt>
                <c:pt idx="18">
                  <c:v>15242.304499999998</c:v>
                </c:pt>
                <c:pt idx="19">
                  <c:v>19790.478299999995</c:v>
                </c:pt>
                <c:pt idx="20">
                  <c:v>15376.4917</c:v>
                </c:pt>
                <c:pt idx="21">
                  <c:v>12147.391399999999</c:v>
                </c:pt>
                <c:pt idx="22">
                  <c:v>24801.205400000003</c:v>
                </c:pt>
                <c:pt idx="23">
                  <c:v>17211.898999999998</c:v>
                </c:pt>
              </c:numCache>
            </c:numRef>
          </c:val>
          <c:smooth val="0"/>
          <c:extLst>
            <c:ext xmlns:c16="http://schemas.microsoft.com/office/drawing/2014/chart" uri="{C3380CC4-5D6E-409C-BE32-E72D297353CC}">
              <c16:uniqueId val="{00000000-BD76-41BC-A74D-96BDBF69B515}"/>
            </c:ext>
          </c:extLst>
        </c:ser>
        <c:dLbls>
          <c:showLegendKey val="0"/>
          <c:showVal val="0"/>
          <c:showCatName val="0"/>
          <c:showSerName val="0"/>
          <c:showPercent val="0"/>
          <c:showBubbleSize val="0"/>
        </c:dLbls>
        <c:smooth val="0"/>
        <c:axId val="1315798975"/>
        <c:axId val="1315799391"/>
      </c:lineChart>
      <c:catAx>
        <c:axId val="1315798975"/>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5799391"/>
        <c:crosses val="autoZero"/>
        <c:auto val="1"/>
        <c:lblAlgn val="ctr"/>
        <c:lblOffset val="100"/>
        <c:noMultiLvlLbl val="0"/>
      </c:catAx>
      <c:valAx>
        <c:axId val="1315799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5798975"/>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Table!Quantity Sold by Payment Mode for each Sale Type</c:name>
    <c:fmtId val="9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Payment Mode for each Sale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Table'!$V$3</c:f>
              <c:strCache>
                <c:ptCount val="1"/>
                <c:pt idx="0">
                  <c:v>Total</c:v>
                </c:pt>
              </c:strCache>
            </c:strRef>
          </c:tx>
          <c:spPr>
            <a:solidFill>
              <a:schemeClr val="accent1"/>
            </a:solidFill>
            <a:ln>
              <a:noFill/>
            </a:ln>
            <a:effectLst/>
          </c:spPr>
          <c:invertIfNegative val="0"/>
          <c:cat>
            <c:multiLvlStrRef>
              <c:f>'Pivot Table'!$U$4:$U$11</c:f>
              <c:multiLvlStrCache>
                <c:ptCount val="6"/>
                <c:lvl>
                  <c:pt idx="0">
                    <c:v>Direct Sales</c:v>
                  </c:pt>
                  <c:pt idx="1">
                    <c:v>Online</c:v>
                  </c:pt>
                  <c:pt idx="2">
                    <c:v>Wholesaler</c:v>
                  </c:pt>
                  <c:pt idx="3">
                    <c:v>Direct Sales</c:v>
                  </c:pt>
                  <c:pt idx="4">
                    <c:v>Online</c:v>
                  </c:pt>
                  <c:pt idx="5">
                    <c:v>Wholesaler</c:v>
                  </c:pt>
                </c:lvl>
                <c:lvl>
                  <c:pt idx="0">
                    <c:v>Cash</c:v>
                  </c:pt>
                  <c:pt idx="3">
                    <c:v>Online</c:v>
                  </c:pt>
                </c:lvl>
              </c:multiLvlStrCache>
            </c:multiLvlStrRef>
          </c:cat>
          <c:val>
            <c:numRef>
              <c:f>'Pivot Table'!$V$4:$V$11</c:f>
              <c:numCache>
                <c:formatCode>General</c:formatCode>
                <c:ptCount val="6"/>
                <c:pt idx="0">
                  <c:v>1088</c:v>
                </c:pt>
                <c:pt idx="1">
                  <c:v>696</c:v>
                </c:pt>
                <c:pt idx="2">
                  <c:v>266</c:v>
                </c:pt>
                <c:pt idx="3">
                  <c:v>1156</c:v>
                </c:pt>
                <c:pt idx="4">
                  <c:v>747</c:v>
                </c:pt>
                <c:pt idx="5">
                  <c:v>324</c:v>
                </c:pt>
              </c:numCache>
            </c:numRef>
          </c:val>
          <c:extLst>
            <c:ext xmlns:c16="http://schemas.microsoft.com/office/drawing/2014/chart" uri="{C3380CC4-5D6E-409C-BE32-E72D297353CC}">
              <c16:uniqueId val="{00000000-9972-4561-9CEC-082883018C47}"/>
            </c:ext>
          </c:extLst>
        </c:ser>
        <c:dLbls>
          <c:showLegendKey val="0"/>
          <c:showVal val="0"/>
          <c:showCatName val="0"/>
          <c:showSerName val="0"/>
          <c:showPercent val="0"/>
          <c:showBubbleSize val="0"/>
        </c:dLbls>
        <c:gapWidth val="182"/>
        <c:axId val="1100317184"/>
        <c:axId val="1100342560"/>
      </c:barChart>
      <c:catAx>
        <c:axId val="110031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42560"/>
        <c:crosses val="autoZero"/>
        <c:auto val="1"/>
        <c:lblAlgn val="ctr"/>
        <c:lblOffset val="100"/>
        <c:noMultiLvlLbl val="0"/>
      </c:catAx>
      <c:valAx>
        <c:axId val="110034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1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Table!Ratio of Profit made by Sale Type</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Profit made by Sale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Table'!$I$33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A6-4095-9126-1321922D4F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A6-4095-9126-1321922D4F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A6-4095-9126-1321922D4F9C}"/>
              </c:ext>
            </c:extLst>
          </c:dPt>
          <c:cat>
            <c:strRef>
              <c:f>'Pivot Table'!$H$34:$H$36</c:f>
              <c:strCache>
                <c:ptCount val="3"/>
                <c:pt idx="0">
                  <c:v>Direct Sales</c:v>
                </c:pt>
                <c:pt idx="1">
                  <c:v>Online</c:v>
                </c:pt>
                <c:pt idx="2">
                  <c:v>Wholesaler</c:v>
                </c:pt>
              </c:strCache>
            </c:strRef>
          </c:cat>
          <c:val>
            <c:numRef>
              <c:f>'Pivot Table'!$I$34:$I$36</c:f>
              <c:numCache>
                <c:formatCode>General</c:formatCode>
                <c:ptCount val="3"/>
                <c:pt idx="0">
                  <c:v>23602.617800000004</c:v>
                </c:pt>
                <c:pt idx="1">
                  <c:v>14124.95749999999</c:v>
                </c:pt>
                <c:pt idx="2">
                  <c:v>6846.5950999999977</c:v>
                </c:pt>
              </c:numCache>
            </c:numRef>
          </c:val>
          <c:extLst>
            <c:ext xmlns:c16="http://schemas.microsoft.com/office/drawing/2014/chart" uri="{C3380CC4-5D6E-409C-BE32-E72D297353CC}">
              <c16:uniqueId val="{00000000-2484-4ACC-852C-F3B6FE1D7E9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Table!Ratio of Profit made by Payment Mode</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Profit made by Payment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Table'!$O$33</c:f>
              <c:strCache>
                <c:ptCount val="1"/>
                <c:pt idx="0">
                  <c:v>Total</c:v>
                </c:pt>
              </c:strCache>
            </c:strRef>
          </c:tx>
          <c:spPr>
            <a:solidFill>
              <a:schemeClr val="accent1"/>
            </a:solidFill>
            <a:ln>
              <a:noFill/>
            </a:ln>
            <a:effectLst/>
          </c:spPr>
          <c:cat>
            <c:strRef>
              <c:f>'Pivot Table'!$N$34:$N$35</c:f>
              <c:strCache>
                <c:ptCount val="2"/>
                <c:pt idx="0">
                  <c:v>Cash</c:v>
                </c:pt>
                <c:pt idx="1">
                  <c:v>Online</c:v>
                </c:pt>
              </c:strCache>
            </c:strRef>
          </c:cat>
          <c:val>
            <c:numRef>
              <c:f>'Pivot Table'!$O$34:$O$35</c:f>
              <c:numCache>
                <c:formatCode>General</c:formatCode>
                <c:ptCount val="2"/>
                <c:pt idx="0">
                  <c:v>22935.993400000003</c:v>
                </c:pt>
                <c:pt idx="1">
                  <c:v>21638.176999999978</c:v>
                </c:pt>
              </c:numCache>
            </c:numRef>
          </c:val>
          <c:extLst>
            <c:ext xmlns:c16="http://schemas.microsoft.com/office/drawing/2014/chart" uri="{C3380CC4-5D6E-409C-BE32-E72D297353CC}">
              <c16:uniqueId val="{00000000-B7F3-4E3F-8CFC-80377252B855}"/>
            </c:ext>
          </c:extLst>
        </c:ser>
        <c:dLbls>
          <c:showLegendKey val="0"/>
          <c:showVal val="0"/>
          <c:showCatName val="0"/>
          <c:showSerName val="0"/>
          <c:showPercent val="0"/>
          <c:showBubbleSize val="0"/>
        </c:dLbls>
        <c:axId val="1440907519"/>
        <c:axId val="1440910015"/>
      </c:areaChart>
      <c:catAx>
        <c:axId val="1440907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10015"/>
        <c:crosses val="autoZero"/>
        <c:auto val="1"/>
        <c:lblAlgn val="ctr"/>
        <c:lblOffset val="100"/>
        <c:noMultiLvlLbl val="0"/>
      </c:catAx>
      <c:valAx>
        <c:axId val="14409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0751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Table!Product ID with Negative Profit</c:name>
    <c:fmtId val="7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ID with Negative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Table'!$W$33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02-4DD7-A410-6694784531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02-4DD7-A410-6694784531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02-4DD7-A410-6694784531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02-4DD7-A410-6694784531BC}"/>
              </c:ext>
            </c:extLst>
          </c:dPt>
          <c:cat>
            <c:strRef>
              <c:f>'Pivot Table'!$V$34:$V$37</c:f>
              <c:strCache>
                <c:ptCount val="4"/>
                <c:pt idx="0">
                  <c:v>P0036</c:v>
                </c:pt>
                <c:pt idx="1">
                  <c:v>P0001</c:v>
                </c:pt>
                <c:pt idx="2">
                  <c:v>P0023</c:v>
                </c:pt>
                <c:pt idx="3">
                  <c:v>P0034</c:v>
                </c:pt>
              </c:strCache>
            </c:strRef>
          </c:cat>
          <c:val>
            <c:numRef>
              <c:f>'Pivot Table'!$W$34:$W$37</c:f>
              <c:numCache>
                <c:formatCode>General</c:formatCode>
                <c:ptCount val="4"/>
                <c:pt idx="0">
                  <c:v>-9.9630000000003065</c:v>
                </c:pt>
                <c:pt idx="1">
                  <c:v>-34.202000000000481</c:v>
                </c:pt>
                <c:pt idx="2">
                  <c:v>-64.577999999999804</c:v>
                </c:pt>
                <c:pt idx="3">
                  <c:v>-80.63000000000099</c:v>
                </c:pt>
              </c:numCache>
            </c:numRef>
          </c:val>
          <c:extLst>
            <c:ext xmlns:c16="http://schemas.microsoft.com/office/drawing/2014/chart" uri="{C3380CC4-5D6E-409C-BE32-E72D297353CC}">
              <c16:uniqueId val="{00000000-D057-41C3-B320-E5965D8AC1F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Table!Five Product ID with lowest Selling Price</c:name>
    <c:fmtId val="8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Five Product ID with lowest Selling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Table'!$B$59</c:f>
              <c:strCache>
                <c:ptCount val="1"/>
                <c:pt idx="0">
                  <c:v>Total</c:v>
                </c:pt>
              </c:strCache>
            </c:strRef>
          </c:tx>
          <c:spPr>
            <a:ln w="28575" cap="rnd">
              <a:solidFill>
                <a:schemeClr val="accent1"/>
              </a:solidFill>
              <a:round/>
            </a:ln>
            <a:effectLst/>
          </c:spPr>
          <c:marker>
            <c:symbol val="none"/>
          </c:marker>
          <c:cat>
            <c:strRef>
              <c:f>'Pivot Table'!$A$60:$A$64</c:f>
              <c:strCache>
                <c:ptCount val="5"/>
                <c:pt idx="0">
                  <c:v>P0009</c:v>
                </c:pt>
                <c:pt idx="1">
                  <c:v>P0025</c:v>
                </c:pt>
                <c:pt idx="2">
                  <c:v>P0035</c:v>
                </c:pt>
                <c:pt idx="3">
                  <c:v>P0015</c:v>
                </c:pt>
                <c:pt idx="4">
                  <c:v>P0007</c:v>
                </c:pt>
              </c:strCache>
            </c:strRef>
          </c:cat>
          <c:val>
            <c:numRef>
              <c:f>'Pivot Table'!$B$60:$B$64</c:f>
              <c:numCache>
                <c:formatCode>General</c:formatCode>
                <c:ptCount val="5"/>
                <c:pt idx="0">
                  <c:v>78.600000000000009</c:v>
                </c:pt>
                <c:pt idx="1">
                  <c:v>83.3</c:v>
                </c:pt>
                <c:pt idx="2">
                  <c:v>87.100000000000023</c:v>
                </c:pt>
                <c:pt idx="3">
                  <c:v>204.36</c:v>
                </c:pt>
                <c:pt idx="4">
                  <c:v>238.64999999999998</c:v>
                </c:pt>
              </c:numCache>
            </c:numRef>
          </c:val>
          <c:smooth val="0"/>
          <c:extLst>
            <c:ext xmlns:c16="http://schemas.microsoft.com/office/drawing/2014/chart" uri="{C3380CC4-5D6E-409C-BE32-E72D297353CC}">
              <c16:uniqueId val="{00000000-27C8-4542-90E2-85496A886A04}"/>
            </c:ext>
          </c:extLst>
        </c:ser>
        <c:dLbls>
          <c:showLegendKey val="0"/>
          <c:showVal val="0"/>
          <c:showCatName val="0"/>
          <c:showSerName val="0"/>
          <c:showPercent val="0"/>
          <c:showBubbleSize val="0"/>
        </c:dLbls>
        <c:smooth val="0"/>
        <c:axId val="860930799"/>
        <c:axId val="860945359"/>
      </c:lineChart>
      <c:catAx>
        <c:axId val="86093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45359"/>
        <c:crosses val="autoZero"/>
        <c:auto val="1"/>
        <c:lblAlgn val="ctr"/>
        <c:lblOffset val="100"/>
        <c:noMultiLvlLbl val="0"/>
      </c:catAx>
      <c:valAx>
        <c:axId val="86094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30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in excel.xlsx]Pivot Table!Breakdown of Sale Type and Total Selling Price before Discount</c:name>
    <c:fmtId val="9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Sale Type and Total Selling Price before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Table'!$I$58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33-4037-A7FA-D896FFC769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33-4037-A7FA-D896FFC769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33-4037-A7FA-D896FFC7694E}"/>
              </c:ext>
            </c:extLst>
          </c:dPt>
          <c:cat>
            <c:strRef>
              <c:f>'Pivot Table'!$H$59:$H$61</c:f>
              <c:strCache>
                <c:ptCount val="3"/>
                <c:pt idx="0">
                  <c:v>Direct Sales</c:v>
                </c:pt>
                <c:pt idx="1">
                  <c:v>Online</c:v>
                </c:pt>
                <c:pt idx="2">
                  <c:v>Wholesaler</c:v>
                </c:pt>
              </c:strCache>
            </c:strRef>
          </c:cat>
          <c:val>
            <c:numRef>
              <c:f>'Pivot Table'!$I$59:$I$61</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0-9523-43DF-968E-C5BADF9595A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6" Type="http://schemas.openxmlformats.org/officeDocument/2006/relationships/chart" Target="../charts/chart32.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61912</xdr:colOff>
      <xdr:row>14</xdr:row>
      <xdr:rowOff>100012</xdr:rowOff>
    </xdr:from>
    <xdr:to>
      <xdr:col>6</xdr:col>
      <xdr:colOff>42862</xdr:colOff>
      <xdr:row>28</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347662</xdr:colOff>
      <xdr:row>8</xdr:row>
      <xdr:rowOff>109537</xdr:rowOff>
    </xdr:from>
    <xdr:to>
      <xdr:col>13</xdr:col>
      <xdr:colOff>328612</xdr:colOff>
      <xdr:row>22</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11</xdr:row>
      <xdr:rowOff>185737</xdr:rowOff>
    </xdr:from>
    <xdr:to>
      <xdr:col>20</xdr:col>
      <xdr:colOff>371475</xdr:colOff>
      <xdr:row>26</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419100</xdr:colOff>
      <xdr:row>12</xdr:row>
      <xdr:rowOff>4762</xdr:rowOff>
    </xdr:from>
    <xdr:to>
      <xdr:col>26</xdr:col>
      <xdr:colOff>419100</xdr:colOff>
      <xdr:row>26</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614362</xdr:colOff>
      <xdr:row>38</xdr:row>
      <xdr:rowOff>166687</xdr:rowOff>
    </xdr:from>
    <xdr:to>
      <xdr:col>12</xdr:col>
      <xdr:colOff>766762</xdr:colOff>
      <xdr:row>53</xdr:row>
      <xdr:rowOff>52387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247650</xdr:colOff>
      <xdr:row>38</xdr:row>
      <xdr:rowOff>147637</xdr:rowOff>
    </xdr:from>
    <xdr:to>
      <xdr:col>20</xdr:col>
      <xdr:colOff>57150</xdr:colOff>
      <xdr:row>53</xdr:row>
      <xdr:rowOff>33337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333375</xdr:colOff>
      <xdr:row>38</xdr:row>
      <xdr:rowOff>138112</xdr:rowOff>
    </xdr:from>
    <xdr:to>
      <xdr:col>26</xdr:col>
      <xdr:colOff>361950</xdr:colOff>
      <xdr:row>53</xdr:row>
      <xdr:rowOff>23812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86</xdr:row>
      <xdr:rowOff>90487</xdr:rowOff>
    </xdr:from>
    <xdr:to>
      <xdr:col>5</xdr:col>
      <xdr:colOff>504825</xdr:colOff>
      <xdr:row>100</xdr:row>
      <xdr:rowOff>166687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171450</xdr:colOff>
      <xdr:row>85</xdr:row>
      <xdr:rowOff>119062</xdr:rowOff>
    </xdr:from>
    <xdr:to>
      <xdr:col>9</xdr:col>
      <xdr:colOff>419100</xdr:colOff>
      <xdr:row>100</xdr:row>
      <xdr:rowOff>4762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142875</xdr:colOff>
      <xdr:row>85</xdr:row>
      <xdr:rowOff>128587</xdr:rowOff>
    </xdr:from>
    <xdr:to>
      <xdr:col>14</xdr:col>
      <xdr:colOff>171450</xdr:colOff>
      <xdr:row>100</xdr:row>
      <xdr:rowOff>14287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523875</xdr:colOff>
      <xdr:row>92</xdr:row>
      <xdr:rowOff>128587</xdr:rowOff>
    </xdr:from>
    <xdr:to>
      <xdr:col>20</xdr:col>
      <xdr:colOff>714375</xdr:colOff>
      <xdr:row>107</xdr:row>
      <xdr:rowOff>14287</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52388</xdr:colOff>
      <xdr:row>109</xdr:row>
      <xdr:rowOff>100012</xdr:rowOff>
    </xdr:from>
    <xdr:to>
      <xdr:col>6</xdr:col>
      <xdr:colOff>471488</xdr:colOff>
      <xdr:row>123</xdr:row>
      <xdr:rowOff>176212</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576262</xdr:colOff>
      <xdr:row>129</xdr:row>
      <xdr:rowOff>176212</xdr:rowOff>
    </xdr:from>
    <xdr:to>
      <xdr:col>11</xdr:col>
      <xdr:colOff>376237</xdr:colOff>
      <xdr:row>144</xdr:row>
      <xdr:rowOff>61912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638175</xdr:colOff>
      <xdr:row>36</xdr:row>
      <xdr:rowOff>166687</xdr:rowOff>
    </xdr:from>
    <xdr:to>
      <xdr:col>6</xdr:col>
      <xdr:colOff>657225</xdr:colOff>
      <xdr:row>51</xdr:row>
      <xdr:rowOff>52387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145</xdr:row>
      <xdr:rowOff>138112</xdr:rowOff>
    </xdr:from>
    <xdr:to>
      <xdr:col>4</xdr:col>
      <xdr:colOff>142875</xdr:colOff>
      <xdr:row>160</xdr:row>
      <xdr:rowOff>23812</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80962</xdr:colOff>
      <xdr:row>158</xdr:row>
      <xdr:rowOff>52387</xdr:rowOff>
    </xdr:from>
    <xdr:to>
      <xdr:col>14</xdr:col>
      <xdr:colOff>4762</xdr:colOff>
      <xdr:row>172</xdr:row>
      <xdr:rowOff>128587</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3</xdr:row>
      <xdr:rowOff>180975</xdr:rowOff>
    </xdr:from>
    <xdr:to>
      <xdr:col>5</xdr:col>
      <xdr:colOff>371476</xdr:colOff>
      <xdr:row>7</xdr:row>
      <xdr:rowOff>19050</xdr:rowOff>
    </xdr:to>
    <xdr:sp macro="" textlink="">
      <xdr:nvSpPr>
        <xdr:cNvPr id="2" name="TextBox 1"/>
        <xdr:cNvSpPr txBox="1"/>
      </xdr:nvSpPr>
      <xdr:spPr>
        <a:xfrm>
          <a:off x="85726" y="752475"/>
          <a:ext cx="333375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i="1">
              <a:solidFill>
                <a:schemeClr val="bg2"/>
              </a:solidFill>
              <a:latin typeface="Bodoni MT" panose="02070603080606020203" pitchFamily="18" charset="0"/>
            </a:rPr>
            <a:t> Project in Excel</a:t>
          </a:r>
        </a:p>
      </xdr:txBody>
    </xdr:sp>
    <xdr:clientData/>
  </xdr:twoCellAnchor>
  <xdr:twoCellAnchor>
    <xdr:from>
      <xdr:col>0</xdr:col>
      <xdr:colOff>47626</xdr:colOff>
      <xdr:row>10</xdr:row>
      <xdr:rowOff>171450</xdr:rowOff>
    </xdr:from>
    <xdr:to>
      <xdr:col>4</xdr:col>
      <xdr:colOff>219075</xdr:colOff>
      <xdr:row>23</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257176</xdr:colOff>
      <xdr:row>10</xdr:row>
      <xdr:rowOff>161926</xdr:rowOff>
    </xdr:from>
    <xdr:to>
      <xdr:col>8</xdr:col>
      <xdr:colOff>371475</xdr:colOff>
      <xdr:row>23</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428626</xdr:colOff>
      <xdr:row>10</xdr:row>
      <xdr:rowOff>152400</xdr:rowOff>
    </xdr:from>
    <xdr:to>
      <xdr:col>13</xdr:col>
      <xdr:colOff>123825</xdr:colOff>
      <xdr:row>23</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200026</xdr:colOff>
      <xdr:row>10</xdr:row>
      <xdr:rowOff>152400</xdr:rowOff>
    </xdr:from>
    <xdr:to>
      <xdr:col>17</xdr:col>
      <xdr:colOff>257175</xdr:colOff>
      <xdr:row>23</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295275</xdr:colOff>
      <xdr:row>24</xdr:row>
      <xdr:rowOff>19051</xdr:rowOff>
    </xdr:from>
    <xdr:to>
      <xdr:col>8</xdr:col>
      <xdr:colOff>352424</xdr:colOff>
      <xdr:row>35</xdr:row>
      <xdr:rowOff>95251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400050</xdr:colOff>
      <xdr:row>23</xdr:row>
      <xdr:rowOff>180975</xdr:rowOff>
    </xdr:from>
    <xdr:to>
      <xdr:col>13</xdr:col>
      <xdr:colOff>104776</xdr:colOff>
      <xdr:row>35</xdr:row>
      <xdr:rowOff>104776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195263</xdr:colOff>
      <xdr:row>23</xdr:row>
      <xdr:rowOff>152401</xdr:rowOff>
    </xdr:from>
    <xdr:to>
      <xdr:col>17</xdr:col>
      <xdr:colOff>228600</xdr:colOff>
      <xdr:row>35</xdr:row>
      <xdr:rowOff>133351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24</xdr:row>
      <xdr:rowOff>9526</xdr:rowOff>
    </xdr:from>
    <xdr:to>
      <xdr:col>4</xdr:col>
      <xdr:colOff>180975</xdr:colOff>
      <xdr:row>35</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35</xdr:row>
      <xdr:rowOff>161925</xdr:rowOff>
    </xdr:from>
    <xdr:to>
      <xdr:col>4</xdr:col>
      <xdr:colOff>238125</xdr:colOff>
      <xdr:row>46</xdr:row>
      <xdr:rowOff>133350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342900</xdr:colOff>
      <xdr:row>35</xdr:row>
      <xdr:rowOff>171451</xdr:rowOff>
    </xdr:from>
    <xdr:to>
      <xdr:col>8</xdr:col>
      <xdr:colOff>542925</xdr:colOff>
      <xdr:row>46</xdr:row>
      <xdr:rowOff>152400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19050</xdr:colOff>
      <xdr:row>35</xdr:row>
      <xdr:rowOff>180976</xdr:rowOff>
    </xdr:from>
    <xdr:to>
      <xdr:col>13</xdr:col>
      <xdr:colOff>114300</xdr:colOff>
      <xdr:row>46</xdr:row>
      <xdr:rowOff>152400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161926</xdr:colOff>
      <xdr:row>36</xdr:row>
      <xdr:rowOff>19050</xdr:rowOff>
    </xdr:from>
    <xdr:to>
      <xdr:col>17</xdr:col>
      <xdr:colOff>295276</xdr:colOff>
      <xdr:row>46</xdr:row>
      <xdr:rowOff>161925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47</xdr:row>
      <xdr:rowOff>47626</xdr:rowOff>
    </xdr:from>
    <xdr:to>
      <xdr:col>3</xdr:col>
      <xdr:colOff>561975</xdr:colOff>
      <xdr:row>59</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47625</xdr:colOff>
      <xdr:row>8</xdr:row>
      <xdr:rowOff>28575</xdr:rowOff>
    </xdr:from>
    <xdr:to>
      <xdr:col>3</xdr:col>
      <xdr:colOff>238125</xdr:colOff>
      <xdr:row>10</xdr:row>
      <xdr:rowOff>57149</xdr:rowOff>
    </xdr:to>
    <xdr:sp macro="" textlink="'Pivot Table'!AD23">
      <xdr:nvSpPr>
        <xdr:cNvPr id="7" name="TextBox 6"/>
        <xdr:cNvSpPr txBox="1"/>
      </xdr:nvSpPr>
      <xdr:spPr>
        <a:xfrm>
          <a:off x="657225" y="1552575"/>
          <a:ext cx="1409700" cy="409574"/>
        </a:xfrm>
        <a:prstGeom prst="rect">
          <a:avLst/>
        </a:prstGeom>
        <a:noFill/>
        <a:ln w="9525"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47C266-8B6F-4844-8D8B-6257DA954D57}" type="TxLink">
            <a:rPr lang="en-US" sz="1100" b="1" i="0" u="none" strike="noStrike">
              <a:solidFill>
                <a:srgbClr val="000000"/>
              </a:solidFill>
              <a:latin typeface="Calibri"/>
              <a:ea typeface="Calibri"/>
              <a:cs typeface="Calibri"/>
            </a:rPr>
            <a:pPr algn="ctr"/>
            <a:t>44574.1704</a:t>
          </a:fld>
          <a:endParaRPr lang="en-US" sz="1100" b="1"/>
        </a:p>
      </xdr:txBody>
    </xdr:sp>
    <xdr:clientData/>
  </xdr:twoCellAnchor>
  <xdr:twoCellAnchor>
    <xdr:from>
      <xdr:col>0</xdr:col>
      <xdr:colOff>447675</xdr:colOff>
      <xdr:row>8</xdr:row>
      <xdr:rowOff>161925</xdr:rowOff>
    </xdr:from>
    <xdr:to>
      <xdr:col>3</xdr:col>
      <xdr:colOff>371475</xdr:colOff>
      <xdr:row>12</xdr:row>
      <xdr:rowOff>152400</xdr:rowOff>
    </xdr:to>
    <xdr:sp macro="" textlink="">
      <xdr:nvSpPr>
        <xdr:cNvPr id="18" name="TextBox 17"/>
        <xdr:cNvSpPr txBox="1"/>
      </xdr:nvSpPr>
      <xdr:spPr>
        <a:xfrm>
          <a:off x="447675" y="1685925"/>
          <a:ext cx="1752600"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1"/>
            <a:t>Total Profit made</a:t>
          </a:r>
        </a:p>
      </xdr:txBody>
    </xdr:sp>
    <xdr:clientData/>
  </xdr:twoCellAnchor>
  <xdr:twoCellAnchor>
    <xdr:from>
      <xdr:col>4</xdr:col>
      <xdr:colOff>95250</xdr:colOff>
      <xdr:row>7</xdr:row>
      <xdr:rowOff>152400</xdr:rowOff>
    </xdr:from>
    <xdr:to>
      <xdr:col>6</xdr:col>
      <xdr:colOff>390525</xdr:colOff>
      <xdr:row>10</xdr:row>
      <xdr:rowOff>38100</xdr:rowOff>
    </xdr:to>
    <xdr:sp macro="" textlink="'Pivot Table'!AF19">
      <xdr:nvSpPr>
        <xdr:cNvPr id="19" name="TextBox 18"/>
        <xdr:cNvSpPr txBox="1"/>
      </xdr:nvSpPr>
      <xdr:spPr>
        <a:xfrm>
          <a:off x="2533650" y="1485900"/>
          <a:ext cx="1514475" cy="457200"/>
        </a:xfrm>
        <a:prstGeom prst="rect">
          <a:avLst/>
        </a:prstGeom>
        <a:noFill/>
        <a:ln w="9525"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914665-CA0C-4D96-9BBD-6DBA1D26F4EE}" type="TxLink">
            <a:rPr lang="en-US" sz="1100" b="1" i="0" u="none" strike="noStrike">
              <a:solidFill>
                <a:srgbClr val="000000"/>
              </a:solidFill>
              <a:latin typeface="Calibri"/>
              <a:ea typeface="Calibri"/>
              <a:cs typeface="Calibri"/>
            </a:rPr>
            <a:pPr algn="ctr"/>
            <a:t>16.83</a:t>
          </a:fld>
          <a:endParaRPr lang="en-US" sz="1100" b="1"/>
        </a:p>
      </xdr:txBody>
    </xdr:sp>
    <xdr:clientData/>
  </xdr:twoCellAnchor>
  <xdr:twoCellAnchor>
    <xdr:from>
      <xdr:col>3</xdr:col>
      <xdr:colOff>571500</xdr:colOff>
      <xdr:row>8</xdr:row>
      <xdr:rowOff>85725</xdr:rowOff>
    </xdr:from>
    <xdr:to>
      <xdr:col>6</xdr:col>
      <xdr:colOff>533400</xdr:colOff>
      <xdr:row>9</xdr:row>
      <xdr:rowOff>152400</xdr:rowOff>
    </xdr:to>
    <xdr:sp macro="" textlink="">
      <xdr:nvSpPr>
        <xdr:cNvPr id="20" name="TextBox 19"/>
        <xdr:cNvSpPr txBox="1"/>
      </xdr:nvSpPr>
      <xdr:spPr>
        <a:xfrm>
          <a:off x="2400300" y="1609725"/>
          <a:ext cx="1790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1"/>
            <a:t>Discount on Direct</a:t>
          </a:r>
          <a:r>
            <a:rPr lang="en-US" sz="1100" b="1" i="1" baseline="0"/>
            <a:t> Sales</a:t>
          </a:r>
          <a:endParaRPr lang="en-US" sz="1100" b="1" i="1"/>
        </a:p>
      </xdr:txBody>
    </xdr:sp>
    <xdr:clientData/>
  </xdr:twoCellAnchor>
  <xdr:twoCellAnchor>
    <xdr:from>
      <xdr:col>6</xdr:col>
      <xdr:colOff>552449</xdr:colOff>
      <xdr:row>7</xdr:row>
      <xdr:rowOff>114299</xdr:rowOff>
    </xdr:from>
    <xdr:to>
      <xdr:col>10</xdr:col>
      <xdr:colOff>600074</xdr:colOff>
      <xdr:row>9</xdr:row>
      <xdr:rowOff>180975</xdr:rowOff>
    </xdr:to>
    <xdr:sp macro="" textlink="'Pivot Table'!AF14">
      <xdr:nvSpPr>
        <xdr:cNvPr id="21" name="TextBox 20"/>
        <xdr:cNvSpPr txBox="1"/>
      </xdr:nvSpPr>
      <xdr:spPr>
        <a:xfrm>
          <a:off x="4210049" y="1447799"/>
          <a:ext cx="2486025" cy="447676"/>
        </a:xfrm>
        <a:prstGeom prst="rect">
          <a:avLst/>
        </a:prstGeom>
        <a:noFill/>
        <a:ln w="9525"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E296D3-00C5-46F8-8360-9DE58E2C7A73}" type="TxLink">
            <a:rPr lang="en-US" sz="1100" b="1" i="0" u="none" strike="noStrike">
              <a:solidFill>
                <a:srgbClr val="000000"/>
              </a:solidFill>
              <a:latin typeface="Calibri"/>
              <a:ea typeface="Calibri"/>
              <a:cs typeface="Calibri"/>
            </a:rPr>
            <a:pPr algn="ctr"/>
            <a:t>2227</a:t>
          </a:fld>
          <a:endParaRPr lang="en-US" sz="1100" b="1"/>
        </a:p>
      </xdr:txBody>
    </xdr:sp>
    <xdr:clientData/>
  </xdr:twoCellAnchor>
  <xdr:twoCellAnchor>
    <xdr:from>
      <xdr:col>6</xdr:col>
      <xdr:colOff>571500</xdr:colOff>
      <xdr:row>8</xdr:row>
      <xdr:rowOff>85725</xdr:rowOff>
    </xdr:from>
    <xdr:to>
      <xdr:col>11</xdr:col>
      <xdr:colOff>57149</xdr:colOff>
      <xdr:row>10</xdr:row>
      <xdr:rowOff>114300</xdr:rowOff>
    </xdr:to>
    <xdr:sp macro="" textlink="">
      <xdr:nvSpPr>
        <xdr:cNvPr id="22" name="TextBox 21"/>
        <xdr:cNvSpPr txBox="1"/>
      </xdr:nvSpPr>
      <xdr:spPr>
        <a:xfrm>
          <a:off x="4229100" y="1609725"/>
          <a:ext cx="253364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1"/>
            <a:t>Quantity Sold by Online</a:t>
          </a:r>
          <a:r>
            <a:rPr lang="en-US" sz="1100" b="1" i="1" baseline="0"/>
            <a:t> Payment Mode</a:t>
          </a:r>
          <a:endParaRPr lang="en-US" sz="1100" b="1" i="1"/>
        </a:p>
      </xdr:txBody>
    </xdr:sp>
    <xdr:clientData/>
  </xdr:twoCellAnchor>
  <xdr:twoCellAnchor>
    <xdr:from>
      <xdr:col>11</xdr:col>
      <xdr:colOff>190500</xdr:colOff>
      <xdr:row>7</xdr:row>
      <xdr:rowOff>104775</xdr:rowOff>
    </xdr:from>
    <xdr:to>
      <xdr:col>14</xdr:col>
      <xdr:colOff>476249</xdr:colOff>
      <xdr:row>9</xdr:row>
      <xdr:rowOff>152400</xdr:rowOff>
    </xdr:to>
    <xdr:sp macro="" textlink="'Pivot Table'!AF10">
      <xdr:nvSpPr>
        <xdr:cNvPr id="23" name="TextBox 22"/>
        <xdr:cNvSpPr txBox="1"/>
      </xdr:nvSpPr>
      <xdr:spPr>
        <a:xfrm>
          <a:off x="6896100" y="1438275"/>
          <a:ext cx="2114549" cy="428625"/>
        </a:xfrm>
        <a:prstGeom prst="rect">
          <a:avLst/>
        </a:prstGeom>
        <a:noFill/>
        <a:ln w="9525"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7BA573-80EB-4CCE-922A-409E6565B122}" type="TxLink">
            <a:rPr lang="en-US" sz="1100" b="1" i="0" u="none" strike="noStrike">
              <a:solidFill>
                <a:srgbClr val="000000"/>
              </a:solidFill>
              <a:latin typeface="Calibri"/>
              <a:ea typeface="Calibri"/>
              <a:cs typeface="Calibri"/>
            </a:rPr>
            <a:pPr algn="ctr"/>
            <a:t>23602.6178</a:t>
          </a:fld>
          <a:endParaRPr lang="en-US" sz="1100" b="1"/>
        </a:p>
      </xdr:txBody>
    </xdr:sp>
    <xdr:clientData/>
  </xdr:twoCellAnchor>
  <xdr:twoCellAnchor>
    <xdr:from>
      <xdr:col>11</xdr:col>
      <xdr:colOff>142876</xdr:colOff>
      <xdr:row>8</xdr:row>
      <xdr:rowOff>95251</xdr:rowOff>
    </xdr:from>
    <xdr:to>
      <xdr:col>14</xdr:col>
      <xdr:colOff>495300</xdr:colOff>
      <xdr:row>10</xdr:row>
      <xdr:rowOff>19050</xdr:rowOff>
    </xdr:to>
    <xdr:sp macro="" textlink="">
      <xdr:nvSpPr>
        <xdr:cNvPr id="24" name="TextBox 23"/>
        <xdr:cNvSpPr txBox="1"/>
      </xdr:nvSpPr>
      <xdr:spPr>
        <a:xfrm>
          <a:off x="6848476" y="1619251"/>
          <a:ext cx="218122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1"/>
            <a:t>Total Profit made</a:t>
          </a:r>
          <a:r>
            <a:rPr lang="en-US" sz="1100" b="1" i="1" baseline="0"/>
            <a:t> by Direct Sales</a:t>
          </a:r>
          <a:endParaRPr lang="en-US" sz="1100" b="1" i="1"/>
        </a:p>
      </xdr:txBody>
    </xdr:sp>
    <xdr:clientData/>
  </xdr:twoCellAnchor>
  <xdr:twoCellAnchor editAs="oneCell">
    <xdr:from>
      <xdr:col>17</xdr:col>
      <xdr:colOff>266700</xdr:colOff>
      <xdr:row>25</xdr:row>
      <xdr:rowOff>161925</xdr:rowOff>
    </xdr:from>
    <xdr:to>
      <xdr:col>19</xdr:col>
      <xdr:colOff>504825</xdr:colOff>
      <xdr:row>35</xdr:row>
      <xdr:rowOff>133350</xdr:rowOff>
    </xdr:to>
    <mc:AlternateContent xmlns:mc="http://schemas.openxmlformats.org/markup-compatibility/2006" xmlns:a14="http://schemas.microsoft.com/office/drawing/2010/main">
      <mc:Choice Requires="a14">
        <xdr:graphicFrame macro="">
          <xdr:nvGraphicFramePr>
            <xdr:cNvPr id="25"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0629900" y="4924425"/>
              <a:ext cx="1457325"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314325</xdr:colOff>
      <xdr:row>19</xdr:row>
      <xdr:rowOff>38100</xdr:rowOff>
    </xdr:from>
    <xdr:to>
      <xdr:col>19</xdr:col>
      <xdr:colOff>542925</xdr:colOff>
      <xdr:row>25</xdr:row>
      <xdr:rowOff>95250</xdr:rowOff>
    </xdr:to>
    <mc:AlternateContent xmlns:mc="http://schemas.openxmlformats.org/markup-compatibility/2006" xmlns:a14="http://schemas.microsoft.com/office/drawing/2010/main">
      <mc:Choice Requires="a14">
        <xdr:graphicFrame macro="">
          <xdr:nvGraphicFramePr>
            <xdr:cNvPr id="26"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0677525" y="3657600"/>
              <a:ext cx="1447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333376</xdr:colOff>
      <xdr:row>10</xdr:row>
      <xdr:rowOff>152400</xdr:rowOff>
    </xdr:from>
    <xdr:to>
      <xdr:col>19</xdr:col>
      <xdr:colOff>514350</xdr:colOff>
      <xdr:row>18</xdr:row>
      <xdr:rowOff>161925</xdr:rowOff>
    </xdr:to>
    <mc:AlternateContent xmlns:mc="http://schemas.openxmlformats.org/markup-compatibility/2006" xmlns:a14="http://schemas.microsoft.com/office/drawing/2010/main">
      <mc:Choice Requires="a14">
        <xdr:graphicFrame macro="">
          <xdr:nvGraphicFramePr>
            <xdr:cNvPr id="27"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696576" y="2057400"/>
              <a:ext cx="1400174"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323850</xdr:colOff>
      <xdr:row>0</xdr:row>
      <xdr:rowOff>0</xdr:rowOff>
    </xdr:from>
    <xdr:to>
      <xdr:col>39</xdr:col>
      <xdr:colOff>323850</xdr:colOff>
      <xdr:row>12</xdr:row>
      <xdr:rowOff>127000</xdr:rowOff>
    </xdr:to>
    <mc:AlternateContent xmlns:mc="http://schemas.openxmlformats.org/markup-compatibility/2006" xmlns:a14="http://schemas.microsoft.com/office/drawing/2010/main">
      <mc:Choice Requires="a14">
        <xdr:graphicFrame macro="">
          <xdr:nvGraphicFramePr>
            <xdr:cNvPr id="2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269450" y="0"/>
              <a:ext cx="1828800"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28576</xdr:colOff>
      <xdr:row>47</xdr:row>
      <xdr:rowOff>76199</xdr:rowOff>
    </xdr:from>
    <xdr:to>
      <xdr:col>8</xdr:col>
      <xdr:colOff>333375</xdr:colOff>
      <xdr:row>59</xdr:row>
      <xdr:rowOff>76200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390525</xdr:colOff>
      <xdr:row>47</xdr:row>
      <xdr:rowOff>76200</xdr:rowOff>
    </xdr:from>
    <xdr:to>
      <xdr:col>13</xdr:col>
      <xdr:colOff>171450</xdr:colOff>
      <xdr:row>59</xdr:row>
      <xdr:rowOff>66676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257176</xdr:colOff>
      <xdr:row>47</xdr:row>
      <xdr:rowOff>66675</xdr:rowOff>
    </xdr:from>
    <xdr:to>
      <xdr:col>17</xdr:col>
      <xdr:colOff>314326</xdr:colOff>
      <xdr:row>59</xdr:row>
      <xdr:rowOff>123825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56.737936689817" createdVersion="6" refreshedVersion="6" minRefreshableVersion="3" recordCount="526">
  <cacheSource type="worksheet">
    <worksheetSource name="ola"/>
  </cacheSource>
  <cacheFields count="16">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0">
      <sharedItems containsSemiMixedTypes="0" containsString="0" containsNumber="1" minValue="0.04" maxValue="0.08"/>
    </cacheField>
    <cacheField name="BUYING PRIC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price" numFmtId="0">
      <sharedItems containsSemiMixedTypes="0" containsString="0" containsNumber="1" containsInteger="1" minValue="5" maxValue="2250"/>
    </cacheField>
    <cacheField name="Total selling price before discount" numFmtId="0">
      <sharedItems containsSemiMixedTypes="0" containsString="0" containsNumber="1" minValue="6.7" maxValue="3150"/>
    </cacheField>
    <cacheField name="Total selling price after discount" numFmtId="0">
      <sharedItems containsSemiMixedTypes="0" containsString="0" containsNumber="1" minValue="6.2309999999999999" maxValue="2898.4319999999998"/>
    </cacheField>
    <cacheField name="Profit" numFmtId="0">
      <sharedItems containsSemiMixedTypes="0" containsString="0" containsNumber="1" minValue="-52.451999999999771" maxValue="678.43199999999979"/>
    </cacheField>
    <cacheField name="Month" numFmtId="0">
      <sharedItems count="12">
        <s v="Jan"/>
        <s v="Feb"/>
        <s v="Mar"/>
        <s v="Apr"/>
        <s v="May"/>
        <s v="Jun"/>
        <s v="Jul"/>
        <s v="Aug"/>
        <s v="Sep"/>
        <s v="Oct"/>
        <s v="Nov"/>
        <s v="Dec"/>
      </sharedItems>
    </cacheField>
    <cacheField name="Day" numFmtId="0">
      <sharedItems count="31">
        <s v="01"/>
        <s v="02"/>
        <s v="03"/>
        <s v="04"/>
        <s v="09"/>
        <s v="11"/>
        <s v="12"/>
        <s v="18"/>
        <s v="19"/>
        <s v="20"/>
        <s v="21"/>
        <s v="25"/>
        <s v="26"/>
        <s v="27"/>
        <s v="28"/>
        <s v="05"/>
        <s v="06"/>
        <s v="15"/>
        <s v="22"/>
        <s v="23"/>
        <s v="07"/>
        <s v="08"/>
        <s v="13"/>
        <s v="16"/>
        <s v="30"/>
        <s v="31"/>
        <s v="10"/>
        <s v="24"/>
        <s v="29"/>
        <s v="14"/>
        <s v="17"/>
      </sharedItems>
    </cacheField>
    <cacheField name="Year" numFmtId="0">
      <sharedItems count="2">
        <s v="2021"/>
        <s v="2022"/>
      </sharedItems>
    </cacheField>
    <cacheField name="Category" numFmtId="0">
      <sharedItems count="4">
        <s v="Catagory03"/>
        <s v="Catagory04"/>
        <s v="Catagory02"/>
        <s v="Catagory0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6">
  <r>
    <x v="0"/>
    <x v="0"/>
    <n v="9"/>
    <x v="0"/>
    <x v="0"/>
    <n v="0.08"/>
    <n v="144"/>
    <n v="156.96"/>
    <n v="1296"/>
    <n v="1412.64"/>
    <n v="1299.6288000000002"/>
    <n v="3.628800000000183"/>
    <x v="0"/>
    <x v="0"/>
    <x v="0"/>
    <x v="0"/>
  </r>
  <r>
    <x v="1"/>
    <x v="1"/>
    <n v="15"/>
    <x v="1"/>
    <x v="1"/>
    <n v="0.06"/>
    <n v="72"/>
    <n v="79.92"/>
    <n v="1080"/>
    <n v="1198.8"/>
    <n v="1126.8719999999998"/>
    <n v="46.871999999999844"/>
    <x v="0"/>
    <x v="1"/>
    <x v="0"/>
    <x v="1"/>
  </r>
  <r>
    <x v="1"/>
    <x v="2"/>
    <n v="6"/>
    <x v="2"/>
    <x v="1"/>
    <n v="7.0000000000000007E-2"/>
    <n v="112"/>
    <n v="122.08"/>
    <n v="672"/>
    <n v="732.48"/>
    <n v="681.20639999999992"/>
    <n v="9.2063999999999169"/>
    <x v="0"/>
    <x v="1"/>
    <x v="0"/>
    <x v="2"/>
  </r>
  <r>
    <x v="2"/>
    <x v="3"/>
    <n v="5"/>
    <x v="2"/>
    <x v="0"/>
    <n v="0.05"/>
    <n v="44"/>
    <n v="48.84"/>
    <n v="220"/>
    <n v="244.20000000000002"/>
    <n v="231.99"/>
    <n v="11.990000000000009"/>
    <x v="0"/>
    <x v="2"/>
    <x v="0"/>
    <x v="3"/>
  </r>
  <r>
    <x v="3"/>
    <x v="4"/>
    <n v="12"/>
    <x v="1"/>
    <x v="0"/>
    <n v="7.0000000000000007E-2"/>
    <n v="5"/>
    <n v="6.7"/>
    <n v="60"/>
    <n v="80.400000000000006"/>
    <n v="74.772000000000006"/>
    <n v="14.772000000000006"/>
    <x v="0"/>
    <x v="3"/>
    <x v="0"/>
    <x v="1"/>
  </r>
  <r>
    <x v="4"/>
    <x v="5"/>
    <n v="1"/>
    <x v="2"/>
    <x v="1"/>
    <n v="0.04"/>
    <n v="93"/>
    <n v="104.16"/>
    <n v="93"/>
    <n v="104.16"/>
    <n v="99.993599999999986"/>
    <n v="6.9935999999999865"/>
    <x v="0"/>
    <x v="4"/>
    <x v="0"/>
    <x v="1"/>
  </r>
  <r>
    <x v="4"/>
    <x v="6"/>
    <n v="8"/>
    <x v="2"/>
    <x v="1"/>
    <n v="0.06"/>
    <n v="71"/>
    <n v="80.94"/>
    <n v="568"/>
    <n v="647.52"/>
    <n v="608.66879999999992"/>
    <n v="40.668799999999919"/>
    <x v="0"/>
    <x v="4"/>
    <x v="0"/>
    <x v="3"/>
  </r>
  <r>
    <x v="4"/>
    <x v="7"/>
    <n v="4"/>
    <x v="2"/>
    <x v="0"/>
    <n v="0.08"/>
    <n v="7"/>
    <n v="8.33"/>
    <n v="28"/>
    <n v="33.32"/>
    <n v="30.654400000000003"/>
    <n v="2.6544000000000025"/>
    <x v="0"/>
    <x v="4"/>
    <x v="0"/>
    <x v="1"/>
  </r>
  <r>
    <x v="5"/>
    <x v="8"/>
    <n v="3"/>
    <x v="2"/>
    <x v="1"/>
    <n v="0.04"/>
    <n v="67"/>
    <n v="85.76"/>
    <n v="201"/>
    <n v="257.28000000000003"/>
    <n v="246.98880000000003"/>
    <n v="45.988800000000026"/>
    <x v="0"/>
    <x v="5"/>
    <x v="0"/>
    <x v="1"/>
  </r>
  <r>
    <x v="5"/>
    <x v="9"/>
    <n v="4"/>
    <x v="0"/>
    <x v="0"/>
    <n v="0.04"/>
    <n v="112"/>
    <n v="146.72"/>
    <n v="448"/>
    <n v="586.88"/>
    <n v="563.40480000000002"/>
    <n v="115.40480000000002"/>
    <x v="0"/>
    <x v="5"/>
    <x v="0"/>
    <x v="2"/>
  </r>
  <r>
    <x v="5"/>
    <x v="10"/>
    <n v="4"/>
    <x v="2"/>
    <x v="0"/>
    <n v="0.04"/>
    <n v="120"/>
    <n v="162"/>
    <n v="480"/>
    <n v="648"/>
    <n v="622.07999999999993"/>
    <n v="142.07999999999993"/>
    <x v="0"/>
    <x v="5"/>
    <x v="0"/>
    <x v="1"/>
  </r>
  <r>
    <x v="6"/>
    <x v="10"/>
    <n v="10"/>
    <x v="1"/>
    <x v="1"/>
    <n v="0.06"/>
    <n v="120"/>
    <n v="162"/>
    <n v="1200"/>
    <n v="1620"/>
    <n v="1522.8"/>
    <n v="322.79999999999995"/>
    <x v="0"/>
    <x v="6"/>
    <x v="0"/>
    <x v="1"/>
  </r>
  <r>
    <x v="7"/>
    <x v="11"/>
    <n v="13"/>
    <x v="2"/>
    <x v="0"/>
    <n v="0.08"/>
    <n v="76"/>
    <n v="82.08"/>
    <n v="988"/>
    <n v="1067.04"/>
    <n v="981.67679999999996"/>
    <n v="-6.3232000000000426"/>
    <x v="0"/>
    <x v="7"/>
    <x v="0"/>
    <x v="1"/>
  </r>
  <r>
    <x v="7"/>
    <x v="12"/>
    <n v="3"/>
    <x v="1"/>
    <x v="1"/>
    <n v="7.0000000000000007E-2"/>
    <n v="141"/>
    <n v="149.46"/>
    <n v="423"/>
    <n v="448.38"/>
    <n v="416.99339999999995"/>
    <n v="-6.0066000000000486"/>
    <x v="0"/>
    <x v="7"/>
    <x v="0"/>
    <x v="0"/>
  </r>
  <r>
    <x v="8"/>
    <x v="4"/>
    <n v="6"/>
    <x v="2"/>
    <x v="1"/>
    <n v="0.04"/>
    <n v="5"/>
    <n v="6.7"/>
    <n v="30"/>
    <n v="40.200000000000003"/>
    <n v="38.591999999999999"/>
    <n v="8.5919999999999987"/>
    <x v="0"/>
    <x v="8"/>
    <x v="0"/>
    <x v="1"/>
  </r>
  <r>
    <x v="9"/>
    <x v="13"/>
    <n v="4"/>
    <x v="2"/>
    <x v="1"/>
    <n v="0.04"/>
    <n v="55"/>
    <n v="58.3"/>
    <n v="220"/>
    <n v="233.2"/>
    <n v="223.87199999999999"/>
    <n v="3.8719999999999857"/>
    <x v="0"/>
    <x v="9"/>
    <x v="0"/>
    <x v="1"/>
  </r>
  <r>
    <x v="9"/>
    <x v="14"/>
    <n v="4"/>
    <x v="2"/>
    <x v="1"/>
    <n v="0.04"/>
    <n v="61"/>
    <n v="76.25"/>
    <n v="244"/>
    <n v="305"/>
    <n v="292.8"/>
    <n v="48.800000000000011"/>
    <x v="0"/>
    <x v="9"/>
    <x v="0"/>
    <x v="0"/>
  </r>
  <r>
    <x v="10"/>
    <x v="3"/>
    <n v="15"/>
    <x v="0"/>
    <x v="1"/>
    <n v="0.08"/>
    <n v="44"/>
    <n v="48.84"/>
    <n v="660"/>
    <n v="732.6"/>
    <n v="673.99200000000008"/>
    <n v="13.992000000000075"/>
    <x v="0"/>
    <x v="10"/>
    <x v="0"/>
    <x v="3"/>
  </r>
  <r>
    <x v="10"/>
    <x v="6"/>
    <n v="9"/>
    <x v="2"/>
    <x v="0"/>
    <n v="0.04"/>
    <n v="71"/>
    <n v="80.94"/>
    <n v="639"/>
    <n v="728.46"/>
    <n v="699.32159999999999"/>
    <n v="60.321599999999989"/>
    <x v="0"/>
    <x v="10"/>
    <x v="0"/>
    <x v="3"/>
  </r>
  <r>
    <x v="10"/>
    <x v="10"/>
    <n v="6"/>
    <x v="2"/>
    <x v="0"/>
    <n v="0.06"/>
    <n v="120"/>
    <n v="162"/>
    <n v="720"/>
    <n v="972"/>
    <n v="913.68"/>
    <n v="193.67999999999995"/>
    <x v="0"/>
    <x v="10"/>
    <x v="0"/>
    <x v="1"/>
  </r>
  <r>
    <x v="11"/>
    <x v="13"/>
    <n v="6"/>
    <x v="2"/>
    <x v="1"/>
    <n v="0.08"/>
    <n v="55"/>
    <n v="58.3"/>
    <n v="330"/>
    <n v="349.79999999999995"/>
    <n v="321.81599999999997"/>
    <n v="-8.1840000000000259"/>
    <x v="0"/>
    <x v="11"/>
    <x v="0"/>
    <x v="1"/>
  </r>
  <r>
    <x v="11"/>
    <x v="4"/>
    <n v="7"/>
    <x v="2"/>
    <x v="0"/>
    <n v="0.06"/>
    <n v="5"/>
    <n v="6.7"/>
    <n v="35"/>
    <n v="46.9"/>
    <n v="44.085999999999999"/>
    <n v="9.0859999999999985"/>
    <x v="0"/>
    <x v="11"/>
    <x v="0"/>
    <x v="1"/>
  </r>
  <r>
    <x v="11"/>
    <x v="5"/>
    <n v="14"/>
    <x v="2"/>
    <x v="0"/>
    <n v="7.0000000000000007E-2"/>
    <n v="93"/>
    <n v="104.16"/>
    <n v="1302"/>
    <n v="1458.24"/>
    <n v="1356.1632"/>
    <n v="54.163199999999961"/>
    <x v="0"/>
    <x v="11"/>
    <x v="0"/>
    <x v="1"/>
  </r>
  <r>
    <x v="12"/>
    <x v="11"/>
    <n v="9"/>
    <x v="0"/>
    <x v="1"/>
    <n v="0.08"/>
    <n v="76"/>
    <n v="82.08"/>
    <n v="684"/>
    <n v="738.72"/>
    <n v="679.62240000000008"/>
    <n v="-4.3775999999999158"/>
    <x v="0"/>
    <x v="12"/>
    <x v="0"/>
    <x v="1"/>
  </r>
  <r>
    <x v="12"/>
    <x v="15"/>
    <n v="7"/>
    <x v="1"/>
    <x v="1"/>
    <n v="0.06"/>
    <n v="75"/>
    <n v="85.5"/>
    <n v="525"/>
    <n v="598.5"/>
    <n v="562.58999999999992"/>
    <n v="37.589999999999918"/>
    <x v="0"/>
    <x v="12"/>
    <x v="0"/>
    <x v="3"/>
  </r>
  <r>
    <x v="12"/>
    <x v="16"/>
    <n v="7"/>
    <x v="1"/>
    <x v="0"/>
    <n v="0.04"/>
    <n v="98"/>
    <n v="103.88"/>
    <n v="686"/>
    <n v="727.16"/>
    <n v="698.07359999999994"/>
    <n v="12.073599999999942"/>
    <x v="0"/>
    <x v="12"/>
    <x v="0"/>
    <x v="3"/>
  </r>
  <r>
    <x v="13"/>
    <x v="17"/>
    <n v="7"/>
    <x v="0"/>
    <x v="0"/>
    <n v="0.06"/>
    <n v="90"/>
    <n v="115.2"/>
    <n v="630"/>
    <n v="806.4"/>
    <n v="758.01599999999996"/>
    <n v="128.01599999999996"/>
    <x v="0"/>
    <x v="13"/>
    <x v="0"/>
    <x v="1"/>
  </r>
  <r>
    <x v="13"/>
    <x v="18"/>
    <n v="3"/>
    <x v="0"/>
    <x v="0"/>
    <n v="0.04"/>
    <n v="89"/>
    <n v="117.48"/>
    <n v="267"/>
    <n v="352.44"/>
    <n v="338.3424"/>
    <n v="71.342399999999998"/>
    <x v="0"/>
    <x v="13"/>
    <x v="0"/>
    <x v="1"/>
  </r>
  <r>
    <x v="14"/>
    <x v="3"/>
    <n v="10"/>
    <x v="1"/>
    <x v="1"/>
    <n v="0.04"/>
    <n v="44"/>
    <n v="48.84"/>
    <n v="440"/>
    <n v="488.40000000000003"/>
    <n v="468.86400000000003"/>
    <n v="28.864000000000033"/>
    <x v="0"/>
    <x v="14"/>
    <x v="0"/>
    <x v="3"/>
  </r>
  <r>
    <x v="14"/>
    <x v="19"/>
    <n v="2"/>
    <x v="2"/>
    <x v="1"/>
    <n v="0.06"/>
    <n v="47"/>
    <n v="53.11"/>
    <n v="94"/>
    <n v="106.22"/>
    <n v="99.846799999999988"/>
    <n v="5.8467999999999876"/>
    <x v="0"/>
    <x v="14"/>
    <x v="0"/>
    <x v="1"/>
  </r>
  <r>
    <x v="15"/>
    <x v="20"/>
    <n v="7"/>
    <x v="1"/>
    <x v="0"/>
    <n v="7.0000000000000007E-2"/>
    <n v="148"/>
    <n v="164.28"/>
    <n v="1036"/>
    <n v="1149.96"/>
    <n v="1069.4628"/>
    <n v="33.462800000000016"/>
    <x v="1"/>
    <x v="1"/>
    <x v="0"/>
    <x v="2"/>
  </r>
  <r>
    <x v="16"/>
    <x v="21"/>
    <n v="13"/>
    <x v="2"/>
    <x v="0"/>
    <n v="0.04"/>
    <n v="13"/>
    <n v="16.64"/>
    <n v="169"/>
    <n v="216.32"/>
    <n v="207.66719999999998"/>
    <n v="38.66719999999998"/>
    <x v="1"/>
    <x v="2"/>
    <x v="0"/>
    <x v="2"/>
  </r>
  <r>
    <x v="16"/>
    <x v="22"/>
    <n v="2"/>
    <x v="0"/>
    <x v="1"/>
    <n v="0.08"/>
    <n v="121"/>
    <n v="141.57"/>
    <n v="242"/>
    <n v="283.14"/>
    <n v="260.48880000000003"/>
    <n v="18.488800000000026"/>
    <x v="1"/>
    <x v="2"/>
    <x v="0"/>
    <x v="0"/>
  </r>
  <r>
    <x v="17"/>
    <x v="8"/>
    <n v="4"/>
    <x v="1"/>
    <x v="0"/>
    <n v="7.0000000000000007E-2"/>
    <n v="67"/>
    <n v="85.76"/>
    <n v="268"/>
    <n v="343.04"/>
    <n v="319.02719999999999"/>
    <n v="51.027199999999993"/>
    <x v="1"/>
    <x v="3"/>
    <x v="0"/>
    <x v="1"/>
  </r>
  <r>
    <x v="18"/>
    <x v="23"/>
    <n v="7"/>
    <x v="1"/>
    <x v="1"/>
    <n v="0.08"/>
    <n v="67"/>
    <n v="83.08"/>
    <n v="469"/>
    <n v="581.55999999999995"/>
    <n v="535.03519999999992"/>
    <n v="66.035199999999918"/>
    <x v="1"/>
    <x v="15"/>
    <x v="0"/>
    <x v="1"/>
  </r>
  <r>
    <x v="18"/>
    <x v="24"/>
    <n v="1"/>
    <x v="2"/>
    <x v="1"/>
    <n v="0.04"/>
    <n v="133"/>
    <n v="155.61000000000001"/>
    <n v="133"/>
    <n v="155.61000000000001"/>
    <n v="149.38560000000001"/>
    <n v="16.385600000000011"/>
    <x v="1"/>
    <x v="15"/>
    <x v="0"/>
    <x v="3"/>
  </r>
  <r>
    <x v="18"/>
    <x v="23"/>
    <n v="9"/>
    <x v="2"/>
    <x v="1"/>
    <n v="0.05"/>
    <n v="67"/>
    <n v="83.08"/>
    <n v="603"/>
    <n v="747.72"/>
    <n v="710.33399999999995"/>
    <n v="107.33399999999995"/>
    <x v="1"/>
    <x v="15"/>
    <x v="0"/>
    <x v="1"/>
  </r>
  <r>
    <x v="19"/>
    <x v="4"/>
    <n v="1"/>
    <x v="2"/>
    <x v="1"/>
    <n v="7.0000000000000007E-2"/>
    <n v="5"/>
    <n v="6.7"/>
    <n v="5"/>
    <n v="6.7"/>
    <n v="6.2309999999999999"/>
    <n v="1.2309999999999999"/>
    <x v="1"/>
    <x v="16"/>
    <x v="0"/>
    <x v="1"/>
  </r>
  <r>
    <x v="20"/>
    <x v="13"/>
    <n v="14"/>
    <x v="2"/>
    <x v="0"/>
    <n v="0.08"/>
    <n v="55"/>
    <n v="58.3"/>
    <n v="770"/>
    <n v="816.19999999999993"/>
    <n v="750.904"/>
    <n v="-19.096000000000004"/>
    <x v="1"/>
    <x v="4"/>
    <x v="0"/>
    <x v="1"/>
  </r>
  <r>
    <x v="21"/>
    <x v="25"/>
    <n v="7"/>
    <x v="2"/>
    <x v="1"/>
    <n v="0.06"/>
    <n v="83"/>
    <n v="94.62"/>
    <n v="581"/>
    <n v="662.34"/>
    <n v="622.59960000000001"/>
    <n v="41.599600000000009"/>
    <x v="1"/>
    <x v="6"/>
    <x v="0"/>
    <x v="3"/>
  </r>
  <r>
    <x v="21"/>
    <x v="12"/>
    <n v="9"/>
    <x v="1"/>
    <x v="1"/>
    <n v="7.0000000000000007E-2"/>
    <n v="141"/>
    <n v="149.46"/>
    <n v="1269"/>
    <n v="1345.14"/>
    <n v="1250.9802"/>
    <n v="-18.019800000000032"/>
    <x v="1"/>
    <x v="6"/>
    <x v="0"/>
    <x v="0"/>
  </r>
  <r>
    <x v="22"/>
    <x v="26"/>
    <n v="4"/>
    <x v="2"/>
    <x v="0"/>
    <n v="0.08"/>
    <n v="48"/>
    <n v="57.12"/>
    <n v="192"/>
    <n v="228.48"/>
    <n v="210.20160000000001"/>
    <n v="18.201600000000013"/>
    <x v="1"/>
    <x v="17"/>
    <x v="0"/>
    <x v="1"/>
  </r>
  <r>
    <x v="23"/>
    <x v="27"/>
    <n v="6"/>
    <x v="1"/>
    <x v="1"/>
    <n v="0.05"/>
    <n v="12"/>
    <n v="15.72"/>
    <n v="72"/>
    <n v="94.320000000000007"/>
    <n v="89.603999999999999"/>
    <n v="17.603999999999999"/>
    <x v="1"/>
    <x v="7"/>
    <x v="0"/>
    <x v="2"/>
  </r>
  <r>
    <x v="24"/>
    <x v="28"/>
    <n v="11"/>
    <x v="1"/>
    <x v="1"/>
    <n v="0.04"/>
    <n v="148"/>
    <n v="201.28"/>
    <n v="1628"/>
    <n v="2214.08"/>
    <n v="2125.5167999999999"/>
    <n v="497.51679999999988"/>
    <x v="1"/>
    <x v="9"/>
    <x v="0"/>
    <x v="1"/>
  </r>
  <r>
    <x v="25"/>
    <x v="2"/>
    <n v="5"/>
    <x v="1"/>
    <x v="1"/>
    <n v="0.06"/>
    <n v="112"/>
    <n v="122.08"/>
    <n v="560"/>
    <n v="610.4"/>
    <n v="573.77599999999995"/>
    <n v="13.775999999999954"/>
    <x v="1"/>
    <x v="18"/>
    <x v="0"/>
    <x v="2"/>
  </r>
  <r>
    <x v="26"/>
    <x v="7"/>
    <n v="3"/>
    <x v="2"/>
    <x v="1"/>
    <n v="7.0000000000000007E-2"/>
    <n v="7"/>
    <n v="8.33"/>
    <n v="21"/>
    <n v="24.990000000000002"/>
    <n v="23.2407"/>
    <n v="2.2407000000000004"/>
    <x v="1"/>
    <x v="19"/>
    <x v="0"/>
    <x v="1"/>
  </r>
  <r>
    <x v="26"/>
    <x v="24"/>
    <n v="2"/>
    <x v="2"/>
    <x v="0"/>
    <n v="0.05"/>
    <n v="133"/>
    <n v="155.61000000000001"/>
    <n v="266"/>
    <n v="311.22000000000003"/>
    <n v="295.65899999999999"/>
    <n v="29.658999999999992"/>
    <x v="1"/>
    <x v="19"/>
    <x v="0"/>
    <x v="3"/>
  </r>
  <r>
    <x v="27"/>
    <x v="29"/>
    <n v="4"/>
    <x v="0"/>
    <x v="0"/>
    <n v="0.06"/>
    <n v="105"/>
    <n v="142.80000000000001"/>
    <n v="420"/>
    <n v="571.20000000000005"/>
    <n v="536.928"/>
    <n v="116.928"/>
    <x v="1"/>
    <x v="11"/>
    <x v="0"/>
    <x v="3"/>
  </r>
  <r>
    <x v="27"/>
    <x v="18"/>
    <n v="11"/>
    <x v="1"/>
    <x v="1"/>
    <n v="0.08"/>
    <n v="89"/>
    <n v="117.48"/>
    <n v="979"/>
    <n v="1292.28"/>
    <n v="1188.8976"/>
    <n v="209.89760000000001"/>
    <x v="1"/>
    <x v="11"/>
    <x v="0"/>
    <x v="1"/>
  </r>
  <r>
    <x v="27"/>
    <x v="28"/>
    <n v="2"/>
    <x v="2"/>
    <x v="0"/>
    <n v="0.06"/>
    <n v="148"/>
    <n v="201.28"/>
    <n v="296"/>
    <n v="402.56"/>
    <n v="378.40639999999996"/>
    <n v="82.406399999999962"/>
    <x v="1"/>
    <x v="11"/>
    <x v="0"/>
    <x v="1"/>
  </r>
  <r>
    <x v="28"/>
    <x v="30"/>
    <n v="11"/>
    <x v="0"/>
    <x v="0"/>
    <n v="0.06"/>
    <n v="37"/>
    <n v="49.21"/>
    <n v="407"/>
    <n v="541.31000000000006"/>
    <n v="508.83140000000003"/>
    <n v="101.83140000000003"/>
    <x v="1"/>
    <x v="13"/>
    <x v="0"/>
    <x v="2"/>
  </r>
  <r>
    <x v="29"/>
    <x v="31"/>
    <n v="1"/>
    <x v="2"/>
    <x v="0"/>
    <n v="0.04"/>
    <n v="44"/>
    <n v="48.4"/>
    <n v="44"/>
    <n v="48.4"/>
    <n v="46.463999999999999"/>
    <n v="2.4639999999999986"/>
    <x v="2"/>
    <x v="2"/>
    <x v="0"/>
    <x v="2"/>
  </r>
  <r>
    <x v="30"/>
    <x v="32"/>
    <n v="9"/>
    <x v="2"/>
    <x v="1"/>
    <n v="0.04"/>
    <n v="126"/>
    <n v="162.54"/>
    <n v="1134"/>
    <n v="1462.86"/>
    <n v="1404.3455999999999"/>
    <n v="270.34559999999988"/>
    <x v="2"/>
    <x v="20"/>
    <x v="0"/>
    <x v="0"/>
  </r>
  <r>
    <x v="31"/>
    <x v="26"/>
    <n v="6"/>
    <x v="1"/>
    <x v="1"/>
    <n v="0.05"/>
    <n v="48"/>
    <n v="57.12"/>
    <n v="288"/>
    <n v="342.71999999999997"/>
    <n v="325.58399999999995"/>
    <n v="37.583999999999946"/>
    <x v="2"/>
    <x v="21"/>
    <x v="0"/>
    <x v="1"/>
  </r>
  <r>
    <x v="31"/>
    <x v="11"/>
    <n v="9"/>
    <x v="1"/>
    <x v="0"/>
    <n v="0.05"/>
    <n v="76"/>
    <n v="82.08"/>
    <n v="684"/>
    <n v="738.72"/>
    <n v="701.78399999999999"/>
    <n v="17.783999999999992"/>
    <x v="2"/>
    <x v="21"/>
    <x v="0"/>
    <x v="1"/>
  </r>
  <r>
    <x v="32"/>
    <x v="19"/>
    <n v="6"/>
    <x v="0"/>
    <x v="0"/>
    <n v="7.0000000000000007E-2"/>
    <n v="47"/>
    <n v="53.11"/>
    <n v="282"/>
    <n v="318.65999999999997"/>
    <n v="296.35379999999998"/>
    <n v="14.353799999999978"/>
    <x v="2"/>
    <x v="4"/>
    <x v="0"/>
    <x v="1"/>
  </r>
  <r>
    <x v="33"/>
    <x v="7"/>
    <n v="11"/>
    <x v="2"/>
    <x v="1"/>
    <n v="0.04"/>
    <n v="7"/>
    <n v="8.33"/>
    <n v="77"/>
    <n v="91.63"/>
    <n v="87.964799999999997"/>
    <n v="10.964799999999997"/>
    <x v="2"/>
    <x v="5"/>
    <x v="0"/>
    <x v="1"/>
  </r>
  <r>
    <x v="34"/>
    <x v="33"/>
    <n v="10"/>
    <x v="0"/>
    <x v="1"/>
    <n v="0.04"/>
    <n v="37"/>
    <n v="41.81"/>
    <n v="370"/>
    <n v="418.1"/>
    <n v="401.37600000000003"/>
    <n v="31.376000000000033"/>
    <x v="2"/>
    <x v="22"/>
    <x v="0"/>
    <x v="1"/>
  </r>
  <r>
    <x v="35"/>
    <x v="34"/>
    <n v="11"/>
    <x v="1"/>
    <x v="1"/>
    <n v="0.06"/>
    <n v="37"/>
    <n v="42.55"/>
    <n v="407"/>
    <n v="468.04999999999995"/>
    <n v="439.96699999999993"/>
    <n v="32.966999999999928"/>
    <x v="2"/>
    <x v="17"/>
    <x v="0"/>
    <x v="1"/>
  </r>
  <r>
    <x v="36"/>
    <x v="35"/>
    <n v="14"/>
    <x v="2"/>
    <x v="1"/>
    <n v="7.0000000000000007E-2"/>
    <n v="73"/>
    <n v="94.17"/>
    <n v="1022"/>
    <n v="1318.38"/>
    <n v="1226.0934"/>
    <n v="204.09339999999997"/>
    <x v="2"/>
    <x v="23"/>
    <x v="0"/>
    <x v="2"/>
  </r>
  <r>
    <x v="37"/>
    <x v="10"/>
    <n v="8"/>
    <x v="0"/>
    <x v="1"/>
    <n v="0.06"/>
    <n v="120"/>
    <n v="162"/>
    <n v="960"/>
    <n v="1296"/>
    <n v="1218.24"/>
    <n v="258.24"/>
    <x v="2"/>
    <x v="7"/>
    <x v="0"/>
    <x v="1"/>
  </r>
  <r>
    <x v="38"/>
    <x v="33"/>
    <n v="9"/>
    <x v="1"/>
    <x v="1"/>
    <n v="0.08"/>
    <n v="37"/>
    <n v="41.81"/>
    <n v="333"/>
    <n v="376.29"/>
    <n v="346.18680000000006"/>
    <n v="13.186800000000062"/>
    <x v="2"/>
    <x v="8"/>
    <x v="0"/>
    <x v="1"/>
  </r>
  <r>
    <x v="39"/>
    <x v="14"/>
    <n v="13"/>
    <x v="1"/>
    <x v="0"/>
    <n v="0.06"/>
    <n v="61"/>
    <n v="76.25"/>
    <n v="793"/>
    <n v="991.25"/>
    <n v="931.77499999999998"/>
    <n v="138.77499999999998"/>
    <x v="2"/>
    <x v="10"/>
    <x v="0"/>
    <x v="0"/>
  </r>
  <r>
    <x v="39"/>
    <x v="34"/>
    <n v="7"/>
    <x v="2"/>
    <x v="0"/>
    <n v="0.04"/>
    <n v="37"/>
    <n v="42.55"/>
    <n v="259"/>
    <n v="297.84999999999997"/>
    <n v="285.93599999999998"/>
    <n v="26.935999999999979"/>
    <x v="2"/>
    <x v="10"/>
    <x v="0"/>
    <x v="1"/>
  </r>
  <r>
    <x v="40"/>
    <x v="29"/>
    <n v="8"/>
    <x v="1"/>
    <x v="0"/>
    <n v="0.05"/>
    <n v="105"/>
    <n v="142.80000000000001"/>
    <n v="840"/>
    <n v="1142.4000000000001"/>
    <n v="1085.28"/>
    <n v="245.27999999999997"/>
    <x v="2"/>
    <x v="18"/>
    <x v="0"/>
    <x v="3"/>
  </r>
  <r>
    <x v="40"/>
    <x v="35"/>
    <n v="4"/>
    <x v="1"/>
    <x v="0"/>
    <n v="0.04"/>
    <n v="73"/>
    <n v="94.17"/>
    <n v="292"/>
    <n v="376.68"/>
    <n v="361.61279999999999"/>
    <n v="69.612799999999993"/>
    <x v="2"/>
    <x v="18"/>
    <x v="0"/>
    <x v="2"/>
  </r>
  <r>
    <x v="41"/>
    <x v="0"/>
    <n v="14"/>
    <x v="1"/>
    <x v="1"/>
    <n v="0.08"/>
    <n v="144"/>
    <n v="156.96"/>
    <n v="2016"/>
    <n v="2197.44"/>
    <n v="2021.6448"/>
    <n v="5.644800000000032"/>
    <x v="2"/>
    <x v="11"/>
    <x v="0"/>
    <x v="0"/>
  </r>
  <r>
    <x v="41"/>
    <x v="15"/>
    <n v="4"/>
    <x v="2"/>
    <x v="1"/>
    <n v="7.0000000000000007E-2"/>
    <n v="75"/>
    <n v="85.5"/>
    <n v="300"/>
    <n v="342"/>
    <n v="318.06"/>
    <n v="18.060000000000002"/>
    <x v="2"/>
    <x v="11"/>
    <x v="0"/>
    <x v="3"/>
  </r>
  <r>
    <x v="41"/>
    <x v="19"/>
    <n v="8"/>
    <x v="2"/>
    <x v="1"/>
    <n v="0.08"/>
    <n v="47"/>
    <n v="53.11"/>
    <n v="376"/>
    <n v="424.88"/>
    <n v="390.88960000000003"/>
    <n v="14.88960000000003"/>
    <x v="2"/>
    <x v="11"/>
    <x v="0"/>
    <x v="1"/>
  </r>
  <r>
    <x v="41"/>
    <x v="1"/>
    <n v="2"/>
    <x v="2"/>
    <x v="0"/>
    <n v="0.08"/>
    <n v="72"/>
    <n v="79.92"/>
    <n v="144"/>
    <n v="159.84"/>
    <n v="147.05280000000002"/>
    <n v="3.0528000000000191"/>
    <x v="2"/>
    <x v="11"/>
    <x v="0"/>
    <x v="1"/>
  </r>
  <r>
    <x v="42"/>
    <x v="16"/>
    <n v="4"/>
    <x v="2"/>
    <x v="1"/>
    <n v="0.06"/>
    <n v="98"/>
    <n v="103.88"/>
    <n v="392"/>
    <n v="415.52"/>
    <n v="390.58879999999994"/>
    <n v="-1.4112000000000648"/>
    <x v="2"/>
    <x v="12"/>
    <x v="0"/>
    <x v="3"/>
  </r>
  <r>
    <x v="42"/>
    <x v="10"/>
    <n v="1"/>
    <x v="2"/>
    <x v="1"/>
    <n v="0.08"/>
    <n v="120"/>
    <n v="162"/>
    <n v="120"/>
    <n v="162"/>
    <n v="149.04000000000002"/>
    <n v="29.04000000000002"/>
    <x v="2"/>
    <x v="12"/>
    <x v="0"/>
    <x v="1"/>
  </r>
  <r>
    <x v="42"/>
    <x v="20"/>
    <n v="9"/>
    <x v="2"/>
    <x v="0"/>
    <n v="0.08"/>
    <n v="148"/>
    <n v="164.28"/>
    <n v="1332"/>
    <n v="1478.52"/>
    <n v="1360.2384"/>
    <n v="28.238399999999956"/>
    <x v="2"/>
    <x v="12"/>
    <x v="0"/>
    <x v="2"/>
  </r>
  <r>
    <x v="43"/>
    <x v="28"/>
    <n v="3"/>
    <x v="2"/>
    <x v="0"/>
    <n v="0.04"/>
    <n v="148"/>
    <n v="201.28"/>
    <n v="444"/>
    <n v="603.84"/>
    <n v="579.68640000000005"/>
    <n v="135.68640000000005"/>
    <x v="2"/>
    <x v="13"/>
    <x v="0"/>
    <x v="1"/>
  </r>
  <r>
    <x v="44"/>
    <x v="36"/>
    <n v="8"/>
    <x v="1"/>
    <x v="1"/>
    <n v="0.05"/>
    <n v="43"/>
    <n v="47.73"/>
    <n v="344"/>
    <n v="381.84"/>
    <n v="362.74799999999993"/>
    <n v="18.747999999999934"/>
    <x v="2"/>
    <x v="14"/>
    <x v="0"/>
    <x v="3"/>
  </r>
  <r>
    <x v="45"/>
    <x v="1"/>
    <n v="1"/>
    <x v="1"/>
    <x v="1"/>
    <n v="0.06"/>
    <n v="72"/>
    <n v="79.92"/>
    <n v="72"/>
    <n v="79.92"/>
    <n v="75.124799999999993"/>
    <n v="3.1247999999999934"/>
    <x v="2"/>
    <x v="24"/>
    <x v="0"/>
    <x v="1"/>
  </r>
  <r>
    <x v="46"/>
    <x v="10"/>
    <n v="3"/>
    <x v="2"/>
    <x v="1"/>
    <n v="0.05"/>
    <n v="120"/>
    <n v="162"/>
    <n v="360"/>
    <n v="486"/>
    <n v="461.7"/>
    <n v="101.69999999999999"/>
    <x v="2"/>
    <x v="25"/>
    <x v="0"/>
    <x v="1"/>
  </r>
  <r>
    <x v="47"/>
    <x v="17"/>
    <n v="4"/>
    <x v="2"/>
    <x v="1"/>
    <n v="7.0000000000000007E-2"/>
    <n v="90"/>
    <n v="115.2"/>
    <n v="360"/>
    <n v="460.8"/>
    <n v="428.54399999999998"/>
    <n v="68.543999999999983"/>
    <x v="3"/>
    <x v="3"/>
    <x v="0"/>
    <x v="1"/>
  </r>
  <r>
    <x v="47"/>
    <x v="37"/>
    <n v="9"/>
    <x v="1"/>
    <x v="1"/>
    <n v="0.08"/>
    <n v="6"/>
    <n v="7.86"/>
    <n v="54"/>
    <n v="70.740000000000009"/>
    <n v="65.080800000000011"/>
    <n v="11.080800000000011"/>
    <x v="3"/>
    <x v="3"/>
    <x v="0"/>
    <x v="3"/>
  </r>
  <r>
    <x v="48"/>
    <x v="5"/>
    <n v="15"/>
    <x v="1"/>
    <x v="0"/>
    <n v="7.0000000000000007E-2"/>
    <n v="93"/>
    <n v="104.16"/>
    <n v="1395"/>
    <n v="1562.3999999999999"/>
    <n v="1453.0319999999997"/>
    <n v="58.031999999999698"/>
    <x v="3"/>
    <x v="15"/>
    <x v="0"/>
    <x v="1"/>
  </r>
  <r>
    <x v="49"/>
    <x v="24"/>
    <n v="3"/>
    <x v="1"/>
    <x v="0"/>
    <n v="0.04"/>
    <n v="133"/>
    <n v="155.61000000000001"/>
    <n v="399"/>
    <n v="466.83000000000004"/>
    <n v="448.15680000000003"/>
    <n v="49.156800000000032"/>
    <x v="3"/>
    <x v="4"/>
    <x v="0"/>
    <x v="3"/>
  </r>
  <r>
    <x v="50"/>
    <x v="22"/>
    <n v="14"/>
    <x v="2"/>
    <x v="0"/>
    <n v="0.04"/>
    <n v="121"/>
    <n v="141.57"/>
    <n v="1694"/>
    <n v="1981.98"/>
    <n v="1902.7007999999998"/>
    <n v="208.70079999999984"/>
    <x v="3"/>
    <x v="26"/>
    <x v="0"/>
    <x v="0"/>
  </r>
  <r>
    <x v="51"/>
    <x v="8"/>
    <n v="3"/>
    <x v="2"/>
    <x v="1"/>
    <n v="0.05"/>
    <n v="67"/>
    <n v="85.76"/>
    <n v="201"/>
    <n v="257.28000000000003"/>
    <n v="244.41600000000003"/>
    <n v="43.416000000000025"/>
    <x v="3"/>
    <x v="6"/>
    <x v="0"/>
    <x v="1"/>
  </r>
  <r>
    <x v="51"/>
    <x v="19"/>
    <n v="4"/>
    <x v="2"/>
    <x v="0"/>
    <n v="0.04"/>
    <n v="47"/>
    <n v="53.11"/>
    <n v="188"/>
    <n v="212.44"/>
    <n v="203.94239999999999"/>
    <n v="15.942399999999992"/>
    <x v="3"/>
    <x v="6"/>
    <x v="0"/>
    <x v="1"/>
  </r>
  <r>
    <x v="51"/>
    <x v="26"/>
    <n v="9"/>
    <x v="2"/>
    <x v="0"/>
    <n v="7.0000000000000007E-2"/>
    <n v="48"/>
    <n v="57.12"/>
    <n v="432"/>
    <n v="514.07999999999993"/>
    <n v="478.09439999999989"/>
    <n v="46.094399999999894"/>
    <x v="3"/>
    <x v="6"/>
    <x v="0"/>
    <x v="1"/>
  </r>
  <r>
    <x v="51"/>
    <x v="38"/>
    <n v="13"/>
    <x v="2"/>
    <x v="1"/>
    <n v="0.06"/>
    <n v="95"/>
    <n v="119.7"/>
    <n v="1235"/>
    <n v="1556.1000000000001"/>
    <n v="1462.7340000000002"/>
    <n v="227.73400000000015"/>
    <x v="3"/>
    <x v="6"/>
    <x v="0"/>
    <x v="1"/>
  </r>
  <r>
    <x v="52"/>
    <x v="39"/>
    <n v="3"/>
    <x v="2"/>
    <x v="0"/>
    <n v="0.05"/>
    <n v="134"/>
    <n v="156.78"/>
    <n v="402"/>
    <n v="470.34000000000003"/>
    <n v="446.82300000000004"/>
    <n v="44.823000000000036"/>
    <x v="3"/>
    <x v="17"/>
    <x v="0"/>
    <x v="2"/>
  </r>
  <r>
    <x v="53"/>
    <x v="30"/>
    <n v="15"/>
    <x v="2"/>
    <x v="1"/>
    <n v="7.0000000000000007E-2"/>
    <n v="37"/>
    <n v="49.21"/>
    <n v="555"/>
    <n v="738.15"/>
    <n v="686.47949999999992"/>
    <n v="131.47949999999992"/>
    <x v="3"/>
    <x v="23"/>
    <x v="0"/>
    <x v="2"/>
  </r>
  <r>
    <x v="54"/>
    <x v="1"/>
    <n v="9"/>
    <x v="0"/>
    <x v="0"/>
    <n v="0.08"/>
    <n v="72"/>
    <n v="79.92"/>
    <n v="648"/>
    <n v="719.28"/>
    <n v="661.73760000000004"/>
    <n v="13.737600000000043"/>
    <x v="3"/>
    <x v="7"/>
    <x v="0"/>
    <x v="1"/>
  </r>
  <r>
    <x v="54"/>
    <x v="40"/>
    <n v="13"/>
    <x v="2"/>
    <x v="1"/>
    <n v="0.08"/>
    <n v="150"/>
    <n v="210"/>
    <n v="1950"/>
    <n v="2730"/>
    <n v="2511.6"/>
    <n v="561.59999999999991"/>
    <x v="3"/>
    <x v="7"/>
    <x v="0"/>
    <x v="2"/>
  </r>
  <r>
    <x v="55"/>
    <x v="10"/>
    <n v="6"/>
    <x v="2"/>
    <x v="0"/>
    <n v="0.04"/>
    <n v="120"/>
    <n v="162"/>
    <n v="720"/>
    <n v="972"/>
    <n v="933.12"/>
    <n v="213.12"/>
    <x v="3"/>
    <x v="19"/>
    <x v="0"/>
    <x v="1"/>
  </r>
  <r>
    <x v="55"/>
    <x v="33"/>
    <n v="10"/>
    <x v="2"/>
    <x v="0"/>
    <n v="0.04"/>
    <n v="37"/>
    <n v="41.81"/>
    <n v="370"/>
    <n v="418.1"/>
    <n v="401.37600000000003"/>
    <n v="31.376000000000033"/>
    <x v="3"/>
    <x v="19"/>
    <x v="0"/>
    <x v="1"/>
  </r>
  <r>
    <x v="56"/>
    <x v="28"/>
    <n v="2"/>
    <x v="1"/>
    <x v="0"/>
    <n v="0.06"/>
    <n v="148"/>
    <n v="201.28"/>
    <n v="296"/>
    <n v="402.56"/>
    <n v="378.40639999999996"/>
    <n v="82.406399999999962"/>
    <x v="3"/>
    <x v="27"/>
    <x v="0"/>
    <x v="1"/>
  </r>
  <r>
    <x v="57"/>
    <x v="8"/>
    <n v="3"/>
    <x v="2"/>
    <x v="0"/>
    <n v="7.0000000000000007E-2"/>
    <n v="67"/>
    <n v="85.76"/>
    <n v="201"/>
    <n v="257.28000000000003"/>
    <n v="239.27040000000002"/>
    <n v="38.270400000000024"/>
    <x v="3"/>
    <x v="12"/>
    <x v="0"/>
    <x v="1"/>
  </r>
  <r>
    <x v="58"/>
    <x v="28"/>
    <n v="7"/>
    <x v="2"/>
    <x v="0"/>
    <n v="7.0000000000000007E-2"/>
    <n v="148"/>
    <n v="201.28"/>
    <n v="1036"/>
    <n v="1408.96"/>
    <n v="1310.3327999999999"/>
    <n v="274.33279999999991"/>
    <x v="3"/>
    <x v="28"/>
    <x v="0"/>
    <x v="1"/>
  </r>
  <r>
    <x v="59"/>
    <x v="19"/>
    <n v="1"/>
    <x v="2"/>
    <x v="0"/>
    <n v="7.0000000000000007E-2"/>
    <n v="47"/>
    <n v="53.11"/>
    <n v="47"/>
    <n v="53.11"/>
    <n v="49.392299999999999"/>
    <n v="2.3922999999999988"/>
    <x v="3"/>
    <x v="24"/>
    <x v="0"/>
    <x v="1"/>
  </r>
  <r>
    <x v="60"/>
    <x v="30"/>
    <n v="3"/>
    <x v="1"/>
    <x v="1"/>
    <n v="7.0000000000000007E-2"/>
    <n v="37"/>
    <n v="49.21"/>
    <n v="111"/>
    <n v="147.63"/>
    <n v="137.29589999999999"/>
    <n v="26.295899999999989"/>
    <x v="4"/>
    <x v="0"/>
    <x v="0"/>
    <x v="2"/>
  </r>
  <r>
    <x v="60"/>
    <x v="10"/>
    <n v="1"/>
    <x v="1"/>
    <x v="1"/>
    <n v="0.04"/>
    <n v="120"/>
    <n v="162"/>
    <n v="120"/>
    <n v="162"/>
    <n v="155.51999999999998"/>
    <n v="35.519999999999982"/>
    <x v="4"/>
    <x v="0"/>
    <x v="0"/>
    <x v="1"/>
  </r>
  <r>
    <x v="61"/>
    <x v="13"/>
    <n v="3"/>
    <x v="1"/>
    <x v="0"/>
    <n v="0.08"/>
    <n v="55"/>
    <n v="58.3"/>
    <n v="165"/>
    <n v="174.89999999999998"/>
    <n v="160.90799999999999"/>
    <n v="-4.092000000000013"/>
    <x v="4"/>
    <x v="2"/>
    <x v="0"/>
    <x v="1"/>
  </r>
  <r>
    <x v="62"/>
    <x v="27"/>
    <n v="13"/>
    <x v="1"/>
    <x v="0"/>
    <n v="0.05"/>
    <n v="12"/>
    <n v="15.72"/>
    <n v="156"/>
    <n v="204.36"/>
    <n v="194.142"/>
    <n v="38.141999999999996"/>
    <x v="4"/>
    <x v="3"/>
    <x v="0"/>
    <x v="2"/>
  </r>
  <r>
    <x v="62"/>
    <x v="9"/>
    <n v="4"/>
    <x v="2"/>
    <x v="1"/>
    <n v="0.05"/>
    <n v="112"/>
    <n v="146.72"/>
    <n v="448"/>
    <n v="586.88"/>
    <n v="557.53599999999994"/>
    <n v="109.53599999999994"/>
    <x v="4"/>
    <x v="3"/>
    <x v="0"/>
    <x v="2"/>
  </r>
  <r>
    <x v="63"/>
    <x v="37"/>
    <n v="13"/>
    <x v="2"/>
    <x v="1"/>
    <n v="0.04"/>
    <n v="6"/>
    <n v="7.86"/>
    <n v="78"/>
    <n v="102.18"/>
    <n v="98.092799999999997"/>
    <n v="20.092799999999997"/>
    <x v="4"/>
    <x v="15"/>
    <x v="0"/>
    <x v="3"/>
  </r>
  <r>
    <x v="64"/>
    <x v="25"/>
    <n v="15"/>
    <x v="2"/>
    <x v="0"/>
    <n v="0.08"/>
    <n v="83"/>
    <n v="94.62"/>
    <n v="1245"/>
    <n v="1419.3000000000002"/>
    <n v="1305.7560000000003"/>
    <n v="60.756000000000313"/>
    <x v="4"/>
    <x v="16"/>
    <x v="0"/>
    <x v="3"/>
  </r>
  <r>
    <x v="64"/>
    <x v="37"/>
    <n v="6"/>
    <x v="1"/>
    <x v="0"/>
    <n v="0.08"/>
    <n v="6"/>
    <n v="7.86"/>
    <n v="36"/>
    <n v="47.160000000000004"/>
    <n v="43.387200000000007"/>
    <n v="7.3872000000000071"/>
    <x v="4"/>
    <x v="16"/>
    <x v="0"/>
    <x v="3"/>
  </r>
  <r>
    <x v="65"/>
    <x v="30"/>
    <n v="1"/>
    <x v="2"/>
    <x v="1"/>
    <n v="0.06"/>
    <n v="37"/>
    <n v="49.21"/>
    <n v="37"/>
    <n v="49.21"/>
    <n v="46.257399999999997"/>
    <n v="9.257399999999997"/>
    <x v="4"/>
    <x v="20"/>
    <x v="0"/>
    <x v="2"/>
  </r>
  <r>
    <x v="66"/>
    <x v="21"/>
    <n v="6"/>
    <x v="1"/>
    <x v="0"/>
    <n v="7.0000000000000007E-2"/>
    <n v="13"/>
    <n v="16.64"/>
    <n v="78"/>
    <n v="99.84"/>
    <n v="92.851199999999992"/>
    <n v="14.851199999999992"/>
    <x v="4"/>
    <x v="4"/>
    <x v="0"/>
    <x v="2"/>
  </r>
  <r>
    <x v="66"/>
    <x v="33"/>
    <n v="8"/>
    <x v="2"/>
    <x v="1"/>
    <n v="0.05"/>
    <n v="37"/>
    <n v="41.81"/>
    <n v="296"/>
    <n v="334.48"/>
    <n v="317.75600000000003"/>
    <n v="21.756000000000029"/>
    <x v="4"/>
    <x v="4"/>
    <x v="0"/>
    <x v="1"/>
  </r>
  <r>
    <x v="67"/>
    <x v="21"/>
    <n v="3"/>
    <x v="2"/>
    <x v="0"/>
    <n v="7.0000000000000007E-2"/>
    <n v="13"/>
    <n v="16.64"/>
    <n v="39"/>
    <n v="49.92"/>
    <n v="46.425599999999996"/>
    <n v="7.4255999999999958"/>
    <x v="4"/>
    <x v="6"/>
    <x v="0"/>
    <x v="2"/>
  </r>
  <r>
    <x v="67"/>
    <x v="4"/>
    <n v="15"/>
    <x v="2"/>
    <x v="0"/>
    <n v="0.04"/>
    <n v="5"/>
    <n v="6.7"/>
    <n v="75"/>
    <n v="100.5"/>
    <n v="96.47999999999999"/>
    <n v="21.47999999999999"/>
    <x v="4"/>
    <x v="6"/>
    <x v="0"/>
    <x v="1"/>
  </r>
  <r>
    <x v="68"/>
    <x v="19"/>
    <n v="4"/>
    <x v="2"/>
    <x v="0"/>
    <n v="0.04"/>
    <n v="47"/>
    <n v="53.11"/>
    <n v="188"/>
    <n v="212.44"/>
    <n v="203.94239999999999"/>
    <n v="15.942399999999992"/>
    <x v="4"/>
    <x v="22"/>
    <x v="0"/>
    <x v="1"/>
  </r>
  <r>
    <x v="69"/>
    <x v="10"/>
    <n v="2"/>
    <x v="1"/>
    <x v="1"/>
    <n v="7.0000000000000007E-2"/>
    <n v="120"/>
    <n v="162"/>
    <n v="240"/>
    <n v="324"/>
    <n v="301.32"/>
    <n v="61.319999999999993"/>
    <x v="4"/>
    <x v="9"/>
    <x v="0"/>
    <x v="1"/>
  </r>
  <r>
    <x v="70"/>
    <x v="17"/>
    <n v="11"/>
    <x v="2"/>
    <x v="0"/>
    <n v="0.04"/>
    <n v="90"/>
    <n v="115.2"/>
    <n v="990"/>
    <n v="1267.2"/>
    <n v="1216.5119999999999"/>
    <n v="226.51199999999994"/>
    <x v="4"/>
    <x v="19"/>
    <x v="0"/>
    <x v="1"/>
  </r>
  <r>
    <x v="71"/>
    <x v="12"/>
    <n v="13"/>
    <x v="1"/>
    <x v="0"/>
    <n v="0.04"/>
    <n v="141"/>
    <n v="149.46"/>
    <n v="1833"/>
    <n v="1942.98"/>
    <n v="1865.2608"/>
    <n v="32.260800000000017"/>
    <x v="4"/>
    <x v="24"/>
    <x v="0"/>
    <x v="0"/>
  </r>
  <r>
    <x v="71"/>
    <x v="2"/>
    <n v="6"/>
    <x v="1"/>
    <x v="1"/>
    <n v="7.0000000000000007E-2"/>
    <n v="112"/>
    <n v="122.08"/>
    <n v="672"/>
    <n v="732.48"/>
    <n v="681.20639999999992"/>
    <n v="9.2063999999999169"/>
    <x v="4"/>
    <x v="24"/>
    <x v="0"/>
    <x v="2"/>
  </r>
  <r>
    <x v="72"/>
    <x v="32"/>
    <n v="10"/>
    <x v="2"/>
    <x v="1"/>
    <n v="0.05"/>
    <n v="126"/>
    <n v="162.54"/>
    <n v="1260"/>
    <n v="1625.3999999999999"/>
    <n v="1544.1299999999999"/>
    <n v="284.12999999999988"/>
    <x v="5"/>
    <x v="2"/>
    <x v="0"/>
    <x v="0"/>
  </r>
  <r>
    <x v="73"/>
    <x v="14"/>
    <n v="8"/>
    <x v="0"/>
    <x v="0"/>
    <n v="0.04"/>
    <n v="61"/>
    <n v="76.25"/>
    <n v="488"/>
    <n v="610"/>
    <n v="585.6"/>
    <n v="97.600000000000023"/>
    <x v="5"/>
    <x v="3"/>
    <x v="0"/>
    <x v="0"/>
  </r>
  <r>
    <x v="73"/>
    <x v="14"/>
    <n v="12"/>
    <x v="1"/>
    <x v="1"/>
    <n v="0.04"/>
    <n v="61"/>
    <n v="76.25"/>
    <n v="732"/>
    <n v="915"/>
    <n v="878.4"/>
    <n v="146.39999999999998"/>
    <x v="5"/>
    <x v="3"/>
    <x v="0"/>
    <x v="0"/>
  </r>
  <r>
    <x v="74"/>
    <x v="22"/>
    <n v="15"/>
    <x v="0"/>
    <x v="0"/>
    <n v="7.0000000000000007E-2"/>
    <n v="121"/>
    <n v="141.57"/>
    <n v="1815"/>
    <n v="2123.5499999999997"/>
    <n v="1974.9014999999997"/>
    <n v="159.90149999999971"/>
    <x v="5"/>
    <x v="15"/>
    <x v="0"/>
    <x v="0"/>
  </r>
  <r>
    <x v="74"/>
    <x v="4"/>
    <n v="10"/>
    <x v="2"/>
    <x v="0"/>
    <n v="0.08"/>
    <n v="5"/>
    <n v="6.7"/>
    <n v="50"/>
    <n v="67"/>
    <n v="61.64"/>
    <n v="11.64"/>
    <x v="5"/>
    <x v="15"/>
    <x v="0"/>
    <x v="1"/>
  </r>
  <r>
    <x v="75"/>
    <x v="38"/>
    <n v="6"/>
    <x v="2"/>
    <x v="0"/>
    <n v="0.04"/>
    <n v="95"/>
    <n v="119.7"/>
    <n v="570"/>
    <n v="718.2"/>
    <n v="689.47199999999998"/>
    <n v="119.47199999999998"/>
    <x v="5"/>
    <x v="16"/>
    <x v="0"/>
    <x v="1"/>
  </r>
  <r>
    <x v="76"/>
    <x v="33"/>
    <n v="11"/>
    <x v="2"/>
    <x v="0"/>
    <n v="0.08"/>
    <n v="37"/>
    <n v="41.81"/>
    <n v="407"/>
    <n v="459.91"/>
    <n v="423.11720000000003"/>
    <n v="16.117200000000025"/>
    <x v="5"/>
    <x v="21"/>
    <x v="0"/>
    <x v="1"/>
  </r>
  <r>
    <x v="76"/>
    <x v="3"/>
    <n v="11"/>
    <x v="0"/>
    <x v="1"/>
    <n v="7.0000000000000007E-2"/>
    <n v="44"/>
    <n v="48.84"/>
    <n v="484"/>
    <n v="537.24"/>
    <n v="499.63319999999999"/>
    <n v="15.633199999999988"/>
    <x v="5"/>
    <x v="21"/>
    <x v="0"/>
    <x v="3"/>
  </r>
  <r>
    <x v="77"/>
    <x v="16"/>
    <n v="7"/>
    <x v="2"/>
    <x v="0"/>
    <n v="0.06"/>
    <n v="98"/>
    <n v="103.88"/>
    <n v="686"/>
    <n v="727.16"/>
    <n v="683.53039999999999"/>
    <n v="-2.469600000000014"/>
    <x v="5"/>
    <x v="4"/>
    <x v="0"/>
    <x v="3"/>
  </r>
  <r>
    <x v="78"/>
    <x v="18"/>
    <n v="12"/>
    <x v="0"/>
    <x v="1"/>
    <n v="7.0000000000000007E-2"/>
    <n v="89"/>
    <n v="117.48"/>
    <n v="1068"/>
    <n v="1409.76"/>
    <n v="1311.0767999999998"/>
    <n v="243.07679999999982"/>
    <x v="5"/>
    <x v="5"/>
    <x v="0"/>
    <x v="1"/>
  </r>
  <r>
    <x v="79"/>
    <x v="41"/>
    <n v="6"/>
    <x v="2"/>
    <x v="0"/>
    <n v="7.0000000000000007E-2"/>
    <n v="138"/>
    <n v="173.88"/>
    <n v="828"/>
    <n v="1043.28"/>
    <n v="970.2503999999999"/>
    <n v="142.2503999999999"/>
    <x v="5"/>
    <x v="6"/>
    <x v="0"/>
    <x v="1"/>
  </r>
  <r>
    <x v="80"/>
    <x v="7"/>
    <n v="10"/>
    <x v="1"/>
    <x v="1"/>
    <n v="0.05"/>
    <n v="7"/>
    <n v="8.33"/>
    <n v="70"/>
    <n v="83.3"/>
    <n v="79.134999999999991"/>
    <n v="9.1349999999999909"/>
    <x v="5"/>
    <x v="29"/>
    <x v="0"/>
    <x v="1"/>
  </r>
  <r>
    <x v="81"/>
    <x v="40"/>
    <n v="5"/>
    <x v="0"/>
    <x v="1"/>
    <n v="0.08"/>
    <n v="150"/>
    <n v="210"/>
    <n v="750"/>
    <n v="1050"/>
    <n v="966"/>
    <n v="216"/>
    <x v="5"/>
    <x v="23"/>
    <x v="0"/>
    <x v="2"/>
  </r>
  <r>
    <x v="81"/>
    <x v="27"/>
    <n v="12"/>
    <x v="1"/>
    <x v="1"/>
    <n v="7.0000000000000007E-2"/>
    <n v="12"/>
    <n v="15.72"/>
    <n v="144"/>
    <n v="188.64000000000001"/>
    <n v="175.43520000000001"/>
    <n v="31.435200000000009"/>
    <x v="5"/>
    <x v="23"/>
    <x v="0"/>
    <x v="2"/>
  </r>
  <r>
    <x v="81"/>
    <x v="34"/>
    <n v="11"/>
    <x v="2"/>
    <x v="1"/>
    <n v="7.0000000000000007E-2"/>
    <n v="37"/>
    <n v="42.55"/>
    <n v="407"/>
    <n v="468.04999999999995"/>
    <n v="435.28649999999993"/>
    <n v="28.286499999999933"/>
    <x v="5"/>
    <x v="23"/>
    <x v="0"/>
    <x v="1"/>
  </r>
  <r>
    <x v="82"/>
    <x v="7"/>
    <n v="13"/>
    <x v="2"/>
    <x v="1"/>
    <n v="0.08"/>
    <n v="7"/>
    <n v="8.33"/>
    <n v="91"/>
    <n v="108.29"/>
    <n v="99.626800000000017"/>
    <n v="8.6268000000000171"/>
    <x v="5"/>
    <x v="7"/>
    <x v="0"/>
    <x v="1"/>
  </r>
  <r>
    <x v="83"/>
    <x v="41"/>
    <n v="5"/>
    <x v="2"/>
    <x v="0"/>
    <n v="7.0000000000000007E-2"/>
    <n v="138"/>
    <n v="173.88"/>
    <n v="690"/>
    <n v="869.4"/>
    <n v="808.54199999999992"/>
    <n v="118.54199999999992"/>
    <x v="5"/>
    <x v="8"/>
    <x v="0"/>
    <x v="1"/>
  </r>
  <r>
    <x v="84"/>
    <x v="21"/>
    <n v="1"/>
    <x v="0"/>
    <x v="1"/>
    <n v="0.04"/>
    <n v="13"/>
    <n v="16.64"/>
    <n v="13"/>
    <n v="16.64"/>
    <n v="15.974399999999999"/>
    <n v="2.9743999999999993"/>
    <x v="5"/>
    <x v="9"/>
    <x v="0"/>
    <x v="2"/>
  </r>
  <r>
    <x v="85"/>
    <x v="21"/>
    <n v="4"/>
    <x v="2"/>
    <x v="0"/>
    <n v="0.06"/>
    <n v="13"/>
    <n v="16.64"/>
    <n v="52"/>
    <n v="66.56"/>
    <n v="62.566400000000002"/>
    <n v="10.566400000000002"/>
    <x v="5"/>
    <x v="19"/>
    <x v="0"/>
    <x v="2"/>
  </r>
  <r>
    <x v="86"/>
    <x v="31"/>
    <n v="13"/>
    <x v="2"/>
    <x v="0"/>
    <n v="0.08"/>
    <n v="44"/>
    <n v="48.4"/>
    <n v="572"/>
    <n v="629.19999999999993"/>
    <n v="578.86399999999992"/>
    <n v="6.8639999999999191"/>
    <x v="5"/>
    <x v="27"/>
    <x v="0"/>
    <x v="2"/>
  </r>
  <r>
    <x v="87"/>
    <x v="37"/>
    <n v="7"/>
    <x v="1"/>
    <x v="0"/>
    <n v="0.05"/>
    <n v="6"/>
    <n v="7.86"/>
    <n v="42"/>
    <n v="55.02"/>
    <n v="52.268999999999998"/>
    <n v="10.268999999999998"/>
    <x v="5"/>
    <x v="12"/>
    <x v="0"/>
    <x v="3"/>
  </r>
  <r>
    <x v="88"/>
    <x v="24"/>
    <n v="11"/>
    <x v="2"/>
    <x v="1"/>
    <n v="7.0000000000000007E-2"/>
    <n v="133"/>
    <n v="155.61000000000001"/>
    <n v="1463"/>
    <n v="1711.71"/>
    <n v="1591.8903"/>
    <n v="128.89030000000002"/>
    <x v="5"/>
    <x v="13"/>
    <x v="0"/>
    <x v="3"/>
  </r>
  <r>
    <x v="89"/>
    <x v="32"/>
    <n v="2"/>
    <x v="1"/>
    <x v="1"/>
    <n v="0.05"/>
    <n v="126"/>
    <n v="162.54"/>
    <n v="252"/>
    <n v="325.08"/>
    <n v="308.82599999999996"/>
    <n v="56.825999999999965"/>
    <x v="5"/>
    <x v="14"/>
    <x v="0"/>
    <x v="0"/>
  </r>
  <r>
    <x v="89"/>
    <x v="4"/>
    <n v="7"/>
    <x v="1"/>
    <x v="0"/>
    <n v="0.05"/>
    <n v="5"/>
    <n v="6.7"/>
    <n v="35"/>
    <n v="46.9"/>
    <n v="44.555"/>
    <n v="9.5549999999999997"/>
    <x v="5"/>
    <x v="14"/>
    <x v="0"/>
    <x v="1"/>
  </r>
  <r>
    <x v="90"/>
    <x v="9"/>
    <n v="4"/>
    <x v="2"/>
    <x v="0"/>
    <n v="0.05"/>
    <n v="112"/>
    <n v="146.72"/>
    <n v="448"/>
    <n v="586.88"/>
    <n v="557.53599999999994"/>
    <n v="109.53599999999994"/>
    <x v="5"/>
    <x v="28"/>
    <x v="0"/>
    <x v="2"/>
  </r>
  <r>
    <x v="91"/>
    <x v="24"/>
    <n v="11"/>
    <x v="2"/>
    <x v="1"/>
    <n v="0.08"/>
    <n v="133"/>
    <n v="155.61000000000001"/>
    <n v="1463"/>
    <n v="1711.71"/>
    <n v="1574.7732000000001"/>
    <n v="111.77320000000009"/>
    <x v="6"/>
    <x v="0"/>
    <x v="0"/>
    <x v="3"/>
  </r>
  <r>
    <x v="92"/>
    <x v="20"/>
    <n v="11"/>
    <x v="2"/>
    <x v="1"/>
    <n v="0.05"/>
    <n v="148"/>
    <n v="164.28"/>
    <n v="1628"/>
    <n v="1807.08"/>
    <n v="1716.7259999999999"/>
    <n v="88.725999999999885"/>
    <x v="6"/>
    <x v="1"/>
    <x v="0"/>
    <x v="2"/>
  </r>
  <r>
    <x v="93"/>
    <x v="38"/>
    <n v="9"/>
    <x v="1"/>
    <x v="1"/>
    <n v="0.04"/>
    <n v="95"/>
    <n v="119.7"/>
    <n v="855"/>
    <n v="1077.3"/>
    <n v="1034.2079999999999"/>
    <n v="179.20799999999986"/>
    <x v="6"/>
    <x v="2"/>
    <x v="0"/>
    <x v="1"/>
  </r>
  <r>
    <x v="93"/>
    <x v="6"/>
    <n v="8"/>
    <x v="1"/>
    <x v="1"/>
    <n v="0.06"/>
    <n v="71"/>
    <n v="80.94"/>
    <n v="568"/>
    <n v="647.52"/>
    <n v="608.66879999999992"/>
    <n v="40.668799999999919"/>
    <x v="6"/>
    <x v="2"/>
    <x v="0"/>
    <x v="3"/>
  </r>
  <r>
    <x v="94"/>
    <x v="29"/>
    <n v="8"/>
    <x v="2"/>
    <x v="0"/>
    <n v="7.0000000000000007E-2"/>
    <n v="105"/>
    <n v="142.80000000000001"/>
    <n v="840"/>
    <n v="1142.4000000000001"/>
    <n v="1062.432"/>
    <n v="222.43200000000002"/>
    <x v="6"/>
    <x v="15"/>
    <x v="0"/>
    <x v="3"/>
  </r>
  <r>
    <x v="95"/>
    <x v="41"/>
    <n v="15"/>
    <x v="2"/>
    <x v="1"/>
    <n v="0.08"/>
    <n v="138"/>
    <n v="173.88"/>
    <n v="2070"/>
    <n v="2608.1999999999998"/>
    <n v="2399.5439999999999"/>
    <n v="329.54399999999987"/>
    <x v="6"/>
    <x v="16"/>
    <x v="0"/>
    <x v="1"/>
  </r>
  <r>
    <x v="96"/>
    <x v="3"/>
    <n v="10"/>
    <x v="2"/>
    <x v="0"/>
    <n v="0.04"/>
    <n v="44"/>
    <n v="48.84"/>
    <n v="440"/>
    <n v="488.40000000000003"/>
    <n v="468.86400000000003"/>
    <n v="28.864000000000033"/>
    <x v="6"/>
    <x v="21"/>
    <x v="0"/>
    <x v="3"/>
  </r>
  <r>
    <x v="97"/>
    <x v="13"/>
    <n v="6"/>
    <x v="0"/>
    <x v="1"/>
    <n v="0.04"/>
    <n v="55"/>
    <n v="58.3"/>
    <n v="330"/>
    <n v="349.79999999999995"/>
    <n v="335.80799999999994"/>
    <n v="5.8079999999999359"/>
    <x v="6"/>
    <x v="26"/>
    <x v="0"/>
    <x v="1"/>
  </r>
  <r>
    <x v="98"/>
    <x v="37"/>
    <n v="4"/>
    <x v="0"/>
    <x v="0"/>
    <n v="0.08"/>
    <n v="6"/>
    <n v="7.86"/>
    <n v="24"/>
    <n v="31.44"/>
    <n v="28.924800000000001"/>
    <n v="4.9248000000000012"/>
    <x v="6"/>
    <x v="5"/>
    <x v="0"/>
    <x v="3"/>
  </r>
  <r>
    <x v="99"/>
    <x v="40"/>
    <n v="1"/>
    <x v="2"/>
    <x v="1"/>
    <n v="0.04"/>
    <n v="150"/>
    <n v="210"/>
    <n v="150"/>
    <n v="210"/>
    <n v="201.6"/>
    <n v="51.599999999999994"/>
    <x v="6"/>
    <x v="22"/>
    <x v="0"/>
    <x v="2"/>
  </r>
  <r>
    <x v="100"/>
    <x v="12"/>
    <n v="8"/>
    <x v="0"/>
    <x v="1"/>
    <n v="0.04"/>
    <n v="141"/>
    <n v="149.46"/>
    <n v="1128"/>
    <n v="1195.68"/>
    <n v="1147.8528000000001"/>
    <n v="19.852800000000116"/>
    <x v="6"/>
    <x v="23"/>
    <x v="0"/>
    <x v="0"/>
  </r>
  <r>
    <x v="101"/>
    <x v="26"/>
    <n v="14"/>
    <x v="1"/>
    <x v="0"/>
    <n v="0.05"/>
    <n v="48"/>
    <n v="57.12"/>
    <n v="672"/>
    <n v="799.68"/>
    <n v="759.69599999999991"/>
    <n v="87.695999999999913"/>
    <x v="6"/>
    <x v="7"/>
    <x v="0"/>
    <x v="1"/>
  </r>
  <r>
    <x v="102"/>
    <x v="1"/>
    <n v="11"/>
    <x v="1"/>
    <x v="0"/>
    <n v="0.05"/>
    <n v="72"/>
    <n v="79.92"/>
    <n v="792"/>
    <n v="879.12"/>
    <n v="835.16399999999999"/>
    <n v="43.163999999999987"/>
    <x v="6"/>
    <x v="9"/>
    <x v="0"/>
    <x v="1"/>
  </r>
  <r>
    <x v="102"/>
    <x v="23"/>
    <n v="5"/>
    <x v="2"/>
    <x v="0"/>
    <n v="7.0000000000000007E-2"/>
    <n v="67"/>
    <n v="83.08"/>
    <n v="335"/>
    <n v="415.4"/>
    <n v="386.32199999999995"/>
    <n v="51.321999999999946"/>
    <x v="6"/>
    <x v="9"/>
    <x v="0"/>
    <x v="1"/>
  </r>
  <r>
    <x v="103"/>
    <x v="19"/>
    <n v="15"/>
    <x v="2"/>
    <x v="0"/>
    <n v="0.05"/>
    <n v="47"/>
    <n v="53.11"/>
    <n v="705"/>
    <n v="796.65"/>
    <n v="756.8175"/>
    <n v="51.817499999999995"/>
    <x v="6"/>
    <x v="10"/>
    <x v="0"/>
    <x v="1"/>
  </r>
  <r>
    <x v="104"/>
    <x v="42"/>
    <n v="3"/>
    <x v="0"/>
    <x v="1"/>
    <n v="0.04"/>
    <n v="18"/>
    <n v="24.66"/>
    <n v="54"/>
    <n v="73.98"/>
    <n v="71.020799999999994"/>
    <n v="17.020799999999994"/>
    <x v="6"/>
    <x v="18"/>
    <x v="0"/>
    <x v="1"/>
  </r>
  <r>
    <x v="104"/>
    <x v="0"/>
    <n v="14"/>
    <x v="1"/>
    <x v="1"/>
    <n v="7.0000000000000007E-2"/>
    <n v="144"/>
    <n v="156.96"/>
    <n v="2016"/>
    <n v="2197.44"/>
    <n v="2043.6191999999999"/>
    <n v="27.619199999999864"/>
    <x v="6"/>
    <x v="18"/>
    <x v="0"/>
    <x v="0"/>
  </r>
  <r>
    <x v="105"/>
    <x v="43"/>
    <n v="7"/>
    <x v="0"/>
    <x v="0"/>
    <n v="0.08"/>
    <n v="90"/>
    <n v="96.3"/>
    <n v="630"/>
    <n v="674.1"/>
    <n v="620.17200000000003"/>
    <n v="-9.8279999999999745"/>
    <x v="6"/>
    <x v="19"/>
    <x v="0"/>
    <x v="1"/>
  </r>
  <r>
    <x v="105"/>
    <x v="8"/>
    <n v="8"/>
    <x v="2"/>
    <x v="0"/>
    <n v="0.08"/>
    <n v="67"/>
    <n v="85.76"/>
    <n v="536"/>
    <n v="686.08"/>
    <n v="631.19360000000006"/>
    <n v="95.19360000000006"/>
    <x v="6"/>
    <x v="19"/>
    <x v="0"/>
    <x v="1"/>
  </r>
  <r>
    <x v="106"/>
    <x v="37"/>
    <n v="4"/>
    <x v="1"/>
    <x v="1"/>
    <n v="0.05"/>
    <n v="6"/>
    <n v="7.86"/>
    <n v="24"/>
    <n v="31.44"/>
    <n v="29.867999999999999"/>
    <n v="5.8679999999999986"/>
    <x v="6"/>
    <x v="27"/>
    <x v="0"/>
    <x v="3"/>
  </r>
  <r>
    <x v="107"/>
    <x v="11"/>
    <n v="15"/>
    <x v="1"/>
    <x v="1"/>
    <n v="7.0000000000000007E-2"/>
    <n v="76"/>
    <n v="82.08"/>
    <n v="1140"/>
    <n v="1231.2"/>
    <n v="1145.0160000000001"/>
    <n v="5.0160000000000764"/>
    <x v="6"/>
    <x v="28"/>
    <x v="0"/>
    <x v="1"/>
  </r>
  <r>
    <x v="108"/>
    <x v="16"/>
    <n v="11"/>
    <x v="2"/>
    <x v="1"/>
    <n v="0.04"/>
    <n v="98"/>
    <n v="103.88"/>
    <n v="1078"/>
    <n v="1142.6799999999998"/>
    <n v="1096.9727999999998"/>
    <n v="18.972799999999779"/>
    <x v="7"/>
    <x v="0"/>
    <x v="0"/>
    <x v="3"/>
  </r>
  <r>
    <x v="109"/>
    <x v="12"/>
    <n v="3"/>
    <x v="2"/>
    <x v="0"/>
    <n v="0.06"/>
    <n v="141"/>
    <n v="149.46"/>
    <n v="423"/>
    <n v="448.38"/>
    <n v="421.47719999999998"/>
    <n v="-1.5228000000000179"/>
    <x v="7"/>
    <x v="1"/>
    <x v="0"/>
    <x v="0"/>
  </r>
  <r>
    <x v="110"/>
    <x v="22"/>
    <n v="13"/>
    <x v="1"/>
    <x v="0"/>
    <n v="0.04"/>
    <n v="121"/>
    <n v="141.57"/>
    <n v="1573"/>
    <n v="1840.4099999999999"/>
    <n v="1766.7935999999997"/>
    <n v="193.79359999999974"/>
    <x v="7"/>
    <x v="2"/>
    <x v="0"/>
    <x v="0"/>
  </r>
  <r>
    <x v="110"/>
    <x v="13"/>
    <n v="12"/>
    <x v="1"/>
    <x v="0"/>
    <n v="7.0000000000000007E-2"/>
    <n v="55"/>
    <n v="58.3"/>
    <n v="660"/>
    <n v="699.59999999999991"/>
    <n v="650.62799999999982"/>
    <n v="-9.3720000000001846"/>
    <x v="7"/>
    <x v="2"/>
    <x v="0"/>
    <x v="1"/>
  </r>
  <r>
    <x v="111"/>
    <x v="33"/>
    <n v="14"/>
    <x v="2"/>
    <x v="1"/>
    <n v="0.05"/>
    <n v="37"/>
    <n v="41.81"/>
    <n v="518"/>
    <n v="585.34"/>
    <n v="556.07299999999998"/>
    <n v="38.072999999999979"/>
    <x v="7"/>
    <x v="15"/>
    <x v="0"/>
    <x v="1"/>
  </r>
  <r>
    <x v="112"/>
    <x v="8"/>
    <n v="1"/>
    <x v="0"/>
    <x v="1"/>
    <n v="0.06"/>
    <n v="67"/>
    <n v="85.76"/>
    <n v="67"/>
    <n v="85.76"/>
    <n v="80.614400000000003"/>
    <n v="13.614400000000003"/>
    <x v="7"/>
    <x v="16"/>
    <x v="0"/>
    <x v="1"/>
  </r>
  <r>
    <x v="113"/>
    <x v="24"/>
    <n v="4"/>
    <x v="0"/>
    <x v="1"/>
    <n v="0.06"/>
    <n v="133"/>
    <n v="155.61000000000001"/>
    <n v="532"/>
    <n v="622.44000000000005"/>
    <n v="585.09360000000004"/>
    <n v="53.093600000000038"/>
    <x v="7"/>
    <x v="26"/>
    <x v="0"/>
    <x v="3"/>
  </r>
  <r>
    <x v="113"/>
    <x v="11"/>
    <n v="10"/>
    <x v="1"/>
    <x v="1"/>
    <n v="0.08"/>
    <n v="76"/>
    <n v="82.08"/>
    <n v="760"/>
    <n v="820.8"/>
    <n v="755.13599999999997"/>
    <n v="-4.8640000000000327"/>
    <x v="7"/>
    <x v="26"/>
    <x v="0"/>
    <x v="1"/>
  </r>
  <r>
    <x v="113"/>
    <x v="15"/>
    <n v="6"/>
    <x v="2"/>
    <x v="1"/>
    <n v="0.06"/>
    <n v="75"/>
    <n v="85.5"/>
    <n v="450"/>
    <n v="513"/>
    <n v="482.21999999999997"/>
    <n v="32.21999999999997"/>
    <x v="7"/>
    <x v="26"/>
    <x v="0"/>
    <x v="3"/>
  </r>
  <r>
    <x v="114"/>
    <x v="12"/>
    <n v="4"/>
    <x v="2"/>
    <x v="0"/>
    <n v="0.06"/>
    <n v="141"/>
    <n v="149.46"/>
    <n v="564"/>
    <n v="597.84"/>
    <n v="561.96960000000001"/>
    <n v="-2.030399999999986"/>
    <x v="7"/>
    <x v="5"/>
    <x v="0"/>
    <x v="0"/>
  </r>
  <r>
    <x v="115"/>
    <x v="31"/>
    <n v="13"/>
    <x v="2"/>
    <x v="0"/>
    <n v="0.06"/>
    <n v="44"/>
    <n v="48.4"/>
    <n v="572"/>
    <n v="629.19999999999993"/>
    <n v="591.44799999999987"/>
    <n v="19.447999999999865"/>
    <x v="7"/>
    <x v="22"/>
    <x v="0"/>
    <x v="2"/>
  </r>
  <r>
    <x v="115"/>
    <x v="26"/>
    <n v="9"/>
    <x v="2"/>
    <x v="0"/>
    <n v="0.04"/>
    <n v="48"/>
    <n v="57.12"/>
    <n v="432"/>
    <n v="514.07999999999993"/>
    <n v="493.51679999999993"/>
    <n v="61.516799999999932"/>
    <x v="7"/>
    <x v="22"/>
    <x v="0"/>
    <x v="1"/>
  </r>
  <r>
    <x v="116"/>
    <x v="6"/>
    <n v="3"/>
    <x v="1"/>
    <x v="0"/>
    <n v="0.08"/>
    <n v="71"/>
    <n v="80.94"/>
    <n v="213"/>
    <n v="242.82"/>
    <n v="223.39439999999999"/>
    <n v="10.39439999999999"/>
    <x v="7"/>
    <x v="23"/>
    <x v="0"/>
    <x v="3"/>
  </r>
  <r>
    <x v="117"/>
    <x v="7"/>
    <n v="6"/>
    <x v="2"/>
    <x v="0"/>
    <n v="0.05"/>
    <n v="7"/>
    <n v="8.33"/>
    <n v="42"/>
    <n v="49.980000000000004"/>
    <n v="47.481000000000002"/>
    <n v="5.4810000000000016"/>
    <x v="7"/>
    <x v="7"/>
    <x v="0"/>
    <x v="1"/>
  </r>
  <r>
    <x v="118"/>
    <x v="14"/>
    <n v="15"/>
    <x v="2"/>
    <x v="1"/>
    <n v="0.04"/>
    <n v="61"/>
    <n v="76.25"/>
    <n v="915"/>
    <n v="1143.75"/>
    <n v="1098"/>
    <n v="183"/>
    <x v="7"/>
    <x v="9"/>
    <x v="0"/>
    <x v="0"/>
  </r>
  <r>
    <x v="118"/>
    <x v="5"/>
    <n v="9"/>
    <x v="2"/>
    <x v="0"/>
    <n v="0.04"/>
    <n v="93"/>
    <n v="104.16"/>
    <n v="837"/>
    <n v="937.43999999999994"/>
    <n v="899.94239999999991"/>
    <n v="62.942399999999907"/>
    <x v="7"/>
    <x v="9"/>
    <x v="0"/>
    <x v="1"/>
  </r>
  <r>
    <x v="118"/>
    <x v="33"/>
    <n v="13"/>
    <x v="2"/>
    <x v="0"/>
    <n v="0.04"/>
    <n v="37"/>
    <n v="41.81"/>
    <n v="481"/>
    <n v="543.53"/>
    <n v="521.78879999999992"/>
    <n v="40.788799999999924"/>
    <x v="7"/>
    <x v="9"/>
    <x v="0"/>
    <x v="1"/>
  </r>
  <r>
    <x v="119"/>
    <x v="34"/>
    <n v="4"/>
    <x v="2"/>
    <x v="0"/>
    <n v="0.05"/>
    <n v="37"/>
    <n v="42.55"/>
    <n v="148"/>
    <n v="170.2"/>
    <n v="161.68999999999997"/>
    <n v="13.689999999999969"/>
    <x v="7"/>
    <x v="12"/>
    <x v="0"/>
    <x v="1"/>
  </r>
  <r>
    <x v="120"/>
    <x v="13"/>
    <n v="12"/>
    <x v="0"/>
    <x v="0"/>
    <n v="0.06"/>
    <n v="55"/>
    <n v="58.3"/>
    <n v="660"/>
    <n v="699.59999999999991"/>
    <n v="657.62399999999991"/>
    <n v="-2.37600000000009"/>
    <x v="7"/>
    <x v="28"/>
    <x v="0"/>
    <x v="1"/>
  </r>
  <r>
    <x v="121"/>
    <x v="2"/>
    <n v="13"/>
    <x v="2"/>
    <x v="0"/>
    <n v="0.06"/>
    <n v="112"/>
    <n v="122.08"/>
    <n v="1456"/>
    <n v="1587.04"/>
    <n v="1491.8175999999999"/>
    <n v="35.817599999999857"/>
    <x v="7"/>
    <x v="24"/>
    <x v="0"/>
    <x v="2"/>
  </r>
  <r>
    <x v="122"/>
    <x v="16"/>
    <n v="2"/>
    <x v="2"/>
    <x v="0"/>
    <n v="0.04"/>
    <n v="98"/>
    <n v="103.88"/>
    <n v="196"/>
    <n v="207.76"/>
    <n v="199.44959999999998"/>
    <n v="3.4495999999999754"/>
    <x v="7"/>
    <x v="25"/>
    <x v="0"/>
    <x v="3"/>
  </r>
  <r>
    <x v="122"/>
    <x v="4"/>
    <n v="11"/>
    <x v="2"/>
    <x v="0"/>
    <n v="0.06"/>
    <n v="5"/>
    <n v="6.7"/>
    <n v="55"/>
    <n v="73.7"/>
    <n v="69.278000000000006"/>
    <n v="14.278000000000006"/>
    <x v="7"/>
    <x v="25"/>
    <x v="0"/>
    <x v="1"/>
  </r>
  <r>
    <x v="123"/>
    <x v="0"/>
    <n v="1"/>
    <x v="0"/>
    <x v="1"/>
    <n v="0.04"/>
    <n v="144"/>
    <n v="156.96"/>
    <n v="144"/>
    <n v="156.96"/>
    <n v="150.6816"/>
    <n v="6.6816000000000031"/>
    <x v="8"/>
    <x v="0"/>
    <x v="0"/>
    <x v="0"/>
  </r>
  <r>
    <x v="123"/>
    <x v="6"/>
    <n v="14"/>
    <x v="1"/>
    <x v="0"/>
    <n v="0.08"/>
    <n v="71"/>
    <n v="80.94"/>
    <n v="994"/>
    <n v="1133.1599999999999"/>
    <n v="1042.5072"/>
    <n v="48.507200000000012"/>
    <x v="8"/>
    <x v="0"/>
    <x v="0"/>
    <x v="3"/>
  </r>
  <r>
    <x v="124"/>
    <x v="41"/>
    <n v="8"/>
    <x v="2"/>
    <x v="0"/>
    <n v="0.05"/>
    <n v="138"/>
    <n v="173.88"/>
    <n v="1104"/>
    <n v="1391.04"/>
    <n v="1321.4879999999998"/>
    <n v="217.48799999999983"/>
    <x v="8"/>
    <x v="2"/>
    <x v="0"/>
    <x v="1"/>
  </r>
  <r>
    <x v="125"/>
    <x v="33"/>
    <n v="7"/>
    <x v="2"/>
    <x v="0"/>
    <n v="0.04"/>
    <n v="37"/>
    <n v="41.81"/>
    <n v="259"/>
    <n v="292.67"/>
    <n v="280.96320000000003"/>
    <n v="21.963200000000029"/>
    <x v="8"/>
    <x v="3"/>
    <x v="0"/>
    <x v="1"/>
  </r>
  <r>
    <x v="125"/>
    <x v="12"/>
    <n v="15"/>
    <x v="2"/>
    <x v="0"/>
    <n v="0.08"/>
    <n v="141"/>
    <n v="149.46"/>
    <n v="2115"/>
    <n v="2241.9"/>
    <n v="2062.5480000000002"/>
    <n v="-52.451999999999771"/>
    <x v="8"/>
    <x v="3"/>
    <x v="0"/>
    <x v="0"/>
  </r>
  <r>
    <x v="126"/>
    <x v="18"/>
    <n v="1"/>
    <x v="2"/>
    <x v="1"/>
    <n v="0.05"/>
    <n v="89"/>
    <n v="117.48"/>
    <n v="89"/>
    <n v="117.48"/>
    <n v="111.60599999999999"/>
    <n v="22.605999999999995"/>
    <x v="8"/>
    <x v="15"/>
    <x v="0"/>
    <x v="1"/>
  </r>
  <r>
    <x v="127"/>
    <x v="40"/>
    <n v="5"/>
    <x v="2"/>
    <x v="0"/>
    <n v="0.04"/>
    <n v="150"/>
    <n v="210"/>
    <n v="750"/>
    <n v="1050"/>
    <n v="1008"/>
    <n v="258"/>
    <x v="8"/>
    <x v="20"/>
    <x v="0"/>
    <x v="2"/>
  </r>
  <r>
    <x v="128"/>
    <x v="11"/>
    <n v="4"/>
    <x v="2"/>
    <x v="0"/>
    <n v="7.0000000000000007E-2"/>
    <n v="76"/>
    <n v="82.08"/>
    <n v="304"/>
    <n v="328.32"/>
    <n v="305.33759999999995"/>
    <n v="1.3375999999999522"/>
    <x v="8"/>
    <x v="4"/>
    <x v="0"/>
    <x v="1"/>
  </r>
  <r>
    <x v="129"/>
    <x v="28"/>
    <n v="6"/>
    <x v="2"/>
    <x v="0"/>
    <n v="0.06"/>
    <n v="148"/>
    <n v="201.28"/>
    <n v="888"/>
    <n v="1207.68"/>
    <n v="1135.2192"/>
    <n v="247.2192"/>
    <x v="8"/>
    <x v="26"/>
    <x v="0"/>
    <x v="1"/>
  </r>
  <r>
    <x v="129"/>
    <x v="16"/>
    <n v="9"/>
    <x v="0"/>
    <x v="0"/>
    <n v="0.05"/>
    <n v="98"/>
    <n v="103.88"/>
    <n v="882"/>
    <n v="934.92"/>
    <n v="888.17399999999986"/>
    <n v="6.1739999999998645"/>
    <x v="8"/>
    <x v="26"/>
    <x v="0"/>
    <x v="3"/>
  </r>
  <r>
    <x v="129"/>
    <x v="42"/>
    <n v="2"/>
    <x v="2"/>
    <x v="0"/>
    <n v="7.0000000000000007E-2"/>
    <n v="18"/>
    <n v="24.66"/>
    <n v="36"/>
    <n v="49.32"/>
    <n v="45.867599999999996"/>
    <n v="9.8675999999999959"/>
    <x v="8"/>
    <x v="26"/>
    <x v="0"/>
    <x v="1"/>
  </r>
  <r>
    <x v="130"/>
    <x v="16"/>
    <n v="6"/>
    <x v="0"/>
    <x v="0"/>
    <n v="0.05"/>
    <n v="98"/>
    <n v="103.88"/>
    <n v="588"/>
    <n v="623.28"/>
    <n v="592.11599999999999"/>
    <n v="4.1159999999999854"/>
    <x v="8"/>
    <x v="5"/>
    <x v="0"/>
    <x v="3"/>
  </r>
  <r>
    <x v="131"/>
    <x v="41"/>
    <n v="7"/>
    <x v="2"/>
    <x v="1"/>
    <n v="0.08"/>
    <n v="138"/>
    <n v="173.88"/>
    <n v="966"/>
    <n v="1217.1599999999999"/>
    <n v="1119.7872"/>
    <n v="153.78719999999998"/>
    <x v="8"/>
    <x v="22"/>
    <x v="0"/>
    <x v="1"/>
  </r>
  <r>
    <x v="132"/>
    <x v="10"/>
    <n v="6"/>
    <x v="2"/>
    <x v="0"/>
    <n v="7.0000000000000007E-2"/>
    <n v="120"/>
    <n v="162"/>
    <n v="720"/>
    <n v="972"/>
    <n v="903.95999999999992"/>
    <n v="183.95999999999992"/>
    <x v="8"/>
    <x v="17"/>
    <x v="0"/>
    <x v="1"/>
  </r>
  <r>
    <x v="132"/>
    <x v="10"/>
    <n v="14"/>
    <x v="2"/>
    <x v="0"/>
    <n v="0.04"/>
    <n v="120"/>
    <n v="162"/>
    <n v="1680"/>
    <n v="2268"/>
    <n v="2177.2799999999997"/>
    <n v="497.27999999999975"/>
    <x v="8"/>
    <x v="17"/>
    <x v="0"/>
    <x v="1"/>
  </r>
  <r>
    <x v="133"/>
    <x v="14"/>
    <n v="7"/>
    <x v="0"/>
    <x v="1"/>
    <n v="0.06"/>
    <n v="61"/>
    <n v="76.25"/>
    <n v="427"/>
    <n v="533.75"/>
    <n v="501.72499999999997"/>
    <n v="74.724999999999966"/>
    <x v="8"/>
    <x v="10"/>
    <x v="0"/>
    <x v="0"/>
  </r>
  <r>
    <x v="134"/>
    <x v="17"/>
    <n v="2"/>
    <x v="1"/>
    <x v="1"/>
    <n v="7.0000000000000007E-2"/>
    <n v="90"/>
    <n v="115.2"/>
    <n v="180"/>
    <n v="230.4"/>
    <n v="214.27199999999999"/>
    <n v="34.271999999999991"/>
    <x v="8"/>
    <x v="18"/>
    <x v="0"/>
    <x v="1"/>
  </r>
  <r>
    <x v="134"/>
    <x v="29"/>
    <n v="4"/>
    <x v="2"/>
    <x v="1"/>
    <n v="0.06"/>
    <n v="105"/>
    <n v="142.80000000000001"/>
    <n v="420"/>
    <n v="571.20000000000005"/>
    <n v="536.928"/>
    <n v="116.928"/>
    <x v="8"/>
    <x v="18"/>
    <x v="0"/>
    <x v="3"/>
  </r>
  <r>
    <x v="135"/>
    <x v="30"/>
    <n v="12"/>
    <x v="2"/>
    <x v="1"/>
    <n v="0.06"/>
    <n v="37"/>
    <n v="49.21"/>
    <n v="444"/>
    <n v="590.52"/>
    <n v="555.08879999999999"/>
    <n v="111.08879999999999"/>
    <x v="8"/>
    <x v="19"/>
    <x v="0"/>
    <x v="2"/>
  </r>
  <r>
    <x v="135"/>
    <x v="32"/>
    <n v="7"/>
    <x v="1"/>
    <x v="0"/>
    <n v="7.0000000000000007E-2"/>
    <n v="126"/>
    <n v="162.54"/>
    <n v="882"/>
    <n v="1137.78"/>
    <n v="1058.1353999999999"/>
    <n v="176.13539999999989"/>
    <x v="8"/>
    <x v="19"/>
    <x v="0"/>
    <x v="0"/>
  </r>
  <r>
    <x v="136"/>
    <x v="13"/>
    <n v="1"/>
    <x v="2"/>
    <x v="1"/>
    <n v="0.06"/>
    <n v="55"/>
    <n v="58.3"/>
    <n v="55"/>
    <n v="58.3"/>
    <n v="54.801999999999992"/>
    <n v="-0.1980000000000075"/>
    <x v="8"/>
    <x v="13"/>
    <x v="0"/>
    <x v="1"/>
  </r>
  <r>
    <x v="137"/>
    <x v="9"/>
    <n v="9"/>
    <x v="1"/>
    <x v="0"/>
    <n v="0.06"/>
    <n v="112"/>
    <n v="146.72"/>
    <n v="1008"/>
    <n v="1320.48"/>
    <n v="1241.2511999999999"/>
    <n v="233.25119999999993"/>
    <x v="8"/>
    <x v="24"/>
    <x v="0"/>
    <x v="2"/>
  </r>
  <r>
    <x v="137"/>
    <x v="15"/>
    <n v="5"/>
    <x v="1"/>
    <x v="0"/>
    <n v="0.08"/>
    <n v="75"/>
    <n v="85.5"/>
    <n v="375"/>
    <n v="427.5"/>
    <n v="393.3"/>
    <n v="18.300000000000011"/>
    <x v="8"/>
    <x v="24"/>
    <x v="0"/>
    <x v="3"/>
  </r>
  <r>
    <x v="138"/>
    <x v="28"/>
    <n v="14"/>
    <x v="1"/>
    <x v="1"/>
    <n v="0.06"/>
    <n v="148"/>
    <n v="201.28"/>
    <n v="2072"/>
    <n v="2817.92"/>
    <n v="2648.8447999999999"/>
    <n v="576.84479999999985"/>
    <x v="9"/>
    <x v="0"/>
    <x v="0"/>
    <x v="1"/>
  </r>
  <r>
    <x v="139"/>
    <x v="9"/>
    <n v="15"/>
    <x v="2"/>
    <x v="0"/>
    <n v="7.0000000000000007E-2"/>
    <n v="112"/>
    <n v="146.72"/>
    <n v="1680"/>
    <n v="2200.8000000000002"/>
    <n v="2046.7440000000001"/>
    <n v="366.74400000000014"/>
    <x v="9"/>
    <x v="1"/>
    <x v="0"/>
    <x v="2"/>
  </r>
  <r>
    <x v="140"/>
    <x v="40"/>
    <n v="9"/>
    <x v="2"/>
    <x v="0"/>
    <n v="0.06"/>
    <n v="150"/>
    <n v="210"/>
    <n v="1350"/>
    <n v="1890"/>
    <n v="1776.6"/>
    <n v="426.59999999999991"/>
    <x v="9"/>
    <x v="2"/>
    <x v="0"/>
    <x v="2"/>
  </r>
  <r>
    <x v="141"/>
    <x v="4"/>
    <n v="1"/>
    <x v="2"/>
    <x v="0"/>
    <n v="0.04"/>
    <n v="5"/>
    <n v="6.7"/>
    <n v="5"/>
    <n v="6.7"/>
    <n v="6.4319999999999995"/>
    <n v="1.4319999999999995"/>
    <x v="9"/>
    <x v="16"/>
    <x v="0"/>
    <x v="1"/>
  </r>
  <r>
    <x v="141"/>
    <x v="43"/>
    <n v="12"/>
    <x v="1"/>
    <x v="0"/>
    <n v="0.08"/>
    <n v="90"/>
    <n v="96.3"/>
    <n v="1080"/>
    <n v="1155.5999999999999"/>
    <n v="1063.152"/>
    <n v="-16.847999999999956"/>
    <x v="9"/>
    <x v="16"/>
    <x v="0"/>
    <x v="1"/>
  </r>
  <r>
    <x v="142"/>
    <x v="42"/>
    <n v="6"/>
    <x v="2"/>
    <x v="1"/>
    <n v="0.06"/>
    <n v="18"/>
    <n v="24.66"/>
    <n v="108"/>
    <n v="147.96"/>
    <n v="139.08240000000001"/>
    <n v="31.082400000000007"/>
    <x v="9"/>
    <x v="20"/>
    <x v="0"/>
    <x v="1"/>
  </r>
  <r>
    <x v="143"/>
    <x v="1"/>
    <n v="5"/>
    <x v="2"/>
    <x v="1"/>
    <n v="7.0000000000000007E-2"/>
    <n v="72"/>
    <n v="79.92"/>
    <n v="360"/>
    <n v="399.6"/>
    <n v="371.62799999999999"/>
    <n v="11.627999999999986"/>
    <x v="9"/>
    <x v="4"/>
    <x v="0"/>
    <x v="1"/>
  </r>
  <r>
    <x v="143"/>
    <x v="18"/>
    <n v="11"/>
    <x v="1"/>
    <x v="1"/>
    <n v="0.04"/>
    <n v="89"/>
    <n v="117.48"/>
    <n v="979"/>
    <n v="1292.28"/>
    <n v="1240.5888"/>
    <n v="261.58879999999999"/>
    <x v="9"/>
    <x v="4"/>
    <x v="0"/>
    <x v="1"/>
  </r>
  <r>
    <x v="144"/>
    <x v="4"/>
    <n v="14"/>
    <x v="2"/>
    <x v="1"/>
    <n v="0.06"/>
    <n v="5"/>
    <n v="6.7"/>
    <n v="70"/>
    <n v="93.8"/>
    <n v="88.171999999999997"/>
    <n v="18.171999999999997"/>
    <x v="9"/>
    <x v="26"/>
    <x v="0"/>
    <x v="1"/>
  </r>
  <r>
    <x v="145"/>
    <x v="31"/>
    <n v="15"/>
    <x v="2"/>
    <x v="1"/>
    <n v="0.05"/>
    <n v="44"/>
    <n v="48.4"/>
    <n v="660"/>
    <n v="726"/>
    <n v="689.69999999999993"/>
    <n v="29.699999999999932"/>
    <x v="9"/>
    <x v="5"/>
    <x v="0"/>
    <x v="2"/>
  </r>
  <r>
    <x v="146"/>
    <x v="26"/>
    <n v="8"/>
    <x v="1"/>
    <x v="0"/>
    <n v="0.08"/>
    <n v="48"/>
    <n v="57.12"/>
    <n v="384"/>
    <n v="456.96"/>
    <n v="420.40320000000003"/>
    <n v="36.403200000000027"/>
    <x v="9"/>
    <x v="6"/>
    <x v="0"/>
    <x v="1"/>
  </r>
  <r>
    <x v="147"/>
    <x v="16"/>
    <n v="13"/>
    <x v="2"/>
    <x v="0"/>
    <n v="0.08"/>
    <n v="98"/>
    <n v="103.88"/>
    <n v="1274"/>
    <n v="1350.44"/>
    <n v="1242.4048"/>
    <n v="-31.595199999999977"/>
    <x v="9"/>
    <x v="30"/>
    <x v="0"/>
    <x v="3"/>
  </r>
  <r>
    <x v="148"/>
    <x v="7"/>
    <n v="6"/>
    <x v="1"/>
    <x v="1"/>
    <n v="7.0000000000000007E-2"/>
    <n v="7"/>
    <n v="8.33"/>
    <n v="42"/>
    <n v="49.980000000000004"/>
    <n v="46.481400000000001"/>
    <n v="4.4814000000000007"/>
    <x v="9"/>
    <x v="7"/>
    <x v="0"/>
    <x v="1"/>
  </r>
  <r>
    <x v="148"/>
    <x v="32"/>
    <n v="13"/>
    <x v="1"/>
    <x v="1"/>
    <n v="0.08"/>
    <n v="126"/>
    <n v="162.54"/>
    <n v="1638"/>
    <n v="2113.02"/>
    <n v="1943.9784"/>
    <n v="305.97839999999997"/>
    <x v="9"/>
    <x v="7"/>
    <x v="0"/>
    <x v="0"/>
  </r>
  <r>
    <x v="149"/>
    <x v="31"/>
    <n v="7"/>
    <x v="2"/>
    <x v="1"/>
    <n v="7.0000000000000007E-2"/>
    <n v="44"/>
    <n v="48.4"/>
    <n v="308"/>
    <n v="338.8"/>
    <n v="315.084"/>
    <n v="7.0840000000000032"/>
    <x v="9"/>
    <x v="18"/>
    <x v="0"/>
    <x v="2"/>
  </r>
  <r>
    <x v="149"/>
    <x v="0"/>
    <n v="13"/>
    <x v="1"/>
    <x v="1"/>
    <n v="0.06"/>
    <n v="144"/>
    <n v="156.96"/>
    <n v="1872"/>
    <n v="2040.48"/>
    <n v="1918.0511999999999"/>
    <n v="46.051199999999881"/>
    <x v="9"/>
    <x v="18"/>
    <x v="0"/>
    <x v="0"/>
  </r>
  <r>
    <x v="149"/>
    <x v="37"/>
    <n v="1"/>
    <x v="2"/>
    <x v="1"/>
    <n v="0.04"/>
    <n v="6"/>
    <n v="7.86"/>
    <n v="6"/>
    <n v="7.86"/>
    <n v="7.5456000000000003"/>
    <n v="1.5456000000000003"/>
    <x v="9"/>
    <x v="18"/>
    <x v="0"/>
    <x v="3"/>
  </r>
  <r>
    <x v="150"/>
    <x v="31"/>
    <n v="3"/>
    <x v="0"/>
    <x v="1"/>
    <n v="7.0000000000000007E-2"/>
    <n v="44"/>
    <n v="48.4"/>
    <n v="132"/>
    <n v="145.19999999999999"/>
    <n v="135.03599999999997"/>
    <n v="3.0359999999999729"/>
    <x v="9"/>
    <x v="27"/>
    <x v="0"/>
    <x v="2"/>
  </r>
  <r>
    <x v="151"/>
    <x v="11"/>
    <n v="9"/>
    <x v="1"/>
    <x v="1"/>
    <n v="0.06"/>
    <n v="76"/>
    <n v="82.08"/>
    <n v="684"/>
    <n v="738.72"/>
    <n v="694.39679999999998"/>
    <n v="10.396799999999985"/>
    <x v="9"/>
    <x v="11"/>
    <x v="0"/>
    <x v="1"/>
  </r>
  <r>
    <x v="152"/>
    <x v="3"/>
    <n v="6"/>
    <x v="0"/>
    <x v="1"/>
    <n v="7.0000000000000007E-2"/>
    <n v="44"/>
    <n v="48.84"/>
    <n v="264"/>
    <n v="293.04000000000002"/>
    <n v="272.52719999999999"/>
    <n v="8.5271999999999935"/>
    <x v="9"/>
    <x v="12"/>
    <x v="0"/>
    <x v="3"/>
  </r>
  <r>
    <x v="153"/>
    <x v="25"/>
    <n v="1"/>
    <x v="2"/>
    <x v="1"/>
    <n v="0.06"/>
    <n v="83"/>
    <n v="94.62"/>
    <n v="83"/>
    <n v="94.62"/>
    <n v="88.942800000000005"/>
    <n v="5.9428000000000054"/>
    <x v="9"/>
    <x v="14"/>
    <x v="0"/>
    <x v="3"/>
  </r>
  <r>
    <x v="154"/>
    <x v="1"/>
    <n v="14"/>
    <x v="1"/>
    <x v="0"/>
    <n v="0.05"/>
    <n v="72"/>
    <n v="79.92"/>
    <n v="1008"/>
    <n v="1118.8800000000001"/>
    <n v="1062.9360000000001"/>
    <n v="54.936000000000149"/>
    <x v="9"/>
    <x v="28"/>
    <x v="0"/>
    <x v="1"/>
  </r>
  <r>
    <x v="155"/>
    <x v="32"/>
    <n v="6"/>
    <x v="1"/>
    <x v="1"/>
    <n v="0.04"/>
    <n v="126"/>
    <n v="162.54"/>
    <n v="756"/>
    <n v="975.24"/>
    <n v="936.23039999999992"/>
    <n v="180.23039999999992"/>
    <x v="9"/>
    <x v="25"/>
    <x v="0"/>
    <x v="0"/>
  </r>
  <r>
    <x v="156"/>
    <x v="2"/>
    <n v="12"/>
    <x v="2"/>
    <x v="1"/>
    <n v="7.0000000000000007E-2"/>
    <n v="112"/>
    <n v="122.08"/>
    <n v="1344"/>
    <n v="1464.96"/>
    <n v="1362.4127999999998"/>
    <n v="18.412799999999834"/>
    <x v="10"/>
    <x v="2"/>
    <x v="0"/>
    <x v="2"/>
  </r>
  <r>
    <x v="157"/>
    <x v="43"/>
    <n v="10"/>
    <x v="2"/>
    <x v="0"/>
    <n v="7.0000000000000007E-2"/>
    <n v="90"/>
    <n v="96.3"/>
    <n v="900"/>
    <n v="963"/>
    <n v="895.58999999999992"/>
    <n v="-4.4100000000000819"/>
    <x v="10"/>
    <x v="16"/>
    <x v="0"/>
    <x v="1"/>
  </r>
  <r>
    <x v="158"/>
    <x v="36"/>
    <n v="15"/>
    <x v="2"/>
    <x v="0"/>
    <n v="7.0000000000000007E-2"/>
    <n v="43"/>
    <n v="47.73"/>
    <n v="645"/>
    <n v="715.94999999999993"/>
    <n v="665.83349999999984"/>
    <n v="20.833499999999844"/>
    <x v="10"/>
    <x v="21"/>
    <x v="0"/>
    <x v="3"/>
  </r>
  <r>
    <x v="159"/>
    <x v="10"/>
    <n v="6"/>
    <x v="1"/>
    <x v="1"/>
    <n v="0.08"/>
    <n v="120"/>
    <n v="162"/>
    <n v="720"/>
    <n v="972"/>
    <n v="894.24"/>
    <n v="174.24"/>
    <x v="10"/>
    <x v="26"/>
    <x v="0"/>
    <x v="1"/>
  </r>
  <r>
    <x v="160"/>
    <x v="17"/>
    <n v="12"/>
    <x v="0"/>
    <x v="0"/>
    <n v="7.0000000000000007E-2"/>
    <n v="90"/>
    <n v="115.2"/>
    <n v="1080"/>
    <n v="1382.4"/>
    <n v="1285.6320000000001"/>
    <n v="205.63200000000006"/>
    <x v="10"/>
    <x v="5"/>
    <x v="0"/>
    <x v="1"/>
  </r>
  <r>
    <x v="161"/>
    <x v="20"/>
    <n v="3"/>
    <x v="1"/>
    <x v="1"/>
    <n v="0.08"/>
    <n v="148"/>
    <n v="164.28"/>
    <n v="444"/>
    <n v="492.84000000000003"/>
    <n v="453.41280000000006"/>
    <n v="9.4128000000000611"/>
    <x v="10"/>
    <x v="6"/>
    <x v="0"/>
    <x v="2"/>
  </r>
  <r>
    <x v="162"/>
    <x v="13"/>
    <n v="14"/>
    <x v="1"/>
    <x v="0"/>
    <n v="0.06"/>
    <n v="55"/>
    <n v="58.3"/>
    <n v="770"/>
    <n v="816.19999999999993"/>
    <n v="767.22799999999984"/>
    <n v="-2.7720000000001619"/>
    <x v="10"/>
    <x v="9"/>
    <x v="0"/>
    <x v="1"/>
  </r>
  <r>
    <x v="162"/>
    <x v="25"/>
    <n v="11"/>
    <x v="1"/>
    <x v="1"/>
    <n v="0.04"/>
    <n v="83"/>
    <n v="94.62"/>
    <n v="913"/>
    <n v="1040.8200000000002"/>
    <n v="999.18720000000008"/>
    <n v="86.187200000000075"/>
    <x v="10"/>
    <x v="9"/>
    <x v="0"/>
    <x v="3"/>
  </r>
  <r>
    <x v="163"/>
    <x v="9"/>
    <n v="1"/>
    <x v="0"/>
    <x v="0"/>
    <n v="0.08"/>
    <n v="112"/>
    <n v="146.72"/>
    <n v="112"/>
    <n v="146.72"/>
    <n v="134.98240000000001"/>
    <n v="22.982400000000013"/>
    <x v="10"/>
    <x v="10"/>
    <x v="0"/>
    <x v="2"/>
  </r>
  <r>
    <x v="163"/>
    <x v="15"/>
    <n v="1"/>
    <x v="1"/>
    <x v="1"/>
    <n v="0.08"/>
    <n v="75"/>
    <n v="85.5"/>
    <n v="75"/>
    <n v="85.5"/>
    <n v="78.66"/>
    <n v="3.6599999999999966"/>
    <x v="10"/>
    <x v="10"/>
    <x v="0"/>
    <x v="3"/>
  </r>
  <r>
    <x v="164"/>
    <x v="35"/>
    <n v="8"/>
    <x v="1"/>
    <x v="0"/>
    <n v="0.08"/>
    <n v="73"/>
    <n v="94.17"/>
    <n v="584"/>
    <n v="753.36"/>
    <n v="693.09120000000007"/>
    <n v="109.09120000000007"/>
    <x v="10"/>
    <x v="13"/>
    <x v="0"/>
    <x v="2"/>
  </r>
  <r>
    <x v="165"/>
    <x v="17"/>
    <n v="2"/>
    <x v="2"/>
    <x v="1"/>
    <n v="0.05"/>
    <n v="90"/>
    <n v="115.2"/>
    <n v="180"/>
    <n v="230.4"/>
    <n v="218.88"/>
    <n v="38.879999999999995"/>
    <x v="10"/>
    <x v="14"/>
    <x v="0"/>
    <x v="1"/>
  </r>
  <r>
    <x v="166"/>
    <x v="34"/>
    <n v="15"/>
    <x v="2"/>
    <x v="0"/>
    <n v="0.08"/>
    <n v="37"/>
    <n v="42.55"/>
    <n v="555"/>
    <n v="638.25"/>
    <n v="587.19000000000005"/>
    <n v="32.190000000000055"/>
    <x v="10"/>
    <x v="24"/>
    <x v="0"/>
    <x v="1"/>
  </r>
  <r>
    <x v="167"/>
    <x v="21"/>
    <n v="10"/>
    <x v="2"/>
    <x v="1"/>
    <n v="7.0000000000000007E-2"/>
    <n v="13"/>
    <n v="16.64"/>
    <n v="130"/>
    <n v="166.4"/>
    <n v="154.75199999999998"/>
    <n v="24.751999999999981"/>
    <x v="11"/>
    <x v="1"/>
    <x v="0"/>
    <x v="2"/>
  </r>
  <r>
    <x v="168"/>
    <x v="13"/>
    <n v="2"/>
    <x v="1"/>
    <x v="1"/>
    <n v="7.0000000000000007E-2"/>
    <n v="55"/>
    <n v="58.3"/>
    <n v="110"/>
    <n v="116.6"/>
    <n v="108.43799999999999"/>
    <n v="-1.5620000000000118"/>
    <x v="11"/>
    <x v="2"/>
    <x v="0"/>
    <x v="1"/>
  </r>
  <r>
    <x v="168"/>
    <x v="40"/>
    <n v="8"/>
    <x v="1"/>
    <x v="0"/>
    <n v="0.06"/>
    <n v="150"/>
    <n v="210"/>
    <n v="1200"/>
    <n v="1680"/>
    <n v="1579.1999999999998"/>
    <n v="379.19999999999982"/>
    <x v="11"/>
    <x v="2"/>
    <x v="0"/>
    <x v="2"/>
  </r>
  <r>
    <x v="169"/>
    <x v="3"/>
    <n v="15"/>
    <x v="2"/>
    <x v="1"/>
    <n v="0.05"/>
    <n v="44"/>
    <n v="48.84"/>
    <n v="660"/>
    <n v="732.6"/>
    <n v="695.97"/>
    <n v="35.970000000000027"/>
    <x v="11"/>
    <x v="15"/>
    <x v="0"/>
    <x v="3"/>
  </r>
  <r>
    <x v="169"/>
    <x v="20"/>
    <n v="1"/>
    <x v="2"/>
    <x v="0"/>
    <n v="7.0000000000000007E-2"/>
    <n v="148"/>
    <n v="164.28"/>
    <n v="148"/>
    <n v="164.28"/>
    <n v="152.78039999999999"/>
    <n v="4.780399999999986"/>
    <x v="11"/>
    <x v="15"/>
    <x v="0"/>
    <x v="2"/>
  </r>
  <r>
    <x v="170"/>
    <x v="2"/>
    <n v="8"/>
    <x v="2"/>
    <x v="0"/>
    <n v="0.06"/>
    <n v="112"/>
    <n v="122.08"/>
    <n v="896"/>
    <n v="976.64"/>
    <n v="918.0415999999999"/>
    <n v="22.041599999999903"/>
    <x v="11"/>
    <x v="20"/>
    <x v="0"/>
    <x v="2"/>
  </r>
  <r>
    <x v="171"/>
    <x v="11"/>
    <n v="14"/>
    <x v="2"/>
    <x v="0"/>
    <n v="0.04"/>
    <n v="76"/>
    <n v="82.08"/>
    <n v="1064"/>
    <n v="1149.1199999999999"/>
    <n v="1103.1551999999999"/>
    <n v="39.155199999999923"/>
    <x v="11"/>
    <x v="21"/>
    <x v="0"/>
    <x v="1"/>
  </r>
  <r>
    <x v="172"/>
    <x v="10"/>
    <n v="4"/>
    <x v="2"/>
    <x v="0"/>
    <n v="7.0000000000000007E-2"/>
    <n v="120"/>
    <n v="162"/>
    <n v="480"/>
    <n v="648"/>
    <n v="602.64"/>
    <n v="122.63999999999999"/>
    <x v="11"/>
    <x v="29"/>
    <x v="0"/>
    <x v="1"/>
  </r>
  <r>
    <x v="173"/>
    <x v="6"/>
    <n v="2"/>
    <x v="2"/>
    <x v="1"/>
    <n v="0.05"/>
    <n v="71"/>
    <n v="80.94"/>
    <n v="142"/>
    <n v="161.88"/>
    <n v="153.786"/>
    <n v="11.786000000000001"/>
    <x v="11"/>
    <x v="7"/>
    <x v="0"/>
    <x v="3"/>
  </r>
  <r>
    <x v="173"/>
    <x v="22"/>
    <n v="8"/>
    <x v="1"/>
    <x v="1"/>
    <n v="0.04"/>
    <n v="121"/>
    <n v="141.57"/>
    <n v="968"/>
    <n v="1132.56"/>
    <n v="1087.2575999999999"/>
    <n v="119.25759999999991"/>
    <x v="11"/>
    <x v="7"/>
    <x v="0"/>
    <x v="0"/>
  </r>
  <r>
    <x v="174"/>
    <x v="12"/>
    <n v="12"/>
    <x v="2"/>
    <x v="0"/>
    <n v="0.06"/>
    <n v="141"/>
    <n v="149.46"/>
    <n v="1692"/>
    <n v="1793.52"/>
    <n v="1685.9087999999999"/>
    <n v="-6.0912000000000717"/>
    <x v="11"/>
    <x v="8"/>
    <x v="0"/>
    <x v="0"/>
  </r>
  <r>
    <x v="174"/>
    <x v="19"/>
    <n v="3"/>
    <x v="0"/>
    <x v="0"/>
    <n v="0.05"/>
    <n v="47"/>
    <n v="53.11"/>
    <n v="141"/>
    <n v="159.32999999999998"/>
    <n v="151.36349999999999"/>
    <n v="10.363499999999988"/>
    <x v="11"/>
    <x v="8"/>
    <x v="0"/>
    <x v="1"/>
  </r>
  <r>
    <x v="174"/>
    <x v="31"/>
    <n v="10"/>
    <x v="1"/>
    <x v="0"/>
    <n v="0.05"/>
    <n v="44"/>
    <n v="48.4"/>
    <n v="440"/>
    <n v="484"/>
    <n v="459.79999999999995"/>
    <n v="19.799999999999955"/>
    <x v="11"/>
    <x v="8"/>
    <x v="0"/>
    <x v="2"/>
  </r>
  <r>
    <x v="175"/>
    <x v="35"/>
    <n v="14"/>
    <x v="2"/>
    <x v="0"/>
    <n v="0.05"/>
    <n v="73"/>
    <n v="94.17"/>
    <n v="1022"/>
    <n v="1318.38"/>
    <n v="1252.461"/>
    <n v="230.46100000000001"/>
    <x v="11"/>
    <x v="9"/>
    <x v="0"/>
    <x v="2"/>
  </r>
  <r>
    <x v="176"/>
    <x v="42"/>
    <n v="10"/>
    <x v="1"/>
    <x v="1"/>
    <n v="0.05"/>
    <n v="18"/>
    <n v="24.66"/>
    <n v="180"/>
    <n v="246.6"/>
    <n v="234.26999999999998"/>
    <n v="54.269999999999982"/>
    <x v="11"/>
    <x v="10"/>
    <x v="0"/>
    <x v="1"/>
  </r>
  <r>
    <x v="177"/>
    <x v="10"/>
    <n v="8"/>
    <x v="0"/>
    <x v="1"/>
    <n v="0.05"/>
    <n v="120"/>
    <n v="162"/>
    <n v="960"/>
    <n v="1296"/>
    <n v="1231.2"/>
    <n v="271.20000000000005"/>
    <x v="11"/>
    <x v="27"/>
    <x v="0"/>
    <x v="1"/>
  </r>
  <r>
    <x v="177"/>
    <x v="43"/>
    <n v="8"/>
    <x v="0"/>
    <x v="0"/>
    <n v="0.08"/>
    <n v="90"/>
    <n v="96.3"/>
    <n v="720"/>
    <n v="770.4"/>
    <n v="708.76800000000003"/>
    <n v="-11.231999999999971"/>
    <x v="11"/>
    <x v="27"/>
    <x v="0"/>
    <x v="1"/>
  </r>
  <r>
    <x v="178"/>
    <x v="41"/>
    <n v="14"/>
    <x v="1"/>
    <x v="1"/>
    <n v="0.05"/>
    <n v="138"/>
    <n v="173.88"/>
    <n v="1932"/>
    <n v="2434.3199999999997"/>
    <n v="2312.6039999999998"/>
    <n v="380.60399999999981"/>
    <x v="11"/>
    <x v="12"/>
    <x v="0"/>
    <x v="1"/>
  </r>
  <r>
    <x v="179"/>
    <x v="19"/>
    <n v="14"/>
    <x v="2"/>
    <x v="1"/>
    <n v="0.05"/>
    <n v="47"/>
    <n v="53.11"/>
    <n v="658"/>
    <n v="743.54"/>
    <n v="706.36299999999994"/>
    <n v="48.362999999999943"/>
    <x v="11"/>
    <x v="13"/>
    <x v="0"/>
    <x v="1"/>
  </r>
  <r>
    <x v="180"/>
    <x v="19"/>
    <n v="6"/>
    <x v="2"/>
    <x v="1"/>
    <n v="0.08"/>
    <n v="47"/>
    <n v="53.11"/>
    <n v="282"/>
    <n v="318.65999999999997"/>
    <n v="293.16719999999998"/>
    <n v="11.16719999999998"/>
    <x v="11"/>
    <x v="14"/>
    <x v="0"/>
    <x v="1"/>
  </r>
  <r>
    <x v="181"/>
    <x v="20"/>
    <n v="13"/>
    <x v="1"/>
    <x v="0"/>
    <n v="0.05"/>
    <n v="148"/>
    <n v="164.28"/>
    <n v="1924"/>
    <n v="2135.64"/>
    <n v="2028.8579999999997"/>
    <n v="104.85799999999972"/>
    <x v="11"/>
    <x v="24"/>
    <x v="0"/>
    <x v="2"/>
  </r>
  <r>
    <x v="182"/>
    <x v="22"/>
    <n v="1"/>
    <x v="0"/>
    <x v="1"/>
    <n v="7.0000000000000007E-2"/>
    <n v="121"/>
    <n v="141.57"/>
    <n v="121"/>
    <n v="141.57"/>
    <n v="131.66009999999997"/>
    <n v="10.660099999999971"/>
    <x v="0"/>
    <x v="0"/>
    <x v="1"/>
    <x v="0"/>
  </r>
  <r>
    <x v="183"/>
    <x v="20"/>
    <n v="7"/>
    <x v="2"/>
    <x v="1"/>
    <n v="0.08"/>
    <n v="148"/>
    <n v="164.28"/>
    <n v="1036"/>
    <n v="1149.96"/>
    <n v="1057.9632000000001"/>
    <n v="21.963200000000143"/>
    <x v="0"/>
    <x v="1"/>
    <x v="1"/>
    <x v="2"/>
  </r>
  <r>
    <x v="183"/>
    <x v="27"/>
    <n v="2"/>
    <x v="1"/>
    <x v="1"/>
    <n v="0.06"/>
    <n v="12"/>
    <n v="15.72"/>
    <n v="24"/>
    <n v="31.44"/>
    <n v="29.553599999999999"/>
    <n v="5.5535999999999994"/>
    <x v="0"/>
    <x v="1"/>
    <x v="1"/>
    <x v="2"/>
  </r>
  <r>
    <x v="183"/>
    <x v="38"/>
    <n v="1"/>
    <x v="2"/>
    <x v="1"/>
    <n v="0.05"/>
    <n v="95"/>
    <n v="119.7"/>
    <n v="95"/>
    <n v="119.7"/>
    <n v="113.715"/>
    <n v="18.715000000000003"/>
    <x v="0"/>
    <x v="1"/>
    <x v="1"/>
    <x v="1"/>
  </r>
  <r>
    <x v="184"/>
    <x v="23"/>
    <n v="9"/>
    <x v="2"/>
    <x v="1"/>
    <n v="0.05"/>
    <n v="67"/>
    <n v="83.08"/>
    <n v="603"/>
    <n v="747.72"/>
    <n v="710.33399999999995"/>
    <n v="107.33399999999995"/>
    <x v="0"/>
    <x v="2"/>
    <x v="1"/>
    <x v="1"/>
  </r>
  <r>
    <x v="185"/>
    <x v="35"/>
    <n v="8"/>
    <x v="2"/>
    <x v="0"/>
    <n v="0.05"/>
    <n v="73"/>
    <n v="94.17"/>
    <n v="584"/>
    <n v="753.36"/>
    <n v="715.69200000000001"/>
    <n v="131.69200000000001"/>
    <x v="0"/>
    <x v="3"/>
    <x v="1"/>
    <x v="2"/>
  </r>
  <r>
    <x v="185"/>
    <x v="19"/>
    <n v="1"/>
    <x v="1"/>
    <x v="0"/>
    <n v="0.04"/>
    <n v="47"/>
    <n v="53.11"/>
    <n v="47"/>
    <n v="53.11"/>
    <n v="50.985599999999998"/>
    <n v="3.985599999999998"/>
    <x v="0"/>
    <x v="3"/>
    <x v="1"/>
    <x v="1"/>
  </r>
  <r>
    <x v="186"/>
    <x v="18"/>
    <n v="12"/>
    <x v="2"/>
    <x v="0"/>
    <n v="7.0000000000000007E-2"/>
    <n v="89"/>
    <n v="117.48"/>
    <n v="1068"/>
    <n v="1409.76"/>
    <n v="1311.0767999999998"/>
    <n v="243.07679999999982"/>
    <x v="0"/>
    <x v="4"/>
    <x v="1"/>
    <x v="1"/>
  </r>
  <r>
    <x v="187"/>
    <x v="13"/>
    <n v="14"/>
    <x v="1"/>
    <x v="0"/>
    <n v="0.06"/>
    <n v="55"/>
    <n v="58.3"/>
    <n v="770"/>
    <n v="816.19999999999993"/>
    <n v="767.22799999999984"/>
    <n v="-2.7720000000001619"/>
    <x v="0"/>
    <x v="26"/>
    <x v="1"/>
    <x v="1"/>
  </r>
  <r>
    <x v="188"/>
    <x v="18"/>
    <n v="2"/>
    <x v="2"/>
    <x v="0"/>
    <n v="0.06"/>
    <n v="89"/>
    <n v="117.48"/>
    <n v="178"/>
    <n v="234.96"/>
    <n v="220.86240000000001"/>
    <n v="42.862400000000008"/>
    <x v="0"/>
    <x v="5"/>
    <x v="1"/>
    <x v="1"/>
  </r>
  <r>
    <x v="189"/>
    <x v="40"/>
    <n v="6"/>
    <x v="1"/>
    <x v="0"/>
    <n v="0.06"/>
    <n v="150"/>
    <n v="210"/>
    <n v="900"/>
    <n v="1260"/>
    <n v="1184.3999999999999"/>
    <n v="284.39999999999986"/>
    <x v="0"/>
    <x v="22"/>
    <x v="1"/>
    <x v="2"/>
  </r>
  <r>
    <x v="190"/>
    <x v="31"/>
    <n v="14"/>
    <x v="2"/>
    <x v="0"/>
    <n v="0.06"/>
    <n v="44"/>
    <n v="48.4"/>
    <n v="616"/>
    <n v="677.6"/>
    <n v="636.94399999999996"/>
    <n v="20.94399999999996"/>
    <x v="0"/>
    <x v="29"/>
    <x v="1"/>
    <x v="2"/>
  </r>
  <r>
    <x v="191"/>
    <x v="22"/>
    <n v="10"/>
    <x v="2"/>
    <x v="1"/>
    <n v="0.06"/>
    <n v="121"/>
    <n v="141.57"/>
    <n v="1210"/>
    <n v="1415.6999999999998"/>
    <n v="1330.7579999999998"/>
    <n v="120.75799999999981"/>
    <x v="0"/>
    <x v="17"/>
    <x v="1"/>
    <x v="0"/>
  </r>
  <r>
    <x v="192"/>
    <x v="9"/>
    <n v="11"/>
    <x v="1"/>
    <x v="1"/>
    <n v="0.06"/>
    <n v="112"/>
    <n v="146.72"/>
    <n v="1232"/>
    <n v="1613.92"/>
    <n v="1517.0848000000001"/>
    <n v="285.08480000000009"/>
    <x v="0"/>
    <x v="23"/>
    <x v="1"/>
    <x v="2"/>
  </r>
  <r>
    <x v="193"/>
    <x v="17"/>
    <n v="4"/>
    <x v="1"/>
    <x v="0"/>
    <n v="0.04"/>
    <n v="90"/>
    <n v="115.2"/>
    <n v="360"/>
    <n v="460.8"/>
    <n v="442.36799999999999"/>
    <n v="82.367999999999995"/>
    <x v="0"/>
    <x v="30"/>
    <x v="1"/>
    <x v="1"/>
  </r>
  <r>
    <x v="194"/>
    <x v="25"/>
    <n v="9"/>
    <x v="0"/>
    <x v="1"/>
    <n v="0.08"/>
    <n v="83"/>
    <n v="94.62"/>
    <n v="747"/>
    <n v="851.58"/>
    <n v="783.45360000000005"/>
    <n v="36.453600000000051"/>
    <x v="0"/>
    <x v="7"/>
    <x v="1"/>
    <x v="3"/>
  </r>
  <r>
    <x v="195"/>
    <x v="32"/>
    <n v="2"/>
    <x v="2"/>
    <x v="1"/>
    <n v="0.06"/>
    <n v="126"/>
    <n v="162.54"/>
    <n v="252"/>
    <n v="325.08"/>
    <n v="305.5752"/>
    <n v="53.575199999999995"/>
    <x v="0"/>
    <x v="9"/>
    <x v="1"/>
    <x v="0"/>
  </r>
  <r>
    <x v="195"/>
    <x v="9"/>
    <n v="7"/>
    <x v="1"/>
    <x v="0"/>
    <n v="0.06"/>
    <n v="112"/>
    <n v="146.72"/>
    <n v="784"/>
    <n v="1027.04"/>
    <n v="965.41759999999988"/>
    <n v="181.41759999999988"/>
    <x v="0"/>
    <x v="9"/>
    <x v="1"/>
    <x v="2"/>
  </r>
  <r>
    <x v="196"/>
    <x v="16"/>
    <n v="6"/>
    <x v="1"/>
    <x v="1"/>
    <n v="7.0000000000000007E-2"/>
    <n v="98"/>
    <n v="103.88"/>
    <n v="588"/>
    <n v="623.28"/>
    <n v="579.65039999999999"/>
    <n v="-8.3496000000000095"/>
    <x v="0"/>
    <x v="18"/>
    <x v="1"/>
    <x v="3"/>
  </r>
  <r>
    <x v="197"/>
    <x v="29"/>
    <n v="5"/>
    <x v="0"/>
    <x v="1"/>
    <n v="0.04"/>
    <n v="105"/>
    <n v="142.80000000000001"/>
    <n v="525"/>
    <n v="714"/>
    <n v="685.43999999999994"/>
    <n v="160.43999999999994"/>
    <x v="0"/>
    <x v="19"/>
    <x v="1"/>
    <x v="3"/>
  </r>
  <r>
    <x v="197"/>
    <x v="10"/>
    <n v="8"/>
    <x v="2"/>
    <x v="0"/>
    <n v="0.06"/>
    <n v="120"/>
    <n v="162"/>
    <n v="960"/>
    <n v="1296"/>
    <n v="1218.24"/>
    <n v="258.24"/>
    <x v="0"/>
    <x v="19"/>
    <x v="1"/>
    <x v="1"/>
  </r>
  <r>
    <x v="198"/>
    <x v="28"/>
    <n v="15"/>
    <x v="1"/>
    <x v="0"/>
    <n v="0.04"/>
    <n v="148"/>
    <n v="201.28"/>
    <n v="2220"/>
    <n v="3019.2"/>
    <n v="2898.4319999999998"/>
    <n v="678.43199999999979"/>
    <x v="0"/>
    <x v="27"/>
    <x v="1"/>
    <x v="1"/>
  </r>
  <r>
    <x v="199"/>
    <x v="39"/>
    <n v="14"/>
    <x v="2"/>
    <x v="1"/>
    <n v="0.06"/>
    <n v="134"/>
    <n v="156.78"/>
    <n v="1876"/>
    <n v="2194.92"/>
    <n v="2063.2248"/>
    <n v="187.22479999999996"/>
    <x v="0"/>
    <x v="11"/>
    <x v="1"/>
    <x v="2"/>
  </r>
  <r>
    <x v="200"/>
    <x v="21"/>
    <n v="11"/>
    <x v="2"/>
    <x v="0"/>
    <n v="0.05"/>
    <n v="13"/>
    <n v="16.64"/>
    <n v="143"/>
    <n v="183.04000000000002"/>
    <n v="173.88800000000001"/>
    <n v="30.888000000000005"/>
    <x v="0"/>
    <x v="14"/>
    <x v="1"/>
    <x v="2"/>
  </r>
  <r>
    <x v="201"/>
    <x v="12"/>
    <n v="6"/>
    <x v="1"/>
    <x v="1"/>
    <n v="0.04"/>
    <n v="141"/>
    <n v="149.46"/>
    <n v="846"/>
    <n v="896.76"/>
    <n v="860.88959999999997"/>
    <n v="14.889599999999973"/>
    <x v="0"/>
    <x v="25"/>
    <x v="1"/>
    <x v="0"/>
  </r>
  <r>
    <x v="201"/>
    <x v="41"/>
    <n v="9"/>
    <x v="2"/>
    <x v="1"/>
    <n v="7.0000000000000007E-2"/>
    <n v="138"/>
    <n v="173.88"/>
    <n v="1242"/>
    <n v="1564.92"/>
    <n v="1455.3756000000001"/>
    <n v="213.37560000000008"/>
    <x v="0"/>
    <x v="25"/>
    <x v="1"/>
    <x v="1"/>
  </r>
  <r>
    <x v="202"/>
    <x v="24"/>
    <n v="9"/>
    <x v="2"/>
    <x v="1"/>
    <n v="0.04"/>
    <n v="133"/>
    <n v="155.61000000000001"/>
    <n v="1197"/>
    <n v="1400.4900000000002"/>
    <n v="1344.4704000000002"/>
    <n v="147.47040000000015"/>
    <x v="1"/>
    <x v="0"/>
    <x v="1"/>
    <x v="3"/>
  </r>
  <r>
    <x v="203"/>
    <x v="9"/>
    <n v="8"/>
    <x v="2"/>
    <x v="0"/>
    <n v="0.05"/>
    <n v="112"/>
    <n v="146.72"/>
    <n v="896"/>
    <n v="1173.76"/>
    <n v="1115.0719999999999"/>
    <n v="219.07199999999989"/>
    <x v="1"/>
    <x v="2"/>
    <x v="1"/>
    <x v="2"/>
  </r>
  <r>
    <x v="204"/>
    <x v="30"/>
    <n v="6"/>
    <x v="2"/>
    <x v="1"/>
    <n v="0.08"/>
    <n v="37"/>
    <n v="49.21"/>
    <n v="222"/>
    <n v="295.26"/>
    <n v="271.63920000000002"/>
    <n v="49.639200000000017"/>
    <x v="1"/>
    <x v="15"/>
    <x v="1"/>
    <x v="2"/>
  </r>
  <r>
    <x v="205"/>
    <x v="29"/>
    <n v="6"/>
    <x v="2"/>
    <x v="1"/>
    <n v="7.0000000000000007E-2"/>
    <n v="105"/>
    <n v="142.80000000000001"/>
    <n v="630"/>
    <n v="856.80000000000007"/>
    <n v="796.82399999999996"/>
    <n v="166.82399999999996"/>
    <x v="1"/>
    <x v="16"/>
    <x v="1"/>
    <x v="3"/>
  </r>
  <r>
    <x v="206"/>
    <x v="24"/>
    <n v="11"/>
    <x v="1"/>
    <x v="1"/>
    <n v="0.08"/>
    <n v="133"/>
    <n v="155.61000000000001"/>
    <n v="1463"/>
    <n v="1711.71"/>
    <n v="1574.7732000000001"/>
    <n v="111.77320000000009"/>
    <x v="1"/>
    <x v="21"/>
    <x v="1"/>
    <x v="3"/>
  </r>
  <r>
    <x v="206"/>
    <x v="3"/>
    <n v="3"/>
    <x v="1"/>
    <x v="1"/>
    <n v="0.04"/>
    <n v="44"/>
    <n v="48.84"/>
    <n v="132"/>
    <n v="146.52000000000001"/>
    <n v="140.6592"/>
    <n v="8.6591999999999985"/>
    <x v="1"/>
    <x v="21"/>
    <x v="1"/>
    <x v="3"/>
  </r>
  <r>
    <x v="207"/>
    <x v="18"/>
    <n v="14"/>
    <x v="1"/>
    <x v="0"/>
    <n v="7.0000000000000007E-2"/>
    <n v="89"/>
    <n v="117.48"/>
    <n v="1246"/>
    <n v="1644.72"/>
    <n v="1529.5896"/>
    <n v="283.58960000000002"/>
    <x v="1"/>
    <x v="4"/>
    <x v="1"/>
    <x v="1"/>
  </r>
  <r>
    <x v="208"/>
    <x v="20"/>
    <n v="13"/>
    <x v="2"/>
    <x v="1"/>
    <n v="0.06"/>
    <n v="148"/>
    <n v="164.28"/>
    <n v="1924"/>
    <n v="2135.64"/>
    <n v="2007.5015999999998"/>
    <n v="83.501599999999826"/>
    <x v="1"/>
    <x v="6"/>
    <x v="1"/>
    <x v="2"/>
  </r>
  <r>
    <x v="209"/>
    <x v="42"/>
    <n v="8"/>
    <x v="1"/>
    <x v="1"/>
    <n v="0.08"/>
    <n v="18"/>
    <n v="24.66"/>
    <n v="144"/>
    <n v="197.28"/>
    <n v="181.49760000000001"/>
    <n v="37.497600000000006"/>
    <x v="1"/>
    <x v="29"/>
    <x v="1"/>
    <x v="1"/>
  </r>
  <r>
    <x v="209"/>
    <x v="33"/>
    <n v="3"/>
    <x v="2"/>
    <x v="1"/>
    <n v="0.06"/>
    <n v="37"/>
    <n v="41.81"/>
    <n v="111"/>
    <n v="125.43"/>
    <n v="117.9042"/>
    <n v="6.904200000000003"/>
    <x v="1"/>
    <x v="29"/>
    <x v="1"/>
    <x v="1"/>
  </r>
  <r>
    <x v="210"/>
    <x v="18"/>
    <n v="1"/>
    <x v="1"/>
    <x v="1"/>
    <n v="7.0000000000000007E-2"/>
    <n v="89"/>
    <n v="117.48"/>
    <n v="89"/>
    <n v="117.48"/>
    <n v="109.2564"/>
    <n v="20.256399999999999"/>
    <x v="1"/>
    <x v="23"/>
    <x v="1"/>
    <x v="1"/>
  </r>
  <r>
    <x v="211"/>
    <x v="29"/>
    <n v="13"/>
    <x v="1"/>
    <x v="1"/>
    <n v="0.08"/>
    <n v="105"/>
    <n v="142.80000000000001"/>
    <n v="1365"/>
    <n v="1856.4"/>
    <n v="1707.8880000000001"/>
    <n v="342.88800000000015"/>
    <x v="1"/>
    <x v="8"/>
    <x v="1"/>
    <x v="3"/>
  </r>
  <r>
    <x v="212"/>
    <x v="35"/>
    <n v="6"/>
    <x v="2"/>
    <x v="1"/>
    <n v="0.06"/>
    <n v="73"/>
    <n v="94.17"/>
    <n v="438"/>
    <n v="565.02"/>
    <n v="531.11879999999996"/>
    <n v="93.118799999999965"/>
    <x v="1"/>
    <x v="9"/>
    <x v="1"/>
    <x v="2"/>
  </r>
  <r>
    <x v="213"/>
    <x v="2"/>
    <n v="6"/>
    <x v="1"/>
    <x v="0"/>
    <n v="7.0000000000000007E-2"/>
    <n v="112"/>
    <n v="122.08"/>
    <n v="672"/>
    <n v="732.48"/>
    <n v="681.20639999999992"/>
    <n v="9.2063999999999169"/>
    <x v="1"/>
    <x v="19"/>
    <x v="1"/>
    <x v="2"/>
  </r>
  <r>
    <x v="213"/>
    <x v="21"/>
    <n v="15"/>
    <x v="1"/>
    <x v="1"/>
    <n v="0.06"/>
    <n v="13"/>
    <n v="16.64"/>
    <n v="195"/>
    <n v="249.60000000000002"/>
    <n v="234.624"/>
    <n v="39.623999999999995"/>
    <x v="1"/>
    <x v="19"/>
    <x v="1"/>
    <x v="2"/>
  </r>
  <r>
    <x v="213"/>
    <x v="43"/>
    <n v="8"/>
    <x v="2"/>
    <x v="0"/>
    <n v="0.05"/>
    <n v="90"/>
    <n v="96.3"/>
    <n v="720"/>
    <n v="770.4"/>
    <n v="731.88"/>
    <n v="11.879999999999995"/>
    <x v="1"/>
    <x v="19"/>
    <x v="1"/>
    <x v="1"/>
  </r>
  <r>
    <x v="214"/>
    <x v="35"/>
    <n v="7"/>
    <x v="2"/>
    <x v="1"/>
    <n v="0.06"/>
    <n v="73"/>
    <n v="94.17"/>
    <n v="511"/>
    <n v="659.19"/>
    <n v="619.6386"/>
    <n v="108.6386"/>
    <x v="1"/>
    <x v="13"/>
    <x v="1"/>
    <x v="2"/>
  </r>
  <r>
    <x v="214"/>
    <x v="24"/>
    <n v="15"/>
    <x v="2"/>
    <x v="0"/>
    <n v="0.05"/>
    <n v="133"/>
    <n v="155.61000000000001"/>
    <n v="1995"/>
    <n v="2334.15"/>
    <n v="2217.4425000000001"/>
    <n v="222.44250000000011"/>
    <x v="1"/>
    <x v="13"/>
    <x v="1"/>
    <x v="3"/>
  </r>
  <r>
    <x v="215"/>
    <x v="8"/>
    <n v="15"/>
    <x v="2"/>
    <x v="1"/>
    <n v="0.06"/>
    <n v="67"/>
    <n v="85.76"/>
    <n v="1005"/>
    <n v="1286.4000000000001"/>
    <n v="1209.2160000000001"/>
    <n v="204.21600000000012"/>
    <x v="1"/>
    <x v="14"/>
    <x v="1"/>
    <x v="1"/>
  </r>
  <r>
    <x v="216"/>
    <x v="42"/>
    <n v="13"/>
    <x v="0"/>
    <x v="0"/>
    <n v="0.05"/>
    <n v="18"/>
    <n v="24.66"/>
    <n v="234"/>
    <n v="320.58"/>
    <n v="304.55099999999999"/>
    <n v="70.550999999999988"/>
    <x v="2"/>
    <x v="3"/>
    <x v="1"/>
    <x v="1"/>
  </r>
  <r>
    <x v="217"/>
    <x v="3"/>
    <n v="2"/>
    <x v="2"/>
    <x v="1"/>
    <n v="0.04"/>
    <n v="44"/>
    <n v="48.84"/>
    <n v="88"/>
    <n v="97.68"/>
    <n v="93.772800000000004"/>
    <n v="5.7728000000000037"/>
    <x v="2"/>
    <x v="16"/>
    <x v="1"/>
    <x v="3"/>
  </r>
  <r>
    <x v="218"/>
    <x v="6"/>
    <n v="1"/>
    <x v="2"/>
    <x v="1"/>
    <n v="7.0000000000000007E-2"/>
    <n v="71"/>
    <n v="80.94"/>
    <n v="71"/>
    <n v="80.94"/>
    <n v="75.274199999999993"/>
    <n v="4.2741999999999933"/>
    <x v="2"/>
    <x v="20"/>
    <x v="1"/>
    <x v="3"/>
  </r>
  <r>
    <x v="219"/>
    <x v="11"/>
    <n v="6"/>
    <x v="2"/>
    <x v="0"/>
    <n v="7.0000000000000007E-2"/>
    <n v="76"/>
    <n v="82.08"/>
    <n v="456"/>
    <n v="492.48"/>
    <n v="458.00639999999999"/>
    <n v="2.0063999999999851"/>
    <x v="2"/>
    <x v="21"/>
    <x v="1"/>
    <x v="1"/>
  </r>
  <r>
    <x v="220"/>
    <x v="28"/>
    <n v="3"/>
    <x v="2"/>
    <x v="0"/>
    <n v="0.04"/>
    <n v="148"/>
    <n v="201.28"/>
    <n v="444"/>
    <n v="603.84"/>
    <n v="579.68640000000005"/>
    <n v="135.68640000000005"/>
    <x v="2"/>
    <x v="4"/>
    <x v="1"/>
    <x v="1"/>
  </r>
  <r>
    <x v="220"/>
    <x v="3"/>
    <n v="11"/>
    <x v="1"/>
    <x v="1"/>
    <n v="0.04"/>
    <n v="44"/>
    <n v="48.84"/>
    <n v="484"/>
    <n v="537.24"/>
    <n v="515.75040000000001"/>
    <n v="31.750400000000013"/>
    <x v="2"/>
    <x v="4"/>
    <x v="1"/>
    <x v="3"/>
  </r>
  <r>
    <x v="221"/>
    <x v="38"/>
    <n v="12"/>
    <x v="0"/>
    <x v="0"/>
    <n v="7.0000000000000007E-2"/>
    <n v="95"/>
    <n v="119.7"/>
    <n v="1140"/>
    <n v="1436.4"/>
    <n v="1335.8520000000001"/>
    <n v="195.85200000000009"/>
    <x v="2"/>
    <x v="26"/>
    <x v="1"/>
    <x v="1"/>
  </r>
  <r>
    <x v="222"/>
    <x v="21"/>
    <n v="2"/>
    <x v="2"/>
    <x v="1"/>
    <n v="0.08"/>
    <n v="13"/>
    <n v="16.64"/>
    <n v="26"/>
    <n v="33.28"/>
    <n v="30.617600000000003"/>
    <n v="4.617600000000003"/>
    <x v="2"/>
    <x v="29"/>
    <x v="1"/>
    <x v="2"/>
  </r>
  <r>
    <x v="222"/>
    <x v="42"/>
    <n v="13"/>
    <x v="2"/>
    <x v="0"/>
    <n v="7.0000000000000007E-2"/>
    <n v="18"/>
    <n v="24.66"/>
    <n v="234"/>
    <n v="320.58"/>
    <n v="298.13939999999997"/>
    <n v="64.139399999999966"/>
    <x v="2"/>
    <x v="29"/>
    <x v="1"/>
    <x v="1"/>
  </r>
  <r>
    <x v="223"/>
    <x v="40"/>
    <n v="2"/>
    <x v="1"/>
    <x v="1"/>
    <n v="0.06"/>
    <n v="150"/>
    <n v="210"/>
    <n v="300"/>
    <n v="420"/>
    <n v="394.79999999999995"/>
    <n v="94.799999999999955"/>
    <x v="2"/>
    <x v="7"/>
    <x v="1"/>
    <x v="2"/>
  </r>
  <r>
    <x v="223"/>
    <x v="26"/>
    <n v="10"/>
    <x v="2"/>
    <x v="1"/>
    <n v="7.0000000000000007E-2"/>
    <n v="48"/>
    <n v="57.12"/>
    <n v="480"/>
    <n v="571.19999999999993"/>
    <n v="531.21599999999989"/>
    <n v="51.215999999999894"/>
    <x v="2"/>
    <x v="7"/>
    <x v="1"/>
    <x v="1"/>
  </r>
  <r>
    <x v="224"/>
    <x v="41"/>
    <n v="6"/>
    <x v="0"/>
    <x v="1"/>
    <n v="7.0000000000000007E-2"/>
    <n v="138"/>
    <n v="173.88"/>
    <n v="828"/>
    <n v="1043.28"/>
    <n v="970.2503999999999"/>
    <n v="142.2503999999999"/>
    <x v="2"/>
    <x v="8"/>
    <x v="1"/>
    <x v="1"/>
  </r>
  <r>
    <x v="225"/>
    <x v="18"/>
    <n v="9"/>
    <x v="2"/>
    <x v="1"/>
    <n v="7.0000000000000007E-2"/>
    <n v="89"/>
    <n v="117.48"/>
    <n v="801"/>
    <n v="1057.32"/>
    <n v="983.30759999999987"/>
    <n v="182.30759999999987"/>
    <x v="2"/>
    <x v="19"/>
    <x v="1"/>
    <x v="1"/>
  </r>
  <r>
    <x v="226"/>
    <x v="16"/>
    <n v="2"/>
    <x v="0"/>
    <x v="0"/>
    <n v="0.08"/>
    <n v="98"/>
    <n v="103.88"/>
    <n v="196"/>
    <n v="207.76"/>
    <n v="191.13919999999999"/>
    <n v="-4.8608000000000118"/>
    <x v="2"/>
    <x v="11"/>
    <x v="1"/>
    <x v="3"/>
  </r>
  <r>
    <x v="226"/>
    <x v="28"/>
    <n v="11"/>
    <x v="2"/>
    <x v="0"/>
    <n v="0.05"/>
    <n v="148"/>
    <n v="201.28"/>
    <n v="1628"/>
    <n v="2214.08"/>
    <n v="2103.3759999999997"/>
    <n v="475.37599999999975"/>
    <x v="2"/>
    <x v="11"/>
    <x v="1"/>
    <x v="1"/>
  </r>
  <r>
    <x v="227"/>
    <x v="18"/>
    <n v="12"/>
    <x v="1"/>
    <x v="0"/>
    <n v="0.05"/>
    <n v="89"/>
    <n v="117.48"/>
    <n v="1068"/>
    <n v="1409.76"/>
    <n v="1339.2719999999999"/>
    <n v="271.27199999999993"/>
    <x v="2"/>
    <x v="28"/>
    <x v="1"/>
    <x v="1"/>
  </r>
  <r>
    <x v="228"/>
    <x v="16"/>
    <n v="13"/>
    <x v="1"/>
    <x v="1"/>
    <n v="0.06"/>
    <n v="98"/>
    <n v="103.88"/>
    <n v="1274"/>
    <n v="1350.44"/>
    <n v="1269.4136000000001"/>
    <n v="-4.5863999999999123"/>
    <x v="2"/>
    <x v="24"/>
    <x v="1"/>
    <x v="3"/>
  </r>
  <r>
    <x v="229"/>
    <x v="29"/>
    <n v="2"/>
    <x v="1"/>
    <x v="1"/>
    <n v="0.04"/>
    <n v="105"/>
    <n v="142.80000000000001"/>
    <n v="210"/>
    <n v="285.60000000000002"/>
    <n v="274.17599999999999"/>
    <n v="64.175999999999988"/>
    <x v="3"/>
    <x v="0"/>
    <x v="1"/>
    <x v="3"/>
  </r>
  <r>
    <x v="230"/>
    <x v="29"/>
    <n v="3"/>
    <x v="2"/>
    <x v="1"/>
    <n v="0.06"/>
    <n v="105"/>
    <n v="142.80000000000001"/>
    <n v="315"/>
    <n v="428.40000000000003"/>
    <n v="402.69600000000003"/>
    <n v="87.696000000000026"/>
    <x v="3"/>
    <x v="1"/>
    <x v="1"/>
    <x v="3"/>
  </r>
  <r>
    <x v="231"/>
    <x v="17"/>
    <n v="2"/>
    <x v="0"/>
    <x v="1"/>
    <n v="0.06"/>
    <n v="90"/>
    <n v="115.2"/>
    <n v="180"/>
    <n v="230.4"/>
    <n v="216.57599999999999"/>
    <n v="36.575999999999993"/>
    <x v="3"/>
    <x v="16"/>
    <x v="1"/>
    <x v="1"/>
  </r>
  <r>
    <x v="232"/>
    <x v="42"/>
    <n v="7"/>
    <x v="2"/>
    <x v="0"/>
    <n v="0.05"/>
    <n v="18"/>
    <n v="24.66"/>
    <n v="126"/>
    <n v="172.62"/>
    <n v="163.989"/>
    <n v="37.989000000000004"/>
    <x v="3"/>
    <x v="20"/>
    <x v="1"/>
    <x v="1"/>
  </r>
  <r>
    <x v="233"/>
    <x v="34"/>
    <n v="12"/>
    <x v="0"/>
    <x v="1"/>
    <n v="0.06"/>
    <n v="37"/>
    <n v="42.55"/>
    <n v="444"/>
    <n v="510.59999999999997"/>
    <n v="479.96399999999994"/>
    <n v="35.963999999999942"/>
    <x v="3"/>
    <x v="4"/>
    <x v="1"/>
    <x v="1"/>
  </r>
  <r>
    <x v="233"/>
    <x v="29"/>
    <n v="9"/>
    <x v="1"/>
    <x v="0"/>
    <n v="7.0000000000000007E-2"/>
    <n v="105"/>
    <n v="142.80000000000001"/>
    <n v="945"/>
    <n v="1285.2"/>
    <n v="1195.2359999999999"/>
    <n v="250.23599999999988"/>
    <x v="3"/>
    <x v="4"/>
    <x v="1"/>
    <x v="3"/>
  </r>
  <r>
    <x v="234"/>
    <x v="21"/>
    <n v="14"/>
    <x v="0"/>
    <x v="0"/>
    <n v="0.08"/>
    <n v="13"/>
    <n v="16.64"/>
    <n v="182"/>
    <n v="232.96"/>
    <n v="214.32320000000001"/>
    <n v="32.323200000000014"/>
    <x v="3"/>
    <x v="22"/>
    <x v="1"/>
    <x v="2"/>
  </r>
  <r>
    <x v="235"/>
    <x v="41"/>
    <n v="9"/>
    <x v="2"/>
    <x v="1"/>
    <n v="0.04"/>
    <n v="138"/>
    <n v="173.88"/>
    <n v="1242"/>
    <n v="1564.92"/>
    <n v="1502.3232"/>
    <n v="260.32320000000004"/>
    <x v="3"/>
    <x v="7"/>
    <x v="1"/>
    <x v="1"/>
  </r>
  <r>
    <x v="236"/>
    <x v="30"/>
    <n v="2"/>
    <x v="0"/>
    <x v="0"/>
    <n v="0.04"/>
    <n v="37"/>
    <n v="49.21"/>
    <n v="74"/>
    <n v="98.42"/>
    <n v="94.483199999999997"/>
    <n v="20.483199999999997"/>
    <x v="3"/>
    <x v="9"/>
    <x v="1"/>
    <x v="2"/>
  </r>
  <r>
    <x v="236"/>
    <x v="35"/>
    <n v="4"/>
    <x v="2"/>
    <x v="0"/>
    <n v="0.08"/>
    <n v="73"/>
    <n v="94.17"/>
    <n v="292"/>
    <n v="376.68"/>
    <n v="346.54560000000004"/>
    <n v="54.545600000000036"/>
    <x v="3"/>
    <x v="9"/>
    <x v="1"/>
    <x v="2"/>
  </r>
  <r>
    <x v="237"/>
    <x v="28"/>
    <n v="2"/>
    <x v="2"/>
    <x v="1"/>
    <n v="0.04"/>
    <n v="148"/>
    <n v="201.28"/>
    <n v="296"/>
    <n v="402.56"/>
    <n v="386.45760000000001"/>
    <n v="90.457600000000014"/>
    <x v="3"/>
    <x v="10"/>
    <x v="1"/>
    <x v="1"/>
  </r>
  <r>
    <x v="237"/>
    <x v="42"/>
    <n v="14"/>
    <x v="1"/>
    <x v="0"/>
    <n v="0.05"/>
    <n v="18"/>
    <n v="24.66"/>
    <n v="252"/>
    <n v="345.24"/>
    <n v="327.97800000000001"/>
    <n v="75.978000000000009"/>
    <x v="3"/>
    <x v="10"/>
    <x v="1"/>
    <x v="1"/>
  </r>
  <r>
    <x v="238"/>
    <x v="11"/>
    <n v="15"/>
    <x v="1"/>
    <x v="0"/>
    <n v="0.06"/>
    <n v="76"/>
    <n v="82.08"/>
    <n v="1140"/>
    <n v="1231.2"/>
    <n v="1157.328"/>
    <n v="17.327999999999975"/>
    <x v="3"/>
    <x v="19"/>
    <x v="1"/>
    <x v="1"/>
  </r>
  <r>
    <x v="239"/>
    <x v="13"/>
    <n v="4"/>
    <x v="2"/>
    <x v="0"/>
    <n v="7.0000000000000007E-2"/>
    <n v="55"/>
    <n v="58.3"/>
    <n v="220"/>
    <n v="233.2"/>
    <n v="216.87599999999998"/>
    <n v="-3.1240000000000236"/>
    <x v="3"/>
    <x v="27"/>
    <x v="1"/>
    <x v="1"/>
  </r>
  <r>
    <x v="240"/>
    <x v="3"/>
    <n v="9"/>
    <x v="2"/>
    <x v="1"/>
    <n v="0.05"/>
    <n v="44"/>
    <n v="48.84"/>
    <n v="396"/>
    <n v="439.56000000000006"/>
    <n v="417.58200000000005"/>
    <n v="21.58200000000005"/>
    <x v="3"/>
    <x v="11"/>
    <x v="1"/>
    <x v="3"/>
  </r>
  <r>
    <x v="240"/>
    <x v="6"/>
    <n v="8"/>
    <x v="1"/>
    <x v="0"/>
    <n v="0.04"/>
    <n v="71"/>
    <n v="80.94"/>
    <n v="568"/>
    <n v="647.52"/>
    <n v="621.61919999999998"/>
    <n v="53.619199999999978"/>
    <x v="3"/>
    <x v="11"/>
    <x v="1"/>
    <x v="3"/>
  </r>
  <r>
    <x v="241"/>
    <x v="26"/>
    <n v="2"/>
    <x v="2"/>
    <x v="1"/>
    <n v="0.08"/>
    <n v="48"/>
    <n v="57.12"/>
    <n v="96"/>
    <n v="114.24"/>
    <n v="105.10080000000001"/>
    <n v="9.1008000000000067"/>
    <x v="3"/>
    <x v="12"/>
    <x v="1"/>
    <x v="1"/>
  </r>
  <r>
    <x v="242"/>
    <x v="9"/>
    <n v="14"/>
    <x v="2"/>
    <x v="1"/>
    <n v="7.0000000000000007E-2"/>
    <n v="112"/>
    <n v="146.72"/>
    <n v="1568"/>
    <n v="2054.08"/>
    <n v="1910.2943999999998"/>
    <n v="342.29439999999977"/>
    <x v="3"/>
    <x v="14"/>
    <x v="1"/>
    <x v="2"/>
  </r>
  <r>
    <x v="243"/>
    <x v="21"/>
    <n v="13"/>
    <x v="1"/>
    <x v="0"/>
    <n v="7.0000000000000007E-2"/>
    <n v="13"/>
    <n v="16.64"/>
    <n v="169"/>
    <n v="216.32"/>
    <n v="201.17759999999998"/>
    <n v="32.177599999999984"/>
    <x v="3"/>
    <x v="24"/>
    <x v="1"/>
    <x v="2"/>
  </r>
  <r>
    <x v="243"/>
    <x v="26"/>
    <n v="8"/>
    <x v="2"/>
    <x v="0"/>
    <n v="0.05"/>
    <n v="48"/>
    <n v="57.12"/>
    <n v="384"/>
    <n v="456.96"/>
    <n v="434.11199999999997"/>
    <n v="50.111999999999966"/>
    <x v="3"/>
    <x v="24"/>
    <x v="1"/>
    <x v="1"/>
  </r>
  <r>
    <x v="244"/>
    <x v="13"/>
    <n v="9"/>
    <x v="0"/>
    <x v="0"/>
    <n v="7.0000000000000007E-2"/>
    <n v="55"/>
    <n v="58.3"/>
    <n v="495"/>
    <n v="524.69999999999993"/>
    <n v="487.97099999999989"/>
    <n v="-7.02900000000011"/>
    <x v="4"/>
    <x v="0"/>
    <x v="1"/>
    <x v="1"/>
  </r>
  <r>
    <x v="244"/>
    <x v="38"/>
    <n v="6"/>
    <x v="1"/>
    <x v="0"/>
    <n v="7.0000000000000007E-2"/>
    <n v="95"/>
    <n v="119.7"/>
    <n v="570"/>
    <n v="718.2"/>
    <n v="667.92600000000004"/>
    <n v="97.926000000000045"/>
    <x v="4"/>
    <x v="0"/>
    <x v="1"/>
    <x v="1"/>
  </r>
  <r>
    <x v="245"/>
    <x v="2"/>
    <n v="4"/>
    <x v="1"/>
    <x v="1"/>
    <n v="7.0000000000000007E-2"/>
    <n v="112"/>
    <n v="122.08"/>
    <n v="448"/>
    <n v="488.32"/>
    <n v="454.13759999999996"/>
    <n v="6.1375999999999635"/>
    <x v="4"/>
    <x v="1"/>
    <x v="1"/>
    <x v="2"/>
  </r>
  <r>
    <x v="246"/>
    <x v="14"/>
    <n v="10"/>
    <x v="2"/>
    <x v="0"/>
    <n v="0.04"/>
    <n v="61"/>
    <n v="76.25"/>
    <n v="610"/>
    <n v="762.5"/>
    <n v="732"/>
    <n v="122"/>
    <x v="4"/>
    <x v="3"/>
    <x v="1"/>
    <x v="0"/>
  </r>
  <r>
    <x v="247"/>
    <x v="13"/>
    <n v="7"/>
    <x v="2"/>
    <x v="0"/>
    <n v="0.05"/>
    <n v="55"/>
    <n v="58.3"/>
    <n v="385"/>
    <n v="408.09999999999997"/>
    <n v="387.69499999999994"/>
    <n v="2.6949999999999363"/>
    <x v="4"/>
    <x v="16"/>
    <x v="1"/>
    <x v="1"/>
  </r>
  <r>
    <x v="248"/>
    <x v="27"/>
    <n v="4"/>
    <x v="1"/>
    <x v="1"/>
    <n v="0.06"/>
    <n v="12"/>
    <n v="15.72"/>
    <n v="48"/>
    <n v="62.88"/>
    <n v="59.107199999999999"/>
    <n v="11.107199999999999"/>
    <x v="4"/>
    <x v="20"/>
    <x v="1"/>
    <x v="2"/>
  </r>
  <r>
    <x v="248"/>
    <x v="26"/>
    <n v="1"/>
    <x v="1"/>
    <x v="0"/>
    <n v="0.06"/>
    <n v="48"/>
    <n v="57.12"/>
    <n v="48"/>
    <n v="57.12"/>
    <n v="53.692799999999991"/>
    <n v="5.6927999999999912"/>
    <x v="4"/>
    <x v="20"/>
    <x v="1"/>
    <x v="1"/>
  </r>
  <r>
    <x v="249"/>
    <x v="22"/>
    <n v="7"/>
    <x v="1"/>
    <x v="0"/>
    <n v="0.04"/>
    <n v="121"/>
    <n v="141.57"/>
    <n v="847"/>
    <n v="990.99"/>
    <n v="951.35039999999992"/>
    <n v="104.35039999999992"/>
    <x v="4"/>
    <x v="21"/>
    <x v="1"/>
    <x v="0"/>
  </r>
  <r>
    <x v="250"/>
    <x v="39"/>
    <n v="12"/>
    <x v="0"/>
    <x v="1"/>
    <n v="0.04"/>
    <n v="134"/>
    <n v="156.78"/>
    <n v="1608"/>
    <n v="1881.3600000000001"/>
    <n v="1806.1056000000001"/>
    <n v="198.10560000000009"/>
    <x v="4"/>
    <x v="4"/>
    <x v="1"/>
    <x v="2"/>
  </r>
  <r>
    <x v="251"/>
    <x v="37"/>
    <n v="6"/>
    <x v="2"/>
    <x v="0"/>
    <n v="0.06"/>
    <n v="6"/>
    <n v="7.86"/>
    <n v="36"/>
    <n v="47.160000000000004"/>
    <n v="44.330400000000004"/>
    <n v="8.3304000000000045"/>
    <x v="4"/>
    <x v="26"/>
    <x v="1"/>
    <x v="3"/>
  </r>
  <r>
    <x v="252"/>
    <x v="31"/>
    <n v="7"/>
    <x v="1"/>
    <x v="1"/>
    <n v="0.04"/>
    <n v="44"/>
    <n v="48.4"/>
    <n v="308"/>
    <n v="338.8"/>
    <n v="325.24799999999999"/>
    <n v="17.24799999999999"/>
    <x v="4"/>
    <x v="6"/>
    <x v="1"/>
    <x v="2"/>
  </r>
  <r>
    <x v="253"/>
    <x v="35"/>
    <n v="5"/>
    <x v="2"/>
    <x v="0"/>
    <n v="7.0000000000000007E-2"/>
    <n v="73"/>
    <n v="94.17"/>
    <n v="365"/>
    <n v="470.85"/>
    <n v="437.89049999999997"/>
    <n v="72.890499999999975"/>
    <x v="4"/>
    <x v="22"/>
    <x v="1"/>
    <x v="2"/>
  </r>
  <r>
    <x v="254"/>
    <x v="25"/>
    <n v="14"/>
    <x v="2"/>
    <x v="1"/>
    <n v="0.06"/>
    <n v="83"/>
    <n v="94.62"/>
    <n v="1162"/>
    <n v="1324.68"/>
    <n v="1245.1992"/>
    <n v="83.199200000000019"/>
    <x v="4"/>
    <x v="29"/>
    <x v="1"/>
    <x v="3"/>
  </r>
  <r>
    <x v="255"/>
    <x v="14"/>
    <n v="5"/>
    <x v="1"/>
    <x v="0"/>
    <n v="0.08"/>
    <n v="61"/>
    <n v="76.25"/>
    <n v="305"/>
    <n v="381.25"/>
    <n v="350.75"/>
    <n v="45.75"/>
    <x v="4"/>
    <x v="17"/>
    <x v="1"/>
    <x v="0"/>
  </r>
  <r>
    <x v="256"/>
    <x v="20"/>
    <n v="13"/>
    <x v="2"/>
    <x v="1"/>
    <n v="0.04"/>
    <n v="148"/>
    <n v="164.28"/>
    <n v="1924"/>
    <n v="2135.64"/>
    <n v="2050.2143999999998"/>
    <n v="126.21439999999984"/>
    <x v="4"/>
    <x v="23"/>
    <x v="1"/>
    <x v="2"/>
  </r>
  <r>
    <x v="256"/>
    <x v="5"/>
    <n v="13"/>
    <x v="1"/>
    <x v="0"/>
    <n v="0.08"/>
    <n v="93"/>
    <n v="104.16"/>
    <n v="1209"/>
    <n v="1354.08"/>
    <n v="1245.7536"/>
    <n v="36.753600000000006"/>
    <x v="4"/>
    <x v="23"/>
    <x v="1"/>
    <x v="1"/>
  </r>
  <r>
    <x v="257"/>
    <x v="26"/>
    <n v="8"/>
    <x v="2"/>
    <x v="1"/>
    <n v="0.08"/>
    <n v="48"/>
    <n v="57.12"/>
    <n v="384"/>
    <n v="456.96"/>
    <n v="420.40320000000003"/>
    <n v="36.403200000000027"/>
    <x v="4"/>
    <x v="30"/>
    <x v="1"/>
    <x v="1"/>
  </r>
  <r>
    <x v="258"/>
    <x v="26"/>
    <n v="4"/>
    <x v="0"/>
    <x v="0"/>
    <n v="7.0000000000000007E-2"/>
    <n v="48"/>
    <n v="57.12"/>
    <n v="192"/>
    <n v="228.48"/>
    <n v="212.48639999999997"/>
    <n v="20.486399999999975"/>
    <x v="4"/>
    <x v="7"/>
    <x v="1"/>
    <x v="1"/>
  </r>
  <r>
    <x v="258"/>
    <x v="1"/>
    <n v="8"/>
    <x v="0"/>
    <x v="0"/>
    <n v="7.0000000000000007E-2"/>
    <n v="72"/>
    <n v="79.92"/>
    <n v="576"/>
    <n v="639.36"/>
    <n v="594.60479999999995"/>
    <n v="18.604799999999955"/>
    <x v="4"/>
    <x v="7"/>
    <x v="1"/>
    <x v="1"/>
  </r>
  <r>
    <x v="259"/>
    <x v="11"/>
    <n v="15"/>
    <x v="1"/>
    <x v="1"/>
    <n v="0.06"/>
    <n v="76"/>
    <n v="82.08"/>
    <n v="1140"/>
    <n v="1231.2"/>
    <n v="1157.328"/>
    <n v="17.327999999999975"/>
    <x v="4"/>
    <x v="9"/>
    <x v="1"/>
    <x v="1"/>
  </r>
  <r>
    <x v="260"/>
    <x v="27"/>
    <n v="12"/>
    <x v="2"/>
    <x v="0"/>
    <n v="0.08"/>
    <n v="12"/>
    <n v="15.72"/>
    <n v="144"/>
    <n v="188.64000000000001"/>
    <n v="173.54880000000003"/>
    <n v="29.548800000000028"/>
    <x v="4"/>
    <x v="18"/>
    <x v="1"/>
    <x v="2"/>
  </r>
  <r>
    <x v="261"/>
    <x v="29"/>
    <n v="7"/>
    <x v="1"/>
    <x v="0"/>
    <n v="0.04"/>
    <n v="105"/>
    <n v="142.80000000000001"/>
    <n v="735"/>
    <n v="999.60000000000014"/>
    <n v="959.6160000000001"/>
    <n v="224.6160000000001"/>
    <x v="4"/>
    <x v="11"/>
    <x v="1"/>
    <x v="3"/>
  </r>
  <r>
    <x v="262"/>
    <x v="33"/>
    <n v="2"/>
    <x v="2"/>
    <x v="0"/>
    <n v="0.05"/>
    <n v="37"/>
    <n v="41.81"/>
    <n v="74"/>
    <n v="83.62"/>
    <n v="79.439000000000007"/>
    <n v="5.4390000000000072"/>
    <x v="4"/>
    <x v="12"/>
    <x v="1"/>
    <x v="1"/>
  </r>
  <r>
    <x v="262"/>
    <x v="26"/>
    <n v="2"/>
    <x v="1"/>
    <x v="0"/>
    <n v="0.04"/>
    <n v="48"/>
    <n v="57.12"/>
    <n v="96"/>
    <n v="114.24"/>
    <n v="109.67039999999999"/>
    <n v="13.670399999999987"/>
    <x v="4"/>
    <x v="12"/>
    <x v="1"/>
    <x v="1"/>
  </r>
  <r>
    <x v="263"/>
    <x v="41"/>
    <n v="10"/>
    <x v="0"/>
    <x v="1"/>
    <n v="0.04"/>
    <n v="138"/>
    <n v="173.88"/>
    <n v="1380"/>
    <n v="1738.8"/>
    <n v="1669.2479999999998"/>
    <n v="289.24799999999982"/>
    <x v="4"/>
    <x v="14"/>
    <x v="1"/>
    <x v="1"/>
  </r>
  <r>
    <x v="263"/>
    <x v="25"/>
    <n v="5"/>
    <x v="0"/>
    <x v="0"/>
    <n v="0.05"/>
    <n v="83"/>
    <n v="94.62"/>
    <n v="415"/>
    <n v="473.1"/>
    <n v="449.44499999999999"/>
    <n v="34.444999999999993"/>
    <x v="4"/>
    <x v="14"/>
    <x v="1"/>
    <x v="3"/>
  </r>
  <r>
    <x v="263"/>
    <x v="20"/>
    <n v="9"/>
    <x v="1"/>
    <x v="1"/>
    <n v="0.04"/>
    <n v="148"/>
    <n v="164.28"/>
    <n v="1332"/>
    <n v="1478.52"/>
    <n v="1419.3791999999999"/>
    <n v="87.379199999999855"/>
    <x v="4"/>
    <x v="14"/>
    <x v="1"/>
    <x v="2"/>
  </r>
  <r>
    <x v="263"/>
    <x v="3"/>
    <n v="12"/>
    <x v="1"/>
    <x v="0"/>
    <n v="7.0000000000000007E-2"/>
    <n v="44"/>
    <n v="48.84"/>
    <n v="528"/>
    <n v="586.08000000000004"/>
    <n v="545.05439999999999"/>
    <n v="17.054399999999987"/>
    <x v="4"/>
    <x v="14"/>
    <x v="1"/>
    <x v="3"/>
  </r>
  <r>
    <x v="263"/>
    <x v="14"/>
    <n v="14"/>
    <x v="2"/>
    <x v="1"/>
    <n v="0.06"/>
    <n v="61"/>
    <n v="76.25"/>
    <n v="854"/>
    <n v="1067.5"/>
    <n v="1003.4499999999999"/>
    <n v="149.44999999999993"/>
    <x v="4"/>
    <x v="14"/>
    <x v="1"/>
    <x v="0"/>
  </r>
  <r>
    <x v="264"/>
    <x v="11"/>
    <n v="9"/>
    <x v="2"/>
    <x v="0"/>
    <n v="7.0000000000000007E-2"/>
    <n v="76"/>
    <n v="82.08"/>
    <n v="684"/>
    <n v="738.72"/>
    <n v="687.00959999999998"/>
    <n v="3.0095999999999776"/>
    <x v="4"/>
    <x v="24"/>
    <x v="1"/>
    <x v="1"/>
  </r>
  <r>
    <x v="264"/>
    <x v="24"/>
    <n v="4"/>
    <x v="0"/>
    <x v="1"/>
    <n v="0.08"/>
    <n v="133"/>
    <n v="155.61000000000001"/>
    <n v="532"/>
    <n v="622.44000000000005"/>
    <n v="572.64480000000003"/>
    <n v="40.644800000000032"/>
    <x v="4"/>
    <x v="24"/>
    <x v="1"/>
    <x v="3"/>
  </r>
  <r>
    <x v="264"/>
    <x v="38"/>
    <n v="3"/>
    <x v="1"/>
    <x v="1"/>
    <n v="0.05"/>
    <n v="95"/>
    <n v="119.7"/>
    <n v="285"/>
    <n v="359.1"/>
    <n v="341.14499999999998"/>
    <n v="56.144999999999982"/>
    <x v="4"/>
    <x v="24"/>
    <x v="1"/>
    <x v="1"/>
  </r>
  <r>
    <x v="265"/>
    <x v="25"/>
    <n v="14"/>
    <x v="1"/>
    <x v="0"/>
    <n v="0.05"/>
    <n v="83"/>
    <n v="94.62"/>
    <n v="1162"/>
    <n v="1324.68"/>
    <n v="1258.4459999999999"/>
    <n v="96.445999999999913"/>
    <x v="5"/>
    <x v="2"/>
    <x v="1"/>
    <x v="3"/>
  </r>
  <r>
    <x v="266"/>
    <x v="33"/>
    <n v="8"/>
    <x v="0"/>
    <x v="0"/>
    <n v="0.06"/>
    <n v="37"/>
    <n v="41.81"/>
    <n v="296"/>
    <n v="334.48"/>
    <n v="314.41120000000001"/>
    <n v="18.411200000000008"/>
    <x v="5"/>
    <x v="26"/>
    <x v="1"/>
    <x v="1"/>
  </r>
  <r>
    <x v="267"/>
    <x v="34"/>
    <n v="13"/>
    <x v="1"/>
    <x v="1"/>
    <n v="7.0000000000000007E-2"/>
    <n v="37"/>
    <n v="42.55"/>
    <n v="481"/>
    <n v="553.15"/>
    <n v="514.42949999999996"/>
    <n v="33.429499999999962"/>
    <x v="5"/>
    <x v="5"/>
    <x v="1"/>
    <x v="1"/>
  </r>
  <r>
    <x v="267"/>
    <x v="32"/>
    <n v="6"/>
    <x v="2"/>
    <x v="0"/>
    <n v="7.0000000000000007E-2"/>
    <n v="126"/>
    <n v="162.54"/>
    <n v="756"/>
    <n v="975.24"/>
    <n v="906.97319999999991"/>
    <n v="150.97319999999991"/>
    <x v="5"/>
    <x v="5"/>
    <x v="1"/>
    <x v="0"/>
  </r>
  <r>
    <x v="268"/>
    <x v="42"/>
    <n v="6"/>
    <x v="2"/>
    <x v="1"/>
    <n v="0.05"/>
    <n v="18"/>
    <n v="24.66"/>
    <n v="108"/>
    <n v="147.96"/>
    <n v="140.56200000000001"/>
    <n v="32.562000000000012"/>
    <x v="5"/>
    <x v="22"/>
    <x v="1"/>
    <x v="1"/>
  </r>
  <r>
    <x v="269"/>
    <x v="10"/>
    <n v="15"/>
    <x v="0"/>
    <x v="0"/>
    <n v="0.04"/>
    <n v="120"/>
    <n v="162"/>
    <n v="1800"/>
    <n v="2430"/>
    <n v="2332.7999999999997"/>
    <n v="532.79999999999973"/>
    <x v="5"/>
    <x v="17"/>
    <x v="1"/>
    <x v="1"/>
  </r>
  <r>
    <x v="270"/>
    <x v="19"/>
    <n v="15"/>
    <x v="1"/>
    <x v="1"/>
    <n v="0.04"/>
    <n v="47"/>
    <n v="53.11"/>
    <n v="705"/>
    <n v="796.65"/>
    <n v="764.78399999999999"/>
    <n v="59.783999999999992"/>
    <x v="5"/>
    <x v="23"/>
    <x v="1"/>
    <x v="1"/>
  </r>
  <r>
    <x v="271"/>
    <x v="29"/>
    <n v="8"/>
    <x v="2"/>
    <x v="1"/>
    <n v="0.04"/>
    <n v="105"/>
    <n v="142.80000000000001"/>
    <n v="840"/>
    <n v="1142.4000000000001"/>
    <n v="1096.704"/>
    <n v="256.70399999999995"/>
    <x v="5"/>
    <x v="8"/>
    <x v="1"/>
    <x v="3"/>
  </r>
  <r>
    <x v="272"/>
    <x v="39"/>
    <n v="14"/>
    <x v="2"/>
    <x v="1"/>
    <n v="7.0000000000000007E-2"/>
    <n v="134"/>
    <n v="156.78"/>
    <n v="1876"/>
    <n v="2194.92"/>
    <n v="2041.2755999999999"/>
    <n v="165.27559999999994"/>
    <x v="5"/>
    <x v="10"/>
    <x v="1"/>
    <x v="2"/>
  </r>
  <r>
    <x v="273"/>
    <x v="17"/>
    <n v="10"/>
    <x v="1"/>
    <x v="1"/>
    <n v="0.05"/>
    <n v="90"/>
    <n v="115.2"/>
    <n v="900"/>
    <n v="1152"/>
    <n v="1094.3999999999999"/>
    <n v="194.39999999999986"/>
    <x v="5"/>
    <x v="18"/>
    <x v="1"/>
    <x v="1"/>
  </r>
  <r>
    <x v="273"/>
    <x v="16"/>
    <n v="4"/>
    <x v="2"/>
    <x v="1"/>
    <n v="0.06"/>
    <n v="98"/>
    <n v="103.88"/>
    <n v="392"/>
    <n v="415.52"/>
    <n v="390.58879999999994"/>
    <n v="-1.4112000000000648"/>
    <x v="5"/>
    <x v="18"/>
    <x v="1"/>
    <x v="3"/>
  </r>
  <r>
    <x v="274"/>
    <x v="3"/>
    <n v="8"/>
    <x v="2"/>
    <x v="0"/>
    <n v="0.08"/>
    <n v="44"/>
    <n v="48.84"/>
    <n v="352"/>
    <n v="390.72"/>
    <n v="359.46240000000006"/>
    <n v="7.4624000000000592"/>
    <x v="5"/>
    <x v="19"/>
    <x v="1"/>
    <x v="3"/>
  </r>
  <r>
    <x v="275"/>
    <x v="30"/>
    <n v="7"/>
    <x v="2"/>
    <x v="1"/>
    <n v="0.05"/>
    <n v="37"/>
    <n v="49.21"/>
    <n v="259"/>
    <n v="344.47"/>
    <n v="327.24650000000003"/>
    <n v="68.246500000000026"/>
    <x v="5"/>
    <x v="27"/>
    <x v="1"/>
    <x v="2"/>
  </r>
  <r>
    <x v="276"/>
    <x v="35"/>
    <n v="7"/>
    <x v="1"/>
    <x v="0"/>
    <n v="0.08"/>
    <n v="73"/>
    <n v="94.17"/>
    <n v="511"/>
    <n v="659.19"/>
    <n v="606.45480000000009"/>
    <n v="95.454800000000091"/>
    <x v="5"/>
    <x v="11"/>
    <x v="1"/>
    <x v="2"/>
  </r>
  <r>
    <x v="277"/>
    <x v="13"/>
    <n v="4"/>
    <x v="2"/>
    <x v="1"/>
    <n v="7.0000000000000007E-2"/>
    <n v="55"/>
    <n v="58.3"/>
    <n v="220"/>
    <n v="233.2"/>
    <n v="216.87599999999998"/>
    <n v="-3.1240000000000236"/>
    <x v="5"/>
    <x v="12"/>
    <x v="1"/>
    <x v="1"/>
  </r>
  <r>
    <x v="277"/>
    <x v="23"/>
    <n v="12"/>
    <x v="2"/>
    <x v="0"/>
    <n v="7.0000000000000007E-2"/>
    <n v="67"/>
    <n v="83.08"/>
    <n v="804"/>
    <n v="996.96"/>
    <n v="927.17279999999994"/>
    <n v="123.17279999999994"/>
    <x v="5"/>
    <x v="12"/>
    <x v="1"/>
    <x v="1"/>
  </r>
  <r>
    <x v="278"/>
    <x v="38"/>
    <n v="15"/>
    <x v="2"/>
    <x v="1"/>
    <n v="0.04"/>
    <n v="95"/>
    <n v="119.7"/>
    <n v="1425"/>
    <n v="1795.5"/>
    <n v="1723.6799999999998"/>
    <n v="298.67999999999984"/>
    <x v="6"/>
    <x v="2"/>
    <x v="1"/>
    <x v="1"/>
  </r>
  <r>
    <x v="279"/>
    <x v="36"/>
    <n v="7"/>
    <x v="2"/>
    <x v="0"/>
    <n v="0.06"/>
    <n v="43"/>
    <n v="47.73"/>
    <n v="301"/>
    <n v="334.10999999999996"/>
    <n v="314.06339999999994"/>
    <n v="13.063399999999945"/>
    <x v="6"/>
    <x v="3"/>
    <x v="1"/>
    <x v="3"/>
  </r>
  <r>
    <x v="280"/>
    <x v="7"/>
    <n v="7"/>
    <x v="1"/>
    <x v="1"/>
    <n v="0.05"/>
    <n v="7"/>
    <n v="8.33"/>
    <n v="49"/>
    <n v="58.31"/>
    <n v="55.394500000000001"/>
    <n v="6.3945000000000007"/>
    <x v="6"/>
    <x v="15"/>
    <x v="1"/>
    <x v="1"/>
  </r>
  <r>
    <x v="280"/>
    <x v="27"/>
    <n v="8"/>
    <x v="2"/>
    <x v="0"/>
    <n v="0.08"/>
    <n v="12"/>
    <n v="15.72"/>
    <n v="96"/>
    <n v="125.76"/>
    <n v="115.6992"/>
    <n v="19.699200000000005"/>
    <x v="6"/>
    <x v="15"/>
    <x v="1"/>
    <x v="2"/>
  </r>
  <r>
    <x v="281"/>
    <x v="41"/>
    <n v="2"/>
    <x v="2"/>
    <x v="1"/>
    <n v="0.04"/>
    <n v="138"/>
    <n v="173.88"/>
    <n v="276"/>
    <n v="347.76"/>
    <n v="333.84959999999995"/>
    <n v="57.849599999999953"/>
    <x v="6"/>
    <x v="16"/>
    <x v="1"/>
    <x v="1"/>
  </r>
  <r>
    <x v="282"/>
    <x v="30"/>
    <n v="2"/>
    <x v="2"/>
    <x v="0"/>
    <n v="0.04"/>
    <n v="37"/>
    <n v="49.21"/>
    <n v="74"/>
    <n v="98.42"/>
    <n v="94.483199999999997"/>
    <n v="20.483199999999997"/>
    <x v="6"/>
    <x v="21"/>
    <x v="1"/>
    <x v="2"/>
  </r>
  <r>
    <x v="283"/>
    <x v="18"/>
    <n v="12"/>
    <x v="1"/>
    <x v="1"/>
    <n v="0.08"/>
    <n v="89"/>
    <n v="117.48"/>
    <n v="1068"/>
    <n v="1409.76"/>
    <n v="1296.9792"/>
    <n v="228.97919999999999"/>
    <x v="6"/>
    <x v="26"/>
    <x v="1"/>
    <x v="1"/>
  </r>
  <r>
    <x v="284"/>
    <x v="33"/>
    <n v="12"/>
    <x v="2"/>
    <x v="1"/>
    <n v="0.08"/>
    <n v="37"/>
    <n v="41.81"/>
    <n v="444"/>
    <n v="501.72"/>
    <n v="461.58240000000006"/>
    <n v="17.582400000000064"/>
    <x v="6"/>
    <x v="6"/>
    <x v="1"/>
    <x v="1"/>
  </r>
  <r>
    <x v="285"/>
    <x v="7"/>
    <n v="7"/>
    <x v="2"/>
    <x v="0"/>
    <n v="0.08"/>
    <n v="7"/>
    <n v="8.33"/>
    <n v="49"/>
    <n v="58.31"/>
    <n v="53.645200000000003"/>
    <n v="4.6452000000000027"/>
    <x v="6"/>
    <x v="22"/>
    <x v="1"/>
    <x v="1"/>
  </r>
  <r>
    <x v="286"/>
    <x v="38"/>
    <n v="9"/>
    <x v="2"/>
    <x v="0"/>
    <n v="0.04"/>
    <n v="95"/>
    <n v="119.7"/>
    <n v="855"/>
    <n v="1077.3"/>
    <n v="1034.2079999999999"/>
    <n v="179.20799999999986"/>
    <x v="6"/>
    <x v="29"/>
    <x v="1"/>
    <x v="1"/>
  </r>
  <r>
    <x v="287"/>
    <x v="3"/>
    <n v="2"/>
    <x v="1"/>
    <x v="0"/>
    <n v="0.08"/>
    <n v="44"/>
    <n v="48.84"/>
    <n v="88"/>
    <n v="97.68"/>
    <n v="89.865600000000015"/>
    <n v="1.8656000000000148"/>
    <x v="6"/>
    <x v="17"/>
    <x v="1"/>
    <x v="3"/>
  </r>
  <r>
    <x v="288"/>
    <x v="41"/>
    <n v="8"/>
    <x v="1"/>
    <x v="1"/>
    <n v="0.06"/>
    <n v="138"/>
    <n v="173.88"/>
    <n v="1104"/>
    <n v="1391.04"/>
    <n v="1307.5775999999998"/>
    <n v="203.57759999999985"/>
    <x v="6"/>
    <x v="30"/>
    <x v="1"/>
    <x v="1"/>
  </r>
  <r>
    <x v="289"/>
    <x v="20"/>
    <n v="12"/>
    <x v="2"/>
    <x v="0"/>
    <n v="0.08"/>
    <n v="148"/>
    <n v="164.28"/>
    <n v="1776"/>
    <n v="1971.3600000000001"/>
    <n v="1813.6512000000002"/>
    <n v="37.651200000000244"/>
    <x v="6"/>
    <x v="7"/>
    <x v="1"/>
    <x v="2"/>
  </r>
  <r>
    <x v="290"/>
    <x v="10"/>
    <n v="8"/>
    <x v="0"/>
    <x v="0"/>
    <n v="0.06"/>
    <n v="120"/>
    <n v="162"/>
    <n v="960"/>
    <n v="1296"/>
    <n v="1218.24"/>
    <n v="258.24"/>
    <x v="6"/>
    <x v="9"/>
    <x v="1"/>
    <x v="1"/>
  </r>
  <r>
    <x v="291"/>
    <x v="13"/>
    <n v="6"/>
    <x v="2"/>
    <x v="1"/>
    <n v="0.05"/>
    <n v="55"/>
    <n v="58.3"/>
    <n v="330"/>
    <n v="349.79999999999995"/>
    <n v="332.30999999999995"/>
    <n v="2.3099999999999454"/>
    <x v="6"/>
    <x v="18"/>
    <x v="1"/>
    <x v="1"/>
  </r>
  <r>
    <x v="292"/>
    <x v="30"/>
    <n v="2"/>
    <x v="1"/>
    <x v="0"/>
    <n v="7.0000000000000007E-2"/>
    <n v="37"/>
    <n v="49.21"/>
    <n v="74"/>
    <n v="98.42"/>
    <n v="91.530599999999993"/>
    <n v="17.530599999999993"/>
    <x v="6"/>
    <x v="19"/>
    <x v="1"/>
    <x v="2"/>
  </r>
  <r>
    <x v="293"/>
    <x v="15"/>
    <n v="14"/>
    <x v="2"/>
    <x v="1"/>
    <n v="0.06"/>
    <n v="75"/>
    <n v="85.5"/>
    <n v="1050"/>
    <n v="1197"/>
    <n v="1125.1799999999998"/>
    <n v="75.179999999999836"/>
    <x v="6"/>
    <x v="27"/>
    <x v="1"/>
    <x v="3"/>
  </r>
  <r>
    <x v="293"/>
    <x v="26"/>
    <n v="1"/>
    <x v="1"/>
    <x v="0"/>
    <n v="0.06"/>
    <n v="48"/>
    <n v="57.12"/>
    <n v="48"/>
    <n v="57.12"/>
    <n v="53.692799999999991"/>
    <n v="5.6927999999999912"/>
    <x v="6"/>
    <x v="27"/>
    <x v="1"/>
    <x v="1"/>
  </r>
  <r>
    <x v="294"/>
    <x v="11"/>
    <n v="2"/>
    <x v="2"/>
    <x v="1"/>
    <n v="0.05"/>
    <n v="76"/>
    <n v="82.08"/>
    <n v="152"/>
    <n v="164.16"/>
    <n v="155.952"/>
    <n v="3.9519999999999982"/>
    <x v="6"/>
    <x v="11"/>
    <x v="1"/>
    <x v="1"/>
  </r>
  <r>
    <x v="294"/>
    <x v="39"/>
    <n v="12"/>
    <x v="2"/>
    <x v="1"/>
    <n v="0.06"/>
    <n v="134"/>
    <n v="156.78"/>
    <n v="1608"/>
    <n v="1881.3600000000001"/>
    <n v="1768.4784"/>
    <n v="160.47839999999997"/>
    <x v="6"/>
    <x v="11"/>
    <x v="1"/>
    <x v="2"/>
  </r>
  <r>
    <x v="294"/>
    <x v="6"/>
    <n v="13"/>
    <x v="1"/>
    <x v="1"/>
    <n v="0.04"/>
    <n v="71"/>
    <n v="80.94"/>
    <n v="923"/>
    <n v="1052.22"/>
    <n v="1010.1312"/>
    <n v="87.131200000000035"/>
    <x v="6"/>
    <x v="11"/>
    <x v="1"/>
    <x v="3"/>
  </r>
  <r>
    <x v="295"/>
    <x v="6"/>
    <n v="10"/>
    <x v="1"/>
    <x v="0"/>
    <n v="0.05"/>
    <n v="71"/>
    <n v="80.94"/>
    <n v="710"/>
    <n v="809.4"/>
    <n v="768.93"/>
    <n v="58.92999999999995"/>
    <x v="6"/>
    <x v="12"/>
    <x v="1"/>
    <x v="3"/>
  </r>
  <r>
    <x v="295"/>
    <x v="42"/>
    <n v="1"/>
    <x v="1"/>
    <x v="1"/>
    <n v="0.06"/>
    <n v="18"/>
    <n v="24.66"/>
    <n v="18"/>
    <n v="24.66"/>
    <n v="23.180399999999999"/>
    <n v="5.1803999999999988"/>
    <x v="6"/>
    <x v="12"/>
    <x v="1"/>
    <x v="1"/>
  </r>
  <r>
    <x v="296"/>
    <x v="35"/>
    <n v="5"/>
    <x v="2"/>
    <x v="1"/>
    <n v="0.05"/>
    <n v="73"/>
    <n v="94.17"/>
    <n v="365"/>
    <n v="470.85"/>
    <n v="447.3075"/>
    <n v="82.307500000000005"/>
    <x v="7"/>
    <x v="2"/>
    <x v="1"/>
    <x v="2"/>
  </r>
  <r>
    <x v="297"/>
    <x v="21"/>
    <n v="9"/>
    <x v="1"/>
    <x v="0"/>
    <n v="0.05"/>
    <n v="13"/>
    <n v="16.64"/>
    <n v="117"/>
    <n v="149.76"/>
    <n v="142.27199999999999"/>
    <n v="25.271999999999991"/>
    <x v="7"/>
    <x v="16"/>
    <x v="1"/>
    <x v="2"/>
  </r>
  <r>
    <x v="298"/>
    <x v="21"/>
    <n v="2"/>
    <x v="2"/>
    <x v="0"/>
    <n v="7.0000000000000007E-2"/>
    <n v="13"/>
    <n v="16.64"/>
    <n v="26"/>
    <n v="33.28"/>
    <n v="30.950399999999998"/>
    <n v="4.9503999999999984"/>
    <x v="7"/>
    <x v="21"/>
    <x v="1"/>
    <x v="2"/>
  </r>
  <r>
    <x v="298"/>
    <x v="18"/>
    <n v="12"/>
    <x v="2"/>
    <x v="1"/>
    <n v="0.06"/>
    <n v="89"/>
    <n v="117.48"/>
    <n v="1068"/>
    <n v="1409.76"/>
    <n v="1325.1743999999999"/>
    <n v="257.17439999999988"/>
    <x v="7"/>
    <x v="21"/>
    <x v="1"/>
    <x v="1"/>
  </r>
  <r>
    <x v="298"/>
    <x v="32"/>
    <n v="11"/>
    <x v="2"/>
    <x v="1"/>
    <n v="7.0000000000000007E-2"/>
    <n v="126"/>
    <n v="162.54"/>
    <n v="1386"/>
    <n v="1787.9399999999998"/>
    <n v="1662.7841999999998"/>
    <n v="276.78419999999983"/>
    <x v="7"/>
    <x v="21"/>
    <x v="1"/>
    <x v="0"/>
  </r>
  <r>
    <x v="299"/>
    <x v="28"/>
    <n v="14"/>
    <x v="2"/>
    <x v="1"/>
    <n v="0.08"/>
    <n v="148"/>
    <n v="201.28"/>
    <n v="2072"/>
    <n v="2817.92"/>
    <n v="2592.4864000000002"/>
    <n v="520.48640000000023"/>
    <x v="7"/>
    <x v="29"/>
    <x v="1"/>
    <x v="1"/>
  </r>
  <r>
    <x v="300"/>
    <x v="31"/>
    <n v="10"/>
    <x v="0"/>
    <x v="1"/>
    <n v="0.08"/>
    <n v="44"/>
    <n v="48.4"/>
    <n v="440"/>
    <n v="484"/>
    <n v="445.28000000000003"/>
    <n v="5.2800000000000296"/>
    <x v="7"/>
    <x v="17"/>
    <x v="1"/>
    <x v="2"/>
  </r>
  <r>
    <x v="300"/>
    <x v="27"/>
    <n v="7"/>
    <x v="2"/>
    <x v="0"/>
    <n v="7.0000000000000007E-2"/>
    <n v="12"/>
    <n v="15.72"/>
    <n v="84"/>
    <n v="110.04"/>
    <n v="102.3372"/>
    <n v="18.337199999999996"/>
    <x v="7"/>
    <x v="17"/>
    <x v="1"/>
    <x v="2"/>
  </r>
  <r>
    <x v="301"/>
    <x v="19"/>
    <n v="8"/>
    <x v="1"/>
    <x v="0"/>
    <n v="0.08"/>
    <n v="47"/>
    <n v="53.11"/>
    <n v="376"/>
    <n v="424.88"/>
    <n v="390.88960000000003"/>
    <n v="14.88960000000003"/>
    <x v="7"/>
    <x v="7"/>
    <x v="1"/>
    <x v="1"/>
  </r>
  <r>
    <x v="301"/>
    <x v="20"/>
    <n v="2"/>
    <x v="1"/>
    <x v="1"/>
    <n v="0.08"/>
    <n v="148"/>
    <n v="164.28"/>
    <n v="296"/>
    <n v="328.56"/>
    <n v="302.27520000000004"/>
    <n v="6.2752000000000407"/>
    <x v="7"/>
    <x v="7"/>
    <x v="1"/>
    <x v="2"/>
  </r>
  <r>
    <x v="302"/>
    <x v="36"/>
    <n v="3"/>
    <x v="1"/>
    <x v="0"/>
    <n v="0.04"/>
    <n v="43"/>
    <n v="47.73"/>
    <n v="129"/>
    <n v="143.19"/>
    <n v="137.4624"/>
    <n v="8.4624000000000024"/>
    <x v="7"/>
    <x v="8"/>
    <x v="1"/>
    <x v="3"/>
  </r>
  <r>
    <x v="303"/>
    <x v="12"/>
    <n v="13"/>
    <x v="2"/>
    <x v="0"/>
    <n v="0.08"/>
    <n v="141"/>
    <n v="149.46"/>
    <n v="1833"/>
    <n v="1942.98"/>
    <n v="1787.5416"/>
    <n v="-45.458399999999983"/>
    <x v="7"/>
    <x v="9"/>
    <x v="1"/>
    <x v="0"/>
  </r>
  <r>
    <x v="303"/>
    <x v="38"/>
    <n v="14"/>
    <x v="2"/>
    <x v="0"/>
    <n v="0.04"/>
    <n v="95"/>
    <n v="119.7"/>
    <n v="1330"/>
    <n v="1675.8"/>
    <n v="1608.7679999999998"/>
    <n v="278.7679999999998"/>
    <x v="7"/>
    <x v="9"/>
    <x v="1"/>
    <x v="1"/>
  </r>
  <r>
    <x v="304"/>
    <x v="21"/>
    <n v="4"/>
    <x v="2"/>
    <x v="0"/>
    <n v="7.0000000000000007E-2"/>
    <n v="13"/>
    <n v="16.64"/>
    <n v="52"/>
    <n v="66.56"/>
    <n v="61.900799999999997"/>
    <n v="9.9007999999999967"/>
    <x v="7"/>
    <x v="10"/>
    <x v="1"/>
    <x v="2"/>
  </r>
  <r>
    <x v="305"/>
    <x v="11"/>
    <n v="11"/>
    <x v="1"/>
    <x v="0"/>
    <n v="7.0000000000000007E-2"/>
    <n v="76"/>
    <n v="82.08"/>
    <n v="836"/>
    <n v="902.88"/>
    <n v="839.6783999999999"/>
    <n v="3.6783999999998969"/>
    <x v="7"/>
    <x v="19"/>
    <x v="1"/>
    <x v="1"/>
  </r>
  <r>
    <x v="305"/>
    <x v="19"/>
    <n v="14"/>
    <x v="2"/>
    <x v="1"/>
    <n v="0.04"/>
    <n v="47"/>
    <n v="53.11"/>
    <n v="658"/>
    <n v="743.54"/>
    <n v="713.7983999999999"/>
    <n v="55.798399999999901"/>
    <x v="7"/>
    <x v="19"/>
    <x v="1"/>
    <x v="1"/>
  </r>
  <r>
    <x v="306"/>
    <x v="24"/>
    <n v="5"/>
    <x v="2"/>
    <x v="1"/>
    <n v="0.04"/>
    <n v="133"/>
    <n v="155.61000000000001"/>
    <n v="665"/>
    <n v="778.05000000000007"/>
    <n v="746.928"/>
    <n v="81.927999999999997"/>
    <x v="7"/>
    <x v="27"/>
    <x v="1"/>
    <x v="3"/>
  </r>
  <r>
    <x v="307"/>
    <x v="40"/>
    <n v="13"/>
    <x v="0"/>
    <x v="1"/>
    <n v="0.08"/>
    <n v="150"/>
    <n v="210"/>
    <n v="1950"/>
    <n v="2730"/>
    <n v="2511.6"/>
    <n v="561.59999999999991"/>
    <x v="7"/>
    <x v="12"/>
    <x v="1"/>
    <x v="2"/>
  </r>
  <r>
    <x v="307"/>
    <x v="8"/>
    <n v="8"/>
    <x v="1"/>
    <x v="0"/>
    <n v="0.08"/>
    <n v="67"/>
    <n v="85.76"/>
    <n v="536"/>
    <n v="686.08"/>
    <n v="631.19360000000006"/>
    <n v="95.19360000000006"/>
    <x v="7"/>
    <x v="12"/>
    <x v="1"/>
    <x v="1"/>
  </r>
  <r>
    <x v="308"/>
    <x v="34"/>
    <n v="15"/>
    <x v="0"/>
    <x v="0"/>
    <n v="0.04"/>
    <n v="37"/>
    <n v="42.55"/>
    <n v="555"/>
    <n v="638.25"/>
    <n v="612.72"/>
    <n v="57.720000000000027"/>
    <x v="7"/>
    <x v="13"/>
    <x v="1"/>
    <x v="1"/>
  </r>
  <r>
    <x v="309"/>
    <x v="24"/>
    <n v="9"/>
    <x v="1"/>
    <x v="0"/>
    <n v="0.06"/>
    <n v="133"/>
    <n v="155.61000000000001"/>
    <n v="1197"/>
    <n v="1400.4900000000002"/>
    <n v="1316.4606000000001"/>
    <n v="119.46060000000011"/>
    <x v="7"/>
    <x v="14"/>
    <x v="1"/>
    <x v="3"/>
  </r>
  <r>
    <x v="309"/>
    <x v="34"/>
    <n v="5"/>
    <x v="2"/>
    <x v="0"/>
    <n v="7.0000000000000007E-2"/>
    <n v="37"/>
    <n v="42.55"/>
    <n v="185"/>
    <n v="212.75"/>
    <n v="197.85749999999999"/>
    <n v="12.857499999999987"/>
    <x v="7"/>
    <x v="14"/>
    <x v="1"/>
    <x v="1"/>
  </r>
  <r>
    <x v="310"/>
    <x v="15"/>
    <n v="6"/>
    <x v="1"/>
    <x v="1"/>
    <n v="0.04"/>
    <n v="75"/>
    <n v="85.5"/>
    <n v="450"/>
    <n v="513"/>
    <n v="492.47999999999996"/>
    <n v="42.479999999999961"/>
    <x v="7"/>
    <x v="24"/>
    <x v="1"/>
    <x v="3"/>
  </r>
  <r>
    <x v="310"/>
    <x v="23"/>
    <n v="6"/>
    <x v="2"/>
    <x v="1"/>
    <n v="7.0000000000000007E-2"/>
    <n v="67"/>
    <n v="83.08"/>
    <n v="402"/>
    <n v="498.48"/>
    <n v="463.58639999999997"/>
    <n v="61.586399999999969"/>
    <x v="7"/>
    <x v="24"/>
    <x v="1"/>
    <x v="1"/>
  </r>
  <r>
    <x v="310"/>
    <x v="7"/>
    <n v="5"/>
    <x v="2"/>
    <x v="1"/>
    <n v="7.0000000000000007E-2"/>
    <n v="7"/>
    <n v="8.33"/>
    <n v="35"/>
    <n v="41.65"/>
    <n v="38.734499999999997"/>
    <n v="3.734499999999997"/>
    <x v="7"/>
    <x v="24"/>
    <x v="1"/>
    <x v="1"/>
  </r>
  <r>
    <x v="311"/>
    <x v="27"/>
    <n v="13"/>
    <x v="2"/>
    <x v="1"/>
    <n v="0.08"/>
    <n v="12"/>
    <n v="15.72"/>
    <n v="156"/>
    <n v="204.36"/>
    <n v="188.01120000000003"/>
    <n v="32.011200000000031"/>
    <x v="7"/>
    <x v="25"/>
    <x v="1"/>
    <x v="2"/>
  </r>
  <r>
    <x v="312"/>
    <x v="29"/>
    <n v="1"/>
    <x v="2"/>
    <x v="1"/>
    <n v="7.0000000000000007E-2"/>
    <n v="105"/>
    <n v="142.80000000000001"/>
    <n v="105"/>
    <n v="142.80000000000001"/>
    <n v="132.804"/>
    <n v="27.804000000000002"/>
    <x v="8"/>
    <x v="3"/>
    <x v="1"/>
    <x v="3"/>
  </r>
  <r>
    <x v="313"/>
    <x v="24"/>
    <n v="12"/>
    <x v="0"/>
    <x v="0"/>
    <n v="0.06"/>
    <n v="133"/>
    <n v="155.61000000000001"/>
    <n v="1596"/>
    <n v="1867.3200000000002"/>
    <n v="1755.2808"/>
    <n v="159.2808"/>
    <x v="8"/>
    <x v="16"/>
    <x v="1"/>
    <x v="3"/>
  </r>
  <r>
    <x v="314"/>
    <x v="41"/>
    <n v="9"/>
    <x v="2"/>
    <x v="0"/>
    <n v="0.05"/>
    <n v="138"/>
    <n v="173.88"/>
    <n v="1242"/>
    <n v="1564.92"/>
    <n v="1486.674"/>
    <n v="244.67399999999998"/>
    <x v="8"/>
    <x v="4"/>
    <x v="1"/>
    <x v="1"/>
  </r>
  <r>
    <x v="314"/>
    <x v="6"/>
    <n v="3"/>
    <x v="2"/>
    <x v="0"/>
    <n v="0.05"/>
    <n v="71"/>
    <n v="80.94"/>
    <n v="213"/>
    <n v="242.82"/>
    <n v="230.67899999999997"/>
    <n v="17.678999999999974"/>
    <x v="8"/>
    <x v="4"/>
    <x v="1"/>
    <x v="3"/>
  </r>
  <r>
    <x v="315"/>
    <x v="4"/>
    <n v="15"/>
    <x v="1"/>
    <x v="1"/>
    <n v="0.06"/>
    <n v="5"/>
    <n v="6.7"/>
    <n v="75"/>
    <n v="100.5"/>
    <n v="94.47"/>
    <n v="19.47"/>
    <x v="8"/>
    <x v="26"/>
    <x v="1"/>
    <x v="1"/>
  </r>
  <r>
    <x v="315"/>
    <x v="1"/>
    <n v="4"/>
    <x v="2"/>
    <x v="1"/>
    <n v="0.06"/>
    <n v="72"/>
    <n v="79.92"/>
    <n v="288"/>
    <n v="319.68"/>
    <n v="300.49919999999997"/>
    <n v="12.499199999999973"/>
    <x v="8"/>
    <x v="26"/>
    <x v="1"/>
    <x v="1"/>
  </r>
  <r>
    <x v="316"/>
    <x v="19"/>
    <n v="3"/>
    <x v="2"/>
    <x v="1"/>
    <n v="0.05"/>
    <n v="47"/>
    <n v="53.11"/>
    <n v="141"/>
    <n v="159.32999999999998"/>
    <n v="151.36349999999999"/>
    <n v="10.363499999999988"/>
    <x v="8"/>
    <x v="29"/>
    <x v="1"/>
    <x v="1"/>
  </r>
  <r>
    <x v="317"/>
    <x v="8"/>
    <n v="15"/>
    <x v="1"/>
    <x v="0"/>
    <n v="7.0000000000000007E-2"/>
    <n v="67"/>
    <n v="85.76"/>
    <n v="1005"/>
    <n v="1286.4000000000001"/>
    <n v="1196.3520000000001"/>
    <n v="191.35200000000009"/>
    <x v="8"/>
    <x v="17"/>
    <x v="1"/>
    <x v="1"/>
  </r>
  <r>
    <x v="318"/>
    <x v="42"/>
    <n v="14"/>
    <x v="1"/>
    <x v="1"/>
    <n v="0.05"/>
    <n v="18"/>
    <n v="24.66"/>
    <n v="252"/>
    <n v="345.24"/>
    <n v="327.97800000000001"/>
    <n v="75.978000000000009"/>
    <x v="8"/>
    <x v="7"/>
    <x v="1"/>
    <x v="1"/>
  </r>
  <r>
    <x v="319"/>
    <x v="38"/>
    <n v="8"/>
    <x v="0"/>
    <x v="1"/>
    <n v="0.08"/>
    <n v="95"/>
    <n v="119.7"/>
    <n v="760"/>
    <n v="957.6"/>
    <n v="880.99200000000008"/>
    <n v="120.99200000000008"/>
    <x v="8"/>
    <x v="8"/>
    <x v="1"/>
    <x v="1"/>
  </r>
  <r>
    <x v="320"/>
    <x v="38"/>
    <n v="6"/>
    <x v="2"/>
    <x v="0"/>
    <n v="0.05"/>
    <n v="95"/>
    <n v="119.7"/>
    <n v="570"/>
    <n v="718.2"/>
    <n v="682.29"/>
    <n v="112.28999999999996"/>
    <x v="8"/>
    <x v="9"/>
    <x v="1"/>
    <x v="1"/>
  </r>
  <r>
    <x v="320"/>
    <x v="16"/>
    <n v="10"/>
    <x v="2"/>
    <x v="0"/>
    <n v="0.08"/>
    <n v="98"/>
    <n v="103.88"/>
    <n v="980"/>
    <n v="1038.8"/>
    <n v="955.69600000000003"/>
    <n v="-24.303999999999974"/>
    <x v="8"/>
    <x v="9"/>
    <x v="1"/>
    <x v="3"/>
  </r>
  <r>
    <x v="321"/>
    <x v="30"/>
    <n v="14"/>
    <x v="1"/>
    <x v="0"/>
    <n v="0.05"/>
    <n v="37"/>
    <n v="49.21"/>
    <n v="518"/>
    <n v="688.94"/>
    <n v="654.49300000000005"/>
    <n v="136.49300000000005"/>
    <x v="8"/>
    <x v="10"/>
    <x v="1"/>
    <x v="2"/>
  </r>
  <r>
    <x v="321"/>
    <x v="42"/>
    <n v="5"/>
    <x v="2"/>
    <x v="1"/>
    <n v="7.0000000000000007E-2"/>
    <n v="18"/>
    <n v="24.66"/>
    <n v="90"/>
    <n v="123.3"/>
    <n v="114.66899999999998"/>
    <n v="24.668999999999983"/>
    <x v="8"/>
    <x v="10"/>
    <x v="1"/>
    <x v="1"/>
  </r>
  <r>
    <x v="322"/>
    <x v="23"/>
    <n v="12"/>
    <x v="1"/>
    <x v="0"/>
    <n v="0.05"/>
    <n v="67"/>
    <n v="83.08"/>
    <n v="804"/>
    <n v="996.96"/>
    <n v="947.11199999999997"/>
    <n v="143.11199999999997"/>
    <x v="8"/>
    <x v="18"/>
    <x v="1"/>
    <x v="1"/>
  </r>
  <r>
    <x v="323"/>
    <x v="35"/>
    <n v="12"/>
    <x v="2"/>
    <x v="0"/>
    <n v="0.04"/>
    <n v="73"/>
    <n v="94.17"/>
    <n v="876"/>
    <n v="1130.04"/>
    <n v="1084.8383999999999"/>
    <n v="208.83839999999987"/>
    <x v="8"/>
    <x v="19"/>
    <x v="1"/>
    <x v="2"/>
  </r>
  <r>
    <x v="324"/>
    <x v="18"/>
    <n v="14"/>
    <x v="2"/>
    <x v="0"/>
    <n v="7.0000000000000007E-2"/>
    <n v="89"/>
    <n v="117.48"/>
    <n v="1246"/>
    <n v="1644.72"/>
    <n v="1529.5896"/>
    <n v="283.58960000000002"/>
    <x v="8"/>
    <x v="27"/>
    <x v="1"/>
    <x v="1"/>
  </r>
  <r>
    <x v="324"/>
    <x v="18"/>
    <n v="8"/>
    <x v="2"/>
    <x v="1"/>
    <n v="0.06"/>
    <n v="89"/>
    <n v="117.48"/>
    <n v="712"/>
    <n v="939.84"/>
    <n v="883.44960000000003"/>
    <n v="171.44960000000003"/>
    <x v="8"/>
    <x v="27"/>
    <x v="1"/>
    <x v="1"/>
  </r>
  <r>
    <x v="325"/>
    <x v="43"/>
    <n v="4"/>
    <x v="2"/>
    <x v="1"/>
    <n v="0.04"/>
    <n v="90"/>
    <n v="96.3"/>
    <n v="360"/>
    <n v="385.2"/>
    <n v="369.79199999999997"/>
    <n v="9.7919999999999732"/>
    <x v="8"/>
    <x v="13"/>
    <x v="1"/>
    <x v="1"/>
  </r>
  <r>
    <x v="325"/>
    <x v="11"/>
    <n v="9"/>
    <x v="2"/>
    <x v="1"/>
    <n v="0.08"/>
    <n v="76"/>
    <n v="82.08"/>
    <n v="684"/>
    <n v="738.72"/>
    <n v="679.62240000000008"/>
    <n v="-4.3775999999999158"/>
    <x v="8"/>
    <x v="13"/>
    <x v="1"/>
    <x v="1"/>
  </r>
  <r>
    <x v="325"/>
    <x v="1"/>
    <n v="3"/>
    <x v="0"/>
    <x v="1"/>
    <n v="0.08"/>
    <n v="72"/>
    <n v="79.92"/>
    <n v="216"/>
    <n v="239.76"/>
    <n v="220.57920000000001"/>
    <n v="4.5792000000000144"/>
    <x v="8"/>
    <x v="13"/>
    <x v="1"/>
    <x v="1"/>
  </r>
  <r>
    <x v="326"/>
    <x v="13"/>
    <n v="13"/>
    <x v="2"/>
    <x v="0"/>
    <n v="0.08"/>
    <n v="55"/>
    <n v="58.3"/>
    <n v="715"/>
    <n v="757.9"/>
    <n v="697.26800000000003"/>
    <n v="-17.731999999999971"/>
    <x v="8"/>
    <x v="28"/>
    <x v="1"/>
    <x v="1"/>
  </r>
  <r>
    <x v="327"/>
    <x v="31"/>
    <n v="5"/>
    <x v="2"/>
    <x v="1"/>
    <n v="0.08"/>
    <n v="44"/>
    <n v="48.4"/>
    <n v="220"/>
    <n v="242"/>
    <n v="222.64000000000001"/>
    <n v="2.6400000000000148"/>
    <x v="9"/>
    <x v="2"/>
    <x v="1"/>
    <x v="2"/>
  </r>
  <r>
    <x v="328"/>
    <x v="36"/>
    <n v="15"/>
    <x v="2"/>
    <x v="0"/>
    <n v="0.04"/>
    <n v="43"/>
    <n v="47.73"/>
    <n v="645"/>
    <n v="715.94999999999993"/>
    <n v="687.3119999999999"/>
    <n v="42.311999999999898"/>
    <x v="9"/>
    <x v="3"/>
    <x v="1"/>
    <x v="3"/>
  </r>
  <r>
    <x v="329"/>
    <x v="4"/>
    <n v="1"/>
    <x v="2"/>
    <x v="0"/>
    <n v="0.06"/>
    <n v="5"/>
    <n v="6.7"/>
    <n v="5"/>
    <n v="6.7"/>
    <n v="6.298"/>
    <n v="1.298"/>
    <x v="9"/>
    <x v="16"/>
    <x v="1"/>
    <x v="1"/>
  </r>
  <r>
    <x v="330"/>
    <x v="1"/>
    <n v="14"/>
    <x v="1"/>
    <x v="0"/>
    <n v="0.08"/>
    <n v="72"/>
    <n v="79.92"/>
    <n v="1008"/>
    <n v="1118.8800000000001"/>
    <n v="1029.3696000000002"/>
    <n v="21.369600000000219"/>
    <x v="9"/>
    <x v="4"/>
    <x v="1"/>
    <x v="1"/>
  </r>
  <r>
    <x v="331"/>
    <x v="40"/>
    <n v="9"/>
    <x v="2"/>
    <x v="0"/>
    <n v="0.08"/>
    <n v="150"/>
    <n v="210"/>
    <n v="1350"/>
    <n v="1890"/>
    <n v="1738.8000000000002"/>
    <n v="388.80000000000018"/>
    <x v="9"/>
    <x v="26"/>
    <x v="1"/>
    <x v="2"/>
  </r>
  <r>
    <x v="331"/>
    <x v="11"/>
    <n v="12"/>
    <x v="1"/>
    <x v="0"/>
    <n v="0.08"/>
    <n v="76"/>
    <n v="82.08"/>
    <n v="912"/>
    <n v="984.96"/>
    <n v="906.16320000000007"/>
    <n v="-5.8367999999999256"/>
    <x v="9"/>
    <x v="26"/>
    <x v="1"/>
    <x v="1"/>
  </r>
  <r>
    <x v="332"/>
    <x v="25"/>
    <n v="10"/>
    <x v="2"/>
    <x v="0"/>
    <n v="7.0000000000000007E-2"/>
    <n v="83"/>
    <n v="94.62"/>
    <n v="830"/>
    <n v="946.2"/>
    <n v="879.96600000000001"/>
    <n v="49.966000000000008"/>
    <x v="9"/>
    <x v="5"/>
    <x v="1"/>
    <x v="3"/>
  </r>
  <r>
    <x v="333"/>
    <x v="29"/>
    <n v="15"/>
    <x v="1"/>
    <x v="0"/>
    <n v="0.04"/>
    <n v="105"/>
    <n v="142.80000000000001"/>
    <n v="1575"/>
    <n v="2142"/>
    <n v="2056.3199999999997"/>
    <n v="481.31999999999971"/>
    <x v="9"/>
    <x v="22"/>
    <x v="1"/>
    <x v="3"/>
  </r>
  <r>
    <x v="334"/>
    <x v="11"/>
    <n v="15"/>
    <x v="0"/>
    <x v="0"/>
    <n v="0.08"/>
    <n v="76"/>
    <n v="82.08"/>
    <n v="1140"/>
    <n v="1231.2"/>
    <n v="1132.7040000000002"/>
    <n v="-7.2959999999998217"/>
    <x v="9"/>
    <x v="29"/>
    <x v="1"/>
    <x v="1"/>
  </r>
  <r>
    <x v="335"/>
    <x v="27"/>
    <n v="10"/>
    <x v="2"/>
    <x v="1"/>
    <n v="0.04"/>
    <n v="12"/>
    <n v="15.72"/>
    <n v="120"/>
    <n v="157.20000000000002"/>
    <n v="150.91200000000001"/>
    <n v="30.912000000000006"/>
    <x v="9"/>
    <x v="17"/>
    <x v="1"/>
    <x v="2"/>
  </r>
  <r>
    <x v="336"/>
    <x v="43"/>
    <n v="3"/>
    <x v="1"/>
    <x v="0"/>
    <n v="7.0000000000000007E-2"/>
    <n v="90"/>
    <n v="96.3"/>
    <n v="270"/>
    <n v="288.89999999999998"/>
    <n v="268.67699999999996"/>
    <n v="-1.3230000000000359"/>
    <x v="9"/>
    <x v="23"/>
    <x v="1"/>
    <x v="1"/>
  </r>
  <r>
    <x v="337"/>
    <x v="0"/>
    <n v="14"/>
    <x v="1"/>
    <x v="1"/>
    <n v="0.08"/>
    <n v="144"/>
    <n v="156.96"/>
    <n v="2016"/>
    <n v="2197.44"/>
    <n v="2021.6448"/>
    <n v="5.644800000000032"/>
    <x v="9"/>
    <x v="19"/>
    <x v="1"/>
    <x v="0"/>
  </r>
  <r>
    <x v="338"/>
    <x v="10"/>
    <n v="3"/>
    <x v="2"/>
    <x v="1"/>
    <n v="7.0000000000000007E-2"/>
    <n v="120"/>
    <n v="162"/>
    <n v="360"/>
    <n v="486"/>
    <n v="451.97999999999996"/>
    <n v="91.979999999999961"/>
    <x v="9"/>
    <x v="24"/>
    <x v="1"/>
    <x v="1"/>
  </r>
  <r>
    <x v="339"/>
    <x v="1"/>
    <n v="8"/>
    <x v="2"/>
    <x v="0"/>
    <n v="7.0000000000000007E-2"/>
    <n v="72"/>
    <n v="79.92"/>
    <n v="576"/>
    <n v="639.36"/>
    <n v="594.60479999999995"/>
    <n v="18.604799999999955"/>
    <x v="9"/>
    <x v="25"/>
    <x v="1"/>
    <x v="1"/>
  </r>
  <r>
    <x v="340"/>
    <x v="35"/>
    <n v="15"/>
    <x v="0"/>
    <x v="0"/>
    <n v="0.04"/>
    <n v="73"/>
    <n v="94.17"/>
    <n v="1095"/>
    <n v="1412.55"/>
    <n v="1356.048"/>
    <n v="261.048"/>
    <x v="10"/>
    <x v="0"/>
    <x v="1"/>
    <x v="2"/>
  </r>
  <r>
    <x v="341"/>
    <x v="27"/>
    <n v="15"/>
    <x v="0"/>
    <x v="1"/>
    <n v="0.04"/>
    <n v="12"/>
    <n v="15.72"/>
    <n v="180"/>
    <n v="235.8"/>
    <n v="226.36799999999999"/>
    <n v="46.367999999999995"/>
    <x v="10"/>
    <x v="1"/>
    <x v="1"/>
    <x v="2"/>
  </r>
  <r>
    <x v="341"/>
    <x v="28"/>
    <n v="15"/>
    <x v="2"/>
    <x v="1"/>
    <n v="0.06"/>
    <n v="148"/>
    <n v="201.28"/>
    <n v="2220"/>
    <n v="3019.2"/>
    <n v="2838.0479999999998"/>
    <n v="618.04799999999977"/>
    <x v="10"/>
    <x v="1"/>
    <x v="1"/>
    <x v="1"/>
  </r>
  <r>
    <x v="341"/>
    <x v="4"/>
    <n v="5"/>
    <x v="2"/>
    <x v="1"/>
    <n v="0.08"/>
    <n v="5"/>
    <n v="6.7"/>
    <n v="25"/>
    <n v="33.5"/>
    <n v="30.82"/>
    <n v="5.82"/>
    <x v="10"/>
    <x v="1"/>
    <x v="1"/>
    <x v="1"/>
  </r>
  <r>
    <x v="342"/>
    <x v="14"/>
    <n v="11"/>
    <x v="1"/>
    <x v="0"/>
    <n v="0.08"/>
    <n v="61"/>
    <n v="76.25"/>
    <n v="671"/>
    <n v="838.75"/>
    <n v="771.65"/>
    <n v="100.64999999999998"/>
    <x v="10"/>
    <x v="2"/>
    <x v="1"/>
    <x v="0"/>
  </r>
  <r>
    <x v="343"/>
    <x v="25"/>
    <n v="10"/>
    <x v="2"/>
    <x v="0"/>
    <n v="0.05"/>
    <n v="83"/>
    <n v="94.62"/>
    <n v="830"/>
    <n v="946.2"/>
    <n v="898.89"/>
    <n v="68.889999999999986"/>
    <x v="10"/>
    <x v="3"/>
    <x v="1"/>
    <x v="3"/>
  </r>
  <r>
    <x v="344"/>
    <x v="40"/>
    <n v="15"/>
    <x v="2"/>
    <x v="1"/>
    <n v="0.08"/>
    <n v="150"/>
    <n v="210"/>
    <n v="2250"/>
    <n v="3150"/>
    <n v="2898"/>
    <n v="648"/>
    <x v="10"/>
    <x v="15"/>
    <x v="1"/>
    <x v="2"/>
  </r>
  <r>
    <x v="345"/>
    <x v="23"/>
    <n v="13"/>
    <x v="2"/>
    <x v="1"/>
    <n v="7.0000000000000007E-2"/>
    <n v="67"/>
    <n v="83.08"/>
    <n v="871"/>
    <n v="1080.04"/>
    <n v="1004.4371999999998"/>
    <n v="133.43719999999985"/>
    <x v="10"/>
    <x v="16"/>
    <x v="1"/>
    <x v="1"/>
  </r>
  <r>
    <x v="345"/>
    <x v="27"/>
    <n v="13"/>
    <x v="1"/>
    <x v="0"/>
    <n v="0.05"/>
    <n v="12"/>
    <n v="15.72"/>
    <n v="156"/>
    <n v="204.36"/>
    <n v="194.142"/>
    <n v="38.141999999999996"/>
    <x v="10"/>
    <x v="16"/>
    <x v="1"/>
    <x v="2"/>
  </r>
  <r>
    <x v="345"/>
    <x v="10"/>
    <n v="13"/>
    <x v="2"/>
    <x v="1"/>
    <n v="0.06"/>
    <n v="120"/>
    <n v="162"/>
    <n v="1560"/>
    <n v="2106"/>
    <n v="1979.6399999999999"/>
    <n v="419.63999999999987"/>
    <x v="10"/>
    <x v="16"/>
    <x v="1"/>
    <x v="1"/>
  </r>
  <r>
    <x v="346"/>
    <x v="17"/>
    <n v="13"/>
    <x v="1"/>
    <x v="1"/>
    <n v="0.04"/>
    <n v="90"/>
    <n v="115.2"/>
    <n v="1170"/>
    <n v="1497.6000000000001"/>
    <n v="1437.6960000000001"/>
    <n v="267.69600000000014"/>
    <x v="10"/>
    <x v="20"/>
    <x v="1"/>
    <x v="1"/>
  </r>
  <r>
    <x v="347"/>
    <x v="43"/>
    <n v="11"/>
    <x v="0"/>
    <x v="1"/>
    <n v="0.06"/>
    <n v="90"/>
    <n v="96.3"/>
    <n v="990"/>
    <n v="1059.3"/>
    <n v="995.74199999999985"/>
    <n v="5.7419999999998481"/>
    <x v="10"/>
    <x v="21"/>
    <x v="1"/>
    <x v="1"/>
  </r>
  <r>
    <x v="347"/>
    <x v="40"/>
    <n v="10"/>
    <x v="0"/>
    <x v="0"/>
    <n v="0.08"/>
    <n v="150"/>
    <n v="210"/>
    <n v="1500"/>
    <n v="2100"/>
    <n v="1932"/>
    <n v="432"/>
    <x v="10"/>
    <x v="21"/>
    <x v="1"/>
    <x v="2"/>
  </r>
  <r>
    <x v="348"/>
    <x v="26"/>
    <n v="8"/>
    <x v="1"/>
    <x v="1"/>
    <n v="7.0000000000000007E-2"/>
    <n v="48"/>
    <n v="57.12"/>
    <n v="384"/>
    <n v="456.96"/>
    <n v="424.97279999999995"/>
    <n v="40.97279999999995"/>
    <x v="10"/>
    <x v="4"/>
    <x v="1"/>
    <x v="1"/>
  </r>
  <r>
    <x v="349"/>
    <x v="30"/>
    <n v="7"/>
    <x v="2"/>
    <x v="0"/>
    <n v="0.06"/>
    <n v="37"/>
    <n v="49.21"/>
    <n v="259"/>
    <n v="344.47"/>
    <n v="323.80180000000001"/>
    <n v="64.801800000000014"/>
    <x v="10"/>
    <x v="26"/>
    <x v="1"/>
    <x v="2"/>
  </r>
  <r>
    <x v="350"/>
    <x v="26"/>
    <n v="10"/>
    <x v="0"/>
    <x v="1"/>
    <n v="7.0000000000000007E-2"/>
    <n v="48"/>
    <n v="57.12"/>
    <n v="480"/>
    <n v="571.19999999999993"/>
    <n v="531.21599999999989"/>
    <n v="51.215999999999894"/>
    <x v="10"/>
    <x v="22"/>
    <x v="1"/>
    <x v="1"/>
  </r>
  <r>
    <x v="351"/>
    <x v="29"/>
    <n v="1"/>
    <x v="2"/>
    <x v="1"/>
    <n v="0.05"/>
    <n v="105"/>
    <n v="142.80000000000001"/>
    <n v="105"/>
    <n v="142.80000000000001"/>
    <n v="135.66"/>
    <n v="30.659999999999997"/>
    <x v="10"/>
    <x v="29"/>
    <x v="1"/>
    <x v="3"/>
  </r>
  <r>
    <x v="352"/>
    <x v="35"/>
    <n v="14"/>
    <x v="2"/>
    <x v="1"/>
    <n v="0.04"/>
    <n v="73"/>
    <n v="94.17"/>
    <n v="1022"/>
    <n v="1318.38"/>
    <n v="1265.6448"/>
    <n v="243.64480000000003"/>
    <x v="10"/>
    <x v="17"/>
    <x v="1"/>
    <x v="2"/>
  </r>
  <r>
    <x v="353"/>
    <x v="39"/>
    <n v="8"/>
    <x v="1"/>
    <x v="0"/>
    <n v="0.05"/>
    <n v="134"/>
    <n v="156.78"/>
    <n v="1072"/>
    <n v="1254.24"/>
    <n v="1191.528"/>
    <n v="119.52800000000002"/>
    <x v="10"/>
    <x v="23"/>
    <x v="1"/>
    <x v="2"/>
  </r>
  <r>
    <x v="354"/>
    <x v="13"/>
    <n v="8"/>
    <x v="2"/>
    <x v="1"/>
    <n v="0.08"/>
    <n v="55"/>
    <n v="58.3"/>
    <n v="440"/>
    <n v="466.4"/>
    <n v="429.08800000000002"/>
    <n v="-10.911999999999978"/>
    <x v="10"/>
    <x v="7"/>
    <x v="1"/>
    <x v="1"/>
  </r>
  <r>
    <x v="355"/>
    <x v="14"/>
    <n v="6"/>
    <x v="2"/>
    <x v="1"/>
    <n v="0.04"/>
    <n v="61"/>
    <n v="76.25"/>
    <n v="366"/>
    <n v="457.5"/>
    <n v="439.2"/>
    <n v="73.199999999999989"/>
    <x v="10"/>
    <x v="10"/>
    <x v="1"/>
    <x v="0"/>
  </r>
  <r>
    <x v="356"/>
    <x v="43"/>
    <n v="12"/>
    <x v="1"/>
    <x v="0"/>
    <n v="0.06"/>
    <n v="90"/>
    <n v="96.3"/>
    <n v="1080"/>
    <n v="1155.5999999999999"/>
    <n v="1086.2639999999999"/>
    <n v="6.2639999999998963"/>
    <x v="10"/>
    <x v="19"/>
    <x v="1"/>
    <x v="1"/>
  </r>
  <r>
    <x v="357"/>
    <x v="3"/>
    <n v="5"/>
    <x v="2"/>
    <x v="1"/>
    <n v="0.04"/>
    <n v="44"/>
    <n v="48.84"/>
    <n v="220"/>
    <n v="244.20000000000002"/>
    <n v="234.43200000000002"/>
    <n v="14.432000000000016"/>
    <x v="10"/>
    <x v="11"/>
    <x v="1"/>
    <x v="3"/>
  </r>
  <r>
    <x v="358"/>
    <x v="18"/>
    <n v="5"/>
    <x v="2"/>
    <x v="0"/>
    <n v="0.05"/>
    <n v="89"/>
    <n v="117.48"/>
    <n v="445"/>
    <n v="587.4"/>
    <n v="558.03"/>
    <n v="113.02999999999997"/>
    <x v="10"/>
    <x v="12"/>
    <x v="1"/>
    <x v="1"/>
  </r>
  <r>
    <x v="359"/>
    <x v="13"/>
    <n v="15"/>
    <x v="2"/>
    <x v="0"/>
    <n v="0.06"/>
    <n v="55"/>
    <n v="58.3"/>
    <n v="825"/>
    <n v="874.5"/>
    <n v="822.03"/>
    <n v="-2.9700000000000273"/>
    <x v="10"/>
    <x v="13"/>
    <x v="1"/>
    <x v="1"/>
  </r>
  <r>
    <x v="360"/>
    <x v="5"/>
    <n v="8"/>
    <x v="2"/>
    <x v="1"/>
    <n v="0.08"/>
    <n v="93"/>
    <n v="104.16"/>
    <n v="744"/>
    <n v="833.28"/>
    <n v="766.61760000000004"/>
    <n v="22.617600000000039"/>
    <x v="10"/>
    <x v="14"/>
    <x v="1"/>
    <x v="1"/>
  </r>
  <r>
    <x v="361"/>
    <x v="27"/>
    <n v="2"/>
    <x v="2"/>
    <x v="0"/>
    <n v="7.0000000000000007E-2"/>
    <n v="12"/>
    <n v="15.72"/>
    <n v="24"/>
    <n v="31.44"/>
    <n v="29.2392"/>
    <n v="5.2392000000000003"/>
    <x v="10"/>
    <x v="24"/>
    <x v="1"/>
    <x v="2"/>
  </r>
  <r>
    <x v="362"/>
    <x v="33"/>
    <n v="5"/>
    <x v="0"/>
    <x v="1"/>
    <n v="0.08"/>
    <n v="37"/>
    <n v="41.81"/>
    <n v="185"/>
    <n v="209.05"/>
    <n v="192.32600000000002"/>
    <n v="7.3260000000000218"/>
    <x v="11"/>
    <x v="2"/>
    <x v="1"/>
    <x v="1"/>
  </r>
  <r>
    <x v="363"/>
    <x v="42"/>
    <n v="10"/>
    <x v="2"/>
    <x v="1"/>
    <n v="0.08"/>
    <n v="18"/>
    <n v="24.66"/>
    <n v="180"/>
    <n v="246.6"/>
    <n v="226.87200000000001"/>
    <n v="46.872000000000014"/>
    <x v="11"/>
    <x v="3"/>
    <x v="1"/>
    <x v="1"/>
  </r>
  <r>
    <x v="363"/>
    <x v="11"/>
    <n v="15"/>
    <x v="2"/>
    <x v="1"/>
    <n v="0.06"/>
    <n v="76"/>
    <n v="82.08"/>
    <n v="1140"/>
    <n v="1231.2"/>
    <n v="1157.328"/>
    <n v="17.327999999999975"/>
    <x v="11"/>
    <x v="3"/>
    <x v="1"/>
    <x v="1"/>
  </r>
  <r>
    <x v="364"/>
    <x v="1"/>
    <n v="12"/>
    <x v="2"/>
    <x v="1"/>
    <n v="7.0000000000000007E-2"/>
    <n v="72"/>
    <n v="79.92"/>
    <n v="864"/>
    <n v="959.04"/>
    <n v="891.90719999999988"/>
    <n v="27.907199999999875"/>
    <x v="11"/>
    <x v="20"/>
    <x v="1"/>
    <x v="1"/>
  </r>
  <r>
    <x v="364"/>
    <x v="21"/>
    <n v="13"/>
    <x v="2"/>
    <x v="0"/>
    <n v="0.04"/>
    <n v="13"/>
    <n v="16.64"/>
    <n v="169"/>
    <n v="216.32"/>
    <n v="207.66719999999998"/>
    <n v="38.66719999999998"/>
    <x v="11"/>
    <x v="20"/>
    <x v="1"/>
    <x v="2"/>
  </r>
  <r>
    <x v="364"/>
    <x v="1"/>
    <n v="5"/>
    <x v="2"/>
    <x v="1"/>
    <n v="0.04"/>
    <n v="72"/>
    <n v="79.92"/>
    <n v="360"/>
    <n v="399.6"/>
    <n v="383.61599999999999"/>
    <n v="23.615999999999985"/>
    <x v="11"/>
    <x v="20"/>
    <x v="1"/>
    <x v="1"/>
  </r>
  <r>
    <x v="365"/>
    <x v="26"/>
    <n v="5"/>
    <x v="2"/>
    <x v="0"/>
    <n v="0.06"/>
    <n v="48"/>
    <n v="57.12"/>
    <n v="240"/>
    <n v="285.59999999999997"/>
    <n v="268.46399999999994"/>
    <n v="28.463999999999942"/>
    <x v="11"/>
    <x v="5"/>
    <x v="1"/>
    <x v="1"/>
  </r>
  <r>
    <x v="365"/>
    <x v="2"/>
    <n v="9"/>
    <x v="0"/>
    <x v="0"/>
    <n v="0.08"/>
    <n v="112"/>
    <n v="122.08"/>
    <n v="1008"/>
    <n v="1098.72"/>
    <n v="1010.8224"/>
    <n v="2.822400000000016"/>
    <x v="11"/>
    <x v="5"/>
    <x v="1"/>
    <x v="2"/>
  </r>
  <r>
    <x v="365"/>
    <x v="9"/>
    <n v="10"/>
    <x v="1"/>
    <x v="1"/>
    <n v="0.06"/>
    <n v="112"/>
    <n v="146.72"/>
    <n v="1120"/>
    <n v="1467.2"/>
    <n v="1379.1679999999999"/>
    <n v="259.16799999999989"/>
    <x v="11"/>
    <x v="5"/>
    <x v="1"/>
    <x v="2"/>
  </r>
  <r>
    <x v="366"/>
    <x v="28"/>
    <n v="9"/>
    <x v="0"/>
    <x v="1"/>
    <n v="0.04"/>
    <n v="148"/>
    <n v="201.28"/>
    <n v="1332"/>
    <n v="1811.52"/>
    <n v="1739.0591999999999"/>
    <n v="407.05919999999992"/>
    <x v="11"/>
    <x v="6"/>
    <x v="1"/>
    <x v="1"/>
  </r>
  <r>
    <x v="366"/>
    <x v="41"/>
    <n v="10"/>
    <x v="0"/>
    <x v="0"/>
    <n v="7.0000000000000007E-2"/>
    <n v="138"/>
    <n v="173.88"/>
    <n v="1380"/>
    <n v="1738.8"/>
    <n v="1617.0839999999998"/>
    <n v="237.08399999999983"/>
    <x v="11"/>
    <x v="6"/>
    <x v="1"/>
    <x v="1"/>
  </r>
  <r>
    <x v="367"/>
    <x v="24"/>
    <n v="4"/>
    <x v="2"/>
    <x v="1"/>
    <n v="7.0000000000000007E-2"/>
    <n v="133"/>
    <n v="155.61000000000001"/>
    <n v="532"/>
    <n v="622.44000000000005"/>
    <n v="578.86919999999998"/>
    <n v="46.869199999999978"/>
    <x v="11"/>
    <x v="29"/>
    <x v="1"/>
    <x v="3"/>
  </r>
  <r>
    <x v="368"/>
    <x v="37"/>
    <n v="13"/>
    <x v="2"/>
    <x v="0"/>
    <n v="0.04"/>
    <n v="6"/>
    <n v="7.86"/>
    <n v="78"/>
    <n v="102.18"/>
    <n v="98.092799999999997"/>
    <n v="20.092799999999997"/>
    <x v="11"/>
    <x v="17"/>
    <x v="1"/>
    <x v="3"/>
  </r>
  <r>
    <x v="369"/>
    <x v="11"/>
    <n v="7"/>
    <x v="2"/>
    <x v="0"/>
    <n v="0.05"/>
    <n v="76"/>
    <n v="82.08"/>
    <n v="532"/>
    <n v="574.55999999999995"/>
    <n v="545.83199999999988"/>
    <n v="13.83199999999988"/>
    <x v="11"/>
    <x v="8"/>
    <x v="1"/>
    <x v="1"/>
  </r>
  <r>
    <x v="369"/>
    <x v="31"/>
    <n v="14"/>
    <x v="2"/>
    <x v="1"/>
    <n v="0.05"/>
    <n v="44"/>
    <n v="48.4"/>
    <n v="616"/>
    <n v="677.6"/>
    <n v="643.72"/>
    <n v="27.720000000000027"/>
    <x v="11"/>
    <x v="8"/>
    <x v="1"/>
    <x v="2"/>
  </r>
  <r>
    <x v="369"/>
    <x v="37"/>
    <n v="11"/>
    <x v="1"/>
    <x v="0"/>
    <n v="0.06"/>
    <n v="6"/>
    <n v="7.86"/>
    <n v="66"/>
    <n v="86.460000000000008"/>
    <n v="81.272400000000005"/>
    <n v="15.272400000000005"/>
    <x v="11"/>
    <x v="8"/>
    <x v="1"/>
    <x v="3"/>
  </r>
  <r>
    <x v="370"/>
    <x v="15"/>
    <n v="10"/>
    <x v="2"/>
    <x v="0"/>
    <n v="0.05"/>
    <n v="75"/>
    <n v="85.5"/>
    <n v="750"/>
    <n v="855"/>
    <n v="812.25"/>
    <n v="62.25"/>
    <x v="11"/>
    <x v="10"/>
    <x v="1"/>
    <x v="3"/>
  </r>
  <r>
    <x v="371"/>
    <x v="25"/>
    <n v="15"/>
    <x v="2"/>
    <x v="0"/>
    <n v="0.05"/>
    <n v="83"/>
    <n v="94.62"/>
    <n v="1245"/>
    <n v="1419.3000000000002"/>
    <n v="1348.335"/>
    <n v="103.33500000000004"/>
    <x v="11"/>
    <x v="28"/>
    <x v="1"/>
    <x v="3"/>
  </r>
  <r>
    <x v="371"/>
    <x v="10"/>
    <n v="1"/>
    <x v="0"/>
    <x v="1"/>
    <n v="7.0000000000000007E-2"/>
    <n v="120"/>
    <n v="162"/>
    <n v="120"/>
    <n v="162"/>
    <n v="150.66"/>
    <n v="30.659999999999997"/>
    <x v="11"/>
    <x v="28"/>
    <x v="1"/>
    <x v="1"/>
  </r>
  <r>
    <x v="372"/>
    <x v="41"/>
    <n v="14"/>
    <x v="2"/>
    <x v="0"/>
    <n v="7.0000000000000007E-2"/>
    <n v="138"/>
    <n v="173.88"/>
    <n v="1932"/>
    <n v="2434.3199999999997"/>
    <n v="2263.9175999999998"/>
    <n v="331.91759999999977"/>
    <x v="11"/>
    <x v="24"/>
    <x v="1"/>
    <x v="1"/>
  </r>
  <r>
    <x v="373"/>
    <x v="38"/>
    <n v="12"/>
    <x v="1"/>
    <x v="0"/>
    <n v="7.0000000000000007E-2"/>
    <n v="95"/>
    <n v="119.7"/>
    <n v="1140"/>
    <n v="1436.4"/>
    <n v="1335.8520000000001"/>
    <n v="195.85200000000009"/>
    <x v="11"/>
    <x v="25"/>
    <x v="1"/>
    <x v="1"/>
  </r>
  <r>
    <x v="373"/>
    <x v="31"/>
    <n v="6"/>
    <x v="1"/>
    <x v="0"/>
    <n v="0.04"/>
    <n v="44"/>
    <n v="48.4"/>
    <n v="264"/>
    <n v="290.39999999999998"/>
    <n v="278.78399999999999"/>
    <n v="14.783999999999992"/>
    <x v="11"/>
    <x v="25"/>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tio of Profit made by Payment 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0">
  <location ref="N33:O35" firstHeaderRow="1" firstDataRow="1" firstDataCol="1"/>
  <pivotFields count="16">
    <pivotField numFmtId="14" showAll="0"/>
    <pivotField showAll="0"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axis="axisRow"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items count="5">
        <item x="3"/>
        <item x="2"/>
        <item x="0"/>
        <item x="1"/>
        <item t="default"/>
      </items>
    </pivotField>
  </pivotFields>
  <rowFields count="1">
    <field x="4"/>
  </rowFields>
  <rowItems count="2">
    <i>
      <x/>
    </i>
    <i>
      <x v="1"/>
    </i>
  </rowItems>
  <colItems count="1">
    <i/>
  </colItems>
  <dataFields count="1">
    <dataField name="Sum of Profit" fld="11" baseField="0" baseItem="0"/>
  </dataFields>
  <chartFormats count="4">
    <chartFormat chart="28"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67" format="0" series="1">
      <pivotArea type="data" outline="0" fieldPosition="0">
        <references count="1">
          <reference field="4294967294" count="1" selected="0">
            <x v="0"/>
          </reference>
        </references>
      </pivotArea>
    </chartFormat>
    <chartFormat chart="6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op Ten Product ID with highest Discoun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A3:B14" firstHeaderRow="1" firstDataRow="1" firstDataCol="1"/>
  <pivotFields count="16">
    <pivotField numFmtId="14" showAll="0"/>
    <pivotField axis="axisRow" showAll="0"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items count="5">
        <item x="3"/>
        <item x="2"/>
        <item x="0"/>
        <item x="1"/>
        <item t="default"/>
      </items>
    </pivotField>
  </pivotFields>
  <rowFields count="1">
    <field x="1"/>
  </rowFields>
  <rowItems count="11">
    <i>
      <x/>
    </i>
    <i>
      <x v="10"/>
    </i>
    <i>
      <x v="2"/>
    </i>
    <i>
      <x v="17"/>
    </i>
    <i>
      <x v="12"/>
    </i>
    <i>
      <x v="6"/>
    </i>
    <i>
      <x v="28"/>
    </i>
    <i>
      <x v="3"/>
    </i>
    <i>
      <x v="42"/>
    </i>
    <i>
      <x v="15"/>
    </i>
    <i>
      <x v="40"/>
    </i>
  </rowItems>
  <colItems count="1">
    <i/>
  </colItems>
  <dataFields count="1">
    <dataField name="Sum of DISCOUNT %" fld="5"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ale Type with the highest Discoun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6">
  <location ref="AC18:AD19"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axis="axisRow" showAll="0" measureFilter="1"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items count="5">
        <item x="3"/>
        <item x="2"/>
        <item x="0"/>
        <item x="1"/>
        <item t="default"/>
      </items>
    </pivotField>
  </pivotFields>
  <rowFields count="1">
    <field x="3"/>
  </rowFields>
  <rowItems count="1">
    <i>
      <x/>
    </i>
  </rowItems>
  <colItems count="1">
    <i/>
  </colItems>
  <dataFields count="1">
    <dataField name="Sum of DISCOUNT %" fld="5" baseField="0" baseItem="0"/>
  </dataFields>
  <pivotTableStyleInfo name="PivotStyleLight16" showRowHeaders="1" showColHeaders="1" showRowStripes="0" showColStripes="0" showLastColumn="1"/>
  <filters count="1">
    <filter fld="3" type="count" evalOrder="-1" id="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Breakdown of Profit by Month"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7">
  <location ref="Q58:R70"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axis="axisRow"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5">
        <item x="3"/>
        <item x="2"/>
        <item x="0"/>
        <item x="1"/>
        <item t="default"/>
      </items>
    </pivotField>
  </pivotFields>
  <rowFields count="1">
    <field x="12"/>
  </rowFields>
  <rowItems count="12">
    <i>
      <x/>
    </i>
    <i>
      <x v="1"/>
    </i>
    <i>
      <x v="2"/>
    </i>
    <i>
      <x v="3"/>
    </i>
    <i>
      <x v="4"/>
    </i>
    <i>
      <x v="5"/>
    </i>
    <i>
      <x v="6"/>
    </i>
    <i>
      <x v="7"/>
    </i>
    <i>
      <x v="8"/>
    </i>
    <i>
      <x v="9"/>
    </i>
    <i>
      <x v="10"/>
    </i>
    <i>
      <x v="11"/>
    </i>
  </rowItems>
  <colItems count="1">
    <i/>
  </colItems>
  <dataFields count="1">
    <dataField name="Sum of Profit" fld="11" baseField="0" baseItem="0"/>
  </dataFields>
  <chartFormats count="2">
    <chartFormat chart="134" format="0" series="1">
      <pivotArea type="data" outline="0" fieldPosition="0">
        <references count="1">
          <reference field="4294967294" count="1" selected="0">
            <x v="0"/>
          </reference>
        </references>
      </pivotArea>
    </chartFormat>
    <chartFormat chart="1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Breakdown of Category with Total Quantity Sold"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5">
  <location ref="M3:N7"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dataField="1"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s>
  <rowFields count="1">
    <field x="15"/>
  </rowFields>
  <rowItems count="4">
    <i>
      <x/>
    </i>
    <i>
      <x v="1"/>
    </i>
    <i>
      <x v="2"/>
    </i>
    <i>
      <x v="3"/>
    </i>
  </rowItems>
  <colItems count="1">
    <i/>
  </colItems>
  <dataFields count="1">
    <dataField name="Sum of QUANTITY" fld="2" baseField="0" baseItem="0"/>
  </dataFields>
  <chartFormats count="10">
    <chartFormat chart="52" format="1" series="1">
      <pivotArea type="data" outline="0" fieldPosition="0">
        <references count="1">
          <reference field="4294967294" count="1" selected="0">
            <x v="0"/>
          </reference>
        </references>
      </pivotArea>
    </chartFormat>
    <chartFormat chart="52" format="2">
      <pivotArea type="data" outline="0" fieldPosition="0">
        <references count="2">
          <reference field="4294967294" count="1" selected="0">
            <x v="0"/>
          </reference>
          <reference field="15" count="1" selected="0">
            <x v="0"/>
          </reference>
        </references>
      </pivotArea>
    </chartFormat>
    <chartFormat chart="52" format="3">
      <pivotArea type="data" outline="0" fieldPosition="0">
        <references count="2">
          <reference field="4294967294" count="1" selected="0">
            <x v="0"/>
          </reference>
          <reference field="15" count="1" selected="0">
            <x v="1"/>
          </reference>
        </references>
      </pivotArea>
    </chartFormat>
    <chartFormat chart="52" format="4">
      <pivotArea type="data" outline="0" fieldPosition="0">
        <references count="2">
          <reference field="4294967294" count="1" selected="0">
            <x v="0"/>
          </reference>
          <reference field="15" count="1" selected="0">
            <x v="2"/>
          </reference>
        </references>
      </pivotArea>
    </chartFormat>
    <chartFormat chart="52" format="5">
      <pivotArea type="data" outline="0" fieldPosition="0">
        <references count="2">
          <reference field="4294967294" count="1" selected="0">
            <x v="0"/>
          </reference>
          <reference field="15" count="1" selected="0">
            <x v="3"/>
          </reference>
        </references>
      </pivotArea>
    </chartFormat>
    <chartFormat chart="54" format="11" series="1">
      <pivotArea type="data" outline="0" fieldPosition="0">
        <references count="1">
          <reference field="4294967294" count="1" selected="0">
            <x v="0"/>
          </reference>
        </references>
      </pivotArea>
    </chartFormat>
    <chartFormat chart="54" format="12">
      <pivotArea type="data" outline="0" fieldPosition="0">
        <references count="2">
          <reference field="4294967294" count="1" selected="0">
            <x v="0"/>
          </reference>
          <reference field="15" count="1" selected="0">
            <x v="0"/>
          </reference>
        </references>
      </pivotArea>
    </chartFormat>
    <chartFormat chart="54" format="13">
      <pivotArea type="data" outline="0" fieldPosition="0">
        <references count="2">
          <reference field="4294967294" count="1" selected="0">
            <x v="0"/>
          </reference>
          <reference field="15" count="1" selected="0">
            <x v="1"/>
          </reference>
        </references>
      </pivotArea>
    </chartFormat>
    <chartFormat chart="54" format="14">
      <pivotArea type="data" outline="0" fieldPosition="0">
        <references count="2">
          <reference field="4294967294" count="1" selected="0">
            <x v="0"/>
          </reference>
          <reference field="15" count="1" selected="0">
            <x v="2"/>
          </reference>
        </references>
      </pivotArea>
    </chartFormat>
    <chartFormat chart="54" format="15">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Summary of Total Selling Price after Discount by Month and Year"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63">
  <location ref="G148:H174"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dataField="1" showAll="0"/>
    <pivotField showAll="0"/>
    <pivotField axis="axisRow"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3">
        <item x="0"/>
        <item x="1"/>
        <item t="default"/>
      </items>
    </pivotField>
    <pivotField showAll="0">
      <items count="5">
        <item x="3"/>
        <item x="2"/>
        <item x="0"/>
        <item x="1"/>
        <item t="default"/>
      </items>
    </pivotField>
  </pivotFields>
  <rowFields count="2">
    <field x="14"/>
    <field x="12"/>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Total selling price after discount" fld="10" baseField="0" baseItem="0"/>
  </dataFields>
  <chartFormats count="2">
    <chartFormat chart="160" format="0" series="1">
      <pivotArea type="data" outline="0" fieldPosition="0">
        <references count="1">
          <reference field="4294967294" count="1" selected="0">
            <x v="0"/>
          </reference>
        </references>
      </pivotArea>
    </chartFormat>
    <chartFormat chart="1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Breakdown of Sale Type with the Buying and Selling Pric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4">
  <location ref="A33:C36" firstHeaderRow="0"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axis="axisRow" showAll="0">
      <items count="4">
        <item x="2"/>
        <item x="1"/>
        <item x="0"/>
        <item t="default"/>
      </items>
    </pivotField>
    <pivotField showAll="0">
      <items count="3">
        <item x="1"/>
        <item x="0"/>
        <item t="default"/>
      </items>
    </pivotField>
    <pivotField showAll="0"/>
    <pivotField dataField="1" showAll="0"/>
    <pivotField dataField="1" showAll="0"/>
    <pivotField showAll="0"/>
    <pivotField showAll="0"/>
    <pivotField showAll="0"/>
    <pivotField showAll="0"/>
    <pivotField showAll="0"/>
    <pivotField showAll="0"/>
    <pivotField showAll="0"/>
    <pivotField showAll="0">
      <items count="5">
        <item x="3"/>
        <item x="2"/>
        <item x="0"/>
        <item x="1"/>
        <item t="default"/>
      </items>
    </pivotField>
  </pivotFields>
  <rowFields count="1">
    <field x="3"/>
  </rowFields>
  <rowItems count="3">
    <i>
      <x/>
    </i>
    <i>
      <x v="1"/>
    </i>
    <i>
      <x v="2"/>
    </i>
  </rowItems>
  <colFields count="1">
    <field x="-2"/>
  </colFields>
  <colItems count="2">
    <i>
      <x/>
    </i>
    <i i="1">
      <x v="1"/>
    </i>
  </colItems>
  <dataFields count="2">
    <dataField name="Sum of BUYING PRICE" fld="6" baseField="0" baseItem="0"/>
    <dataField name="Sum of SELLING PRICE" fld="7" baseField="0" baseItem="0"/>
  </dataFields>
  <chartFormats count="6">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2" format="2"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Sale Type with the highest Profi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6">
  <location ref="AC9:AD10" firstHeaderRow="1" firstDataRow="1" firstDataCol="1"/>
  <pivotFields count="16">
    <pivotField numFmtId="14" showAll="0"/>
    <pivotField showAll="0"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 showAll="0"/>
    <pivotField dataField="1" showAll="0"/>
    <pivotField showAll="0" measureFilter="1"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2"/>
        <item x="0"/>
        <item x="1"/>
        <item t="default"/>
      </items>
    </pivotField>
  </pivotFields>
  <rowFields count="1">
    <field x="3"/>
  </rowFields>
  <rowItems count="1">
    <i>
      <x/>
    </i>
  </rowItems>
  <colItems count="1">
    <i/>
  </colItems>
  <dataFields count="1">
    <dataField name="Sum of Profit" fld="11" baseField="0" baseItem="0"/>
  </dataFields>
  <chartFormats count="1">
    <chartFormat chart="7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 type="valueLessThan" evalOrder="-1" id="4" iMeasureFld="0">
      <autoFilter ref="A1">
        <filterColumn colId="0">
          <customFilters>
            <customFilter operator="lessThan" val="0"/>
          </customFilters>
        </filterColumn>
      </autoFilter>
    </filter>
    <filter fld="12" type="count" evalOrder="-1" id="5" iMeasureFld="0">
      <autoFilter ref="A1">
        <filterColumn colId="0">
          <top10 val="1" filterVal="1"/>
        </filterColumn>
      </autoFilter>
    </filter>
    <filter fld="3"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Ratio of Profit made by Sale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7">
  <location ref="H33:I36" firstHeaderRow="1" firstDataRow="1" firstDataCol="1"/>
  <pivotFields count="16">
    <pivotField numFmtId="14" showAll="0"/>
    <pivotField showAll="0"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axis="axisRow"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items count="5">
        <item x="3"/>
        <item x="2"/>
        <item x="0"/>
        <item x="1"/>
        <item t="default"/>
      </items>
    </pivotField>
  </pivotFields>
  <rowFields count="1">
    <field x="3"/>
  </rowFields>
  <rowItems count="3">
    <i>
      <x/>
    </i>
    <i>
      <x v="1"/>
    </i>
    <i>
      <x v="2"/>
    </i>
  </rowItems>
  <colItems count="1">
    <i/>
  </colItems>
  <dataFields count="1">
    <dataField name="Sum of Profit" fld="11" baseField="0" baseItem="0"/>
  </dataFields>
  <chartFormats count="9">
    <chartFormat chart="28"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3" count="1" selected="0">
            <x v="0"/>
          </reference>
        </references>
      </pivotArea>
    </chartFormat>
    <chartFormat chart="34" format="2">
      <pivotArea type="data" outline="0" fieldPosition="0">
        <references count="2">
          <reference field="4294967294" count="1" selected="0">
            <x v="0"/>
          </reference>
          <reference field="3" count="1" selected="0">
            <x v="1"/>
          </reference>
        </references>
      </pivotArea>
    </chartFormat>
    <chartFormat chart="34" format="3">
      <pivotArea type="data" outline="0" fieldPosition="0">
        <references count="2">
          <reference field="4294967294" count="1" selected="0">
            <x v="0"/>
          </reference>
          <reference field="3" count="1" selected="0">
            <x v="2"/>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3" count="1" selected="0">
            <x v="0"/>
          </reference>
        </references>
      </pivotArea>
    </chartFormat>
    <chartFormat chart="36" format="10">
      <pivotArea type="data" outline="0" fieldPosition="0">
        <references count="2">
          <reference field="4294967294" count="1" selected="0">
            <x v="0"/>
          </reference>
          <reference field="3" count="1" selected="0">
            <x v="1"/>
          </reference>
        </references>
      </pivotArea>
    </chartFormat>
    <chartFormat chart="36"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Summary of Cetegory and Total Buying Pric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7">
  <location ref="A140:B144"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showAll="0">
      <items count="4">
        <item x="2"/>
        <item x="1"/>
        <item x="0"/>
        <item t="default"/>
      </items>
    </pivotField>
    <pivotField showAll="0">
      <items count="3">
        <item x="1"/>
        <item x="0"/>
        <item t="default"/>
      </items>
    </pivotField>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3">
        <item x="0"/>
        <item x="1"/>
        <item t="default"/>
      </items>
    </pivotField>
    <pivotField axis="axisRow" showAll="0">
      <items count="5">
        <item x="3"/>
        <item x="2"/>
        <item x="0"/>
        <item x="1"/>
        <item t="default"/>
      </items>
    </pivotField>
  </pivotFields>
  <rowFields count="1">
    <field x="15"/>
  </rowFields>
  <rowItems count="4">
    <i>
      <x/>
    </i>
    <i>
      <x v="1"/>
    </i>
    <i>
      <x v="2"/>
    </i>
    <i>
      <x v="3"/>
    </i>
  </rowItems>
  <colItems count="1">
    <i/>
  </colItems>
  <dataFields count="1">
    <dataField name="Sum of Total buying price" fld="8" baseField="0" baseItem="0"/>
  </dataFields>
  <chartFormats count="2">
    <chartFormat chart="154" format="0" series="1">
      <pivotArea type="data" outline="0" fieldPosition="0">
        <references count="1">
          <reference field="4294967294" count="1" selected="0">
            <x v="0"/>
          </reference>
        </references>
      </pivotArea>
    </chartFormat>
    <chartFormat chart="1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Highest Profit Ma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6">
  <location ref="AC22:AC23" firstHeaderRow="1" firstDataRow="1" firstDataCol="0"/>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pivotField showAll="0"/>
    <pivotField showAll="0">
      <items count="5">
        <item x="3"/>
        <item x="2"/>
        <item x="0"/>
        <item x="1"/>
        <item t="default"/>
      </items>
    </pivotField>
  </pivotFields>
  <rowItems count="1">
    <i/>
  </rowItems>
  <colItems count="1">
    <i/>
  </colItems>
  <dataFields count="1">
    <dataField name="Sum of Profit" fld="11" baseField="0" baseItem="1467281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 ID with Negative Profi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8">
  <location ref="V33:W37" firstHeaderRow="1" firstDataRow="1" firstDataCol="1"/>
  <pivotFields count="16">
    <pivotField numFmtId="14" showAll="0"/>
    <pivotField axis="axisRow" showAll="0"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items count="5">
        <item x="3"/>
        <item x="2"/>
        <item x="0"/>
        <item x="1"/>
        <item t="default"/>
      </items>
    </pivotField>
  </pivotFields>
  <rowFields count="1">
    <field x="1"/>
  </rowFields>
  <rowItems count="4">
    <i>
      <x v="8"/>
    </i>
    <i>
      <x v="43"/>
    </i>
    <i>
      <x v="21"/>
    </i>
    <i>
      <x v="10"/>
    </i>
  </rowItems>
  <colItems count="1">
    <i/>
  </colItems>
  <dataFields count="1">
    <dataField name="Sum of Profit" fld="11" baseField="0" baseItem="0"/>
  </dataFields>
  <chartFormats count="10">
    <chartFormat chart="75" format="0" series="1">
      <pivotArea type="data" outline="0" fieldPosition="0">
        <references count="1">
          <reference field="4294967294" count="1" selected="0">
            <x v="0"/>
          </reference>
        </references>
      </pivotArea>
    </chartFormat>
    <chartFormat chart="75" format="1">
      <pivotArea type="data" outline="0" fieldPosition="0">
        <references count="2">
          <reference field="4294967294" count="1" selected="0">
            <x v="0"/>
          </reference>
          <reference field="1" count="1" selected="0">
            <x v="8"/>
          </reference>
        </references>
      </pivotArea>
    </chartFormat>
    <chartFormat chart="75" format="2">
      <pivotArea type="data" outline="0" fieldPosition="0">
        <references count="2">
          <reference field="4294967294" count="1" selected="0">
            <x v="0"/>
          </reference>
          <reference field="1" count="1" selected="0">
            <x v="43"/>
          </reference>
        </references>
      </pivotArea>
    </chartFormat>
    <chartFormat chart="75" format="3">
      <pivotArea type="data" outline="0" fieldPosition="0">
        <references count="2">
          <reference field="4294967294" count="1" selected="0">
            <x v="0"/>
          </reference>
          <reference field="1" count="1" selected="0">
            <x v="21"/>
          </reference>
        </references>
      </pivotArea>
    </chartFormat>
    <chartFormat chart="75" format="4">
      <pivotArea type="data" outline="0" fieldPosition="0">
        <references count="2">
          <reference field="4294967294" count="1" selected="0">
            <x v="0"/>
          </reference>
          <reference field="1" count="1" selected="0">
            <x v="10"/>
          </reference>
        </references>
      </pivotArea>
    </chartFormat>
    <chartFormat chart="77" format="10" series="1">
      <pivotArea type="data" outline="0" fieldPosition="0">
        <references count="1">
          <reference field="4294967294" count="1" selected="0">
            <x v="0"/>
          </reference>
        </references>
      </pivotArea>
    </chartFormat>
    <chartFormat chart="77" format="11">
      <pivotArea type="data" outline="0" fieldPosition="0">
        <references count="2">
          <reference field="4294967294" count="1" selected="0">
            <x v="0"/>
          </reference>
          <reference field="1" count="1" selected="0">
            <x v="8"/>
          </reference>
        </references>
      </pivotArea>
    </chartFormat>
    <chartFormat chart="77" format="12">
      <pivotArea type="data" outline="0" fieldPosition="0">
        <references count="2">
          <reference field="4294967294" count="1" selected="0">
            <x v="0"/>
          </reference>
          <reference field="1" count="1" selected="0">
            <x v="43"/>
          </reference>
        </references>
      </pivotArea>
    </chartFormat>
    <chartFormat chart="77" format="13">
      <pivotArea type="data" outline="0" fieldPosition="0">
        <references count="2">
          <reference field="4294967294" count="1" selected="0">
            <x v="0"/>
          </reference>
          <reference field="1" count="1" selected="0">
            <x v="21"/>
          </reference>
        </references>
      </pivotArea>
    </chartFormat>
    <chartFormat chart="77" format="14">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filters count="1">
    <filter fld="1" type="valueLessThan" evalOrder="-1" id="4" iMeasureFld="0">
      <autoFilter ref="A1">
        <filterColumn colId="0">
          <customFilters>
            <customFilter operator="less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Breakdown of Sale Type and Total Selling Price before Discoun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3">
  <location ref="H58:I61"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axis="axisRow" showAll="0">
      <items count="4">
        <item x="2"/>
        <item x="1"/>
        <item x="0"/>
        <item t="default"/>
      </items>
    </pivotField>
    <pivotField showAll="0">
      <items count="3">
        <item x="1"/>
        <item x="0"/>
        <item t="default"/>
      </items>
    </pivotField>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5">
        <item x="3"/>
        <item x="2"/>
        <item x="0"/>
        <item x="1"/>
        <item t="default"/>
      </items>
    </pivotField>
  </pivotFields>
  <rowFields count="1">
    <field x="3"/>
  </rowFields>
  <rowItems count="3">
    <i>
      <x/>
    </i>
    <i>
      <x v="1"/>
    </i>
    <i>
      <x v="2"/>
    </i>
  </rowItems>
  <colItems count="1">
    <i/>
  </colItems>
  <dataFields count="1">
    <dataField name="Sum of Total selling price before discount" fld="9" baseField="0" baseItem="0"/>
  </dataFields>
  <chartFormats count="8">
    <chartFormat chart="90" format="0" series="1">
      <pivotArea type="data" outline="0" fieldPosition="0">
        <references count="1">
          <reference field="4294967294" count="1" selected="0">
            <x v="0"/>
          </reference>
        </references>
      </pivotArea>
    </chartFormat>
    <chartFormat chart="92" format="5" series="1">
      <pivotArea type="data" outline="0" fieldPosition="0">
        <references count="1">
          <reference field="4294967294" count="1" selected="0">
            <x v="0"/>
          </reference>
        </references>
      </pivotArea>
    </chartFormat>
    <chartFormat chart="92" format="6">
      <pivotArea type="data" outline="0" fieldPosition="0">
        <references count="2">
          <reference field="4294967294" count="1" selected="0">
            <x v="0"/>
          </reference>
          <reference field="3" count="1" selected="0">
            <x v="0"/>
          </reference>
        </references>
      </pivotArea>
    </chartFormat>
    <chartFormat chart="92" format="7">
      <pivotArea type="data" outline="0" fieldPosition="0">
        <references count="2">
          <reference field="4294967294" count="1" selected="0">
            <x v="0"/>
          </reference>
          <reference field="3" count="1" selected="0">
            <x v="1"/>
          </reference>
        </references>
      </pivotArea>
    </chartFormat>
    <chartFormat chart="92" format="8">
      <pivotArea type="data" outline="0" fieldPosition="0">
        <references count="2">
          <reference field="4294967294" count="1" selected="0">
            <x v="0"/>
          </reference>
          <reference field="3" count="1" selected="0">
            <x v="2"/>
          </reference>
        </references>
      </pivotArea>
    </chartFormat>
    <chartFormat chart="90" format="1">
      <pivotArea type="data" outline="0" fieldPosition="0">
        <references count="2">
          <reference field="4294967294" count="1" selected="0">
            <x v="0"/>
          </reference>
          <reference field="3" count="1" selected="0">
            <x v="0"/>
          </reference>
        </references>
      </pivotArea>
    </chartFormat>
    <chartFormat chart="90" format="2">
      <pivotArea type="data" outline="0" fieldPosition="0">
        <references count="2">
          <reference field="4294967294" count="1" selected="0">
            <x v="0"/>
          </reference>
          <reference field="3" count="1" selected="0">
            <x v="1"/>
          </reference>
        </references>
      </pivotArea>
    </chartFormat>
    <chartFormat chart="9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Top Five Product ID with Highest Profi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40">
  <location ref="A82:B87" firstHeaderRow="1" firstDataRow="1" firstDataCol="1"/>
  <pivotFields count="16">
    <pivotField numFmtId="14" showAll="0"/>
    <pivotField axis="axisRow" showAll="0"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5">
        <item x="3"/>
        <item x="2"/>
        <item x="0"/>
        <item x="1"/>
        <item t="default"/>
      </items>
    </pivotField>
  </pivotFields>
  <rowFields count="1">
    <field x="1"/>
  </rowFields>
  <rowItems count="5">
    <i>
      <x v="14"/>
    </i>
    <i>
      <x v="25"/>
    </i>
    <i>
      <x v="2"/>
    </i>
    <i>
      <x v="3"/>
    </i>
    <i>
      <x v="12"/>
    </i>
  </rowItems>
  <colItems count="1">
    <i/>
  </colItems>
  <dataFields count="1">
    <dataField name="Sum of Profit" fld="11" baseField="0" baseItem="0"/>
  </dataFields>
  <chartFormats count="2">
    <chartFormat chart="137" format="0" series="1">
      <pivotArea type="data" outline="0" fieldPosition="0">
        <references count="1">
          <reference field="4294967294" count="1" selected="0">
            <x v="0"/>
          </reference>
        </references>
      </pivotArea>
    </chartFormat>
    <chartFormat chart="1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7">
  <location ref="A169:B200"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showAll="0">
      <items count="4">
        <item x="2"/>
        <item x="1"/>
        <item x="0"/>
        <item t="default"/>
      </items>
    </pivotField>
    <pivotField showAll="0">
      <items count="3">
        <item x="1"/>
        <item x="0"/>
        <item t="default"/>
      </items>
    </pivotField>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3">
        <item x="0"/>
        <item x="1"/>
        <item t="default"/>
      </items>
    </pivotField>
    <pivotField showAll="0">
      <items count="5">
        <item x="3"/>
        <item x="2"/>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buying price" fld="8" baseField="0" baseItem="0"/>
  </dataFields>
  <chartFormats count="2">
    <chartFormat chart="154" format="0" series="1">
      <pivotArea type="data" outline="0" fieldPosition="0">
        <references count="1">
          <reference field="4294967294" count="1" selected="0">
            <x v="0"/>
          </reference>
        </references>
      </pivotArea>
    </chartFormat>
    <chartFormat chart="1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Breakdown of Category and  Total Discoun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9">
  <location ref="G3:H7" firstHeaderRow="1" firstDataRow="1" firstDataCol="1"/>
  <pivotFields count="16">
    <pivotField numFmtId="14" showAll="0"/>
    <pivotField showAll="0"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s>
  <rowFields count="1">
    <field x="15"/>
  </rowFields>
  <rowItems count="4">
    <i>
      <x/>
    </i>
    <i>
      <x v="1"/>
    </i>
    <i>
      <x v="2"/>
    </i>
    <i>
      <x v="3"/>
    </i>
  </rowItems>
  <colItems count="1">
    <i/>
  </colItems>
  <dataFields count="1">
    <dataField name="Sum of DISCOUNT %" fld="5" baseField="0" baseItem="0"/>
  </dataFields>
  <chartFormats count="3">
    <chartFormat chart="7"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1">
  <location ref="A37:C54" firstHeaderRow="1" firstDataRow="1" firstDataCol="0"/>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5">
        <item x="3"/>
        <item x="2"/>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Quantity Sold by Payment Mode for each Sale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7">
  <location ref="U3:V11"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dataField="1" showAll="0"/>
    <pivotField axis="axisRow" showAll="0">
      <items count="4">
        <item x="2"/>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5">
        <item x="3"/>
        <item x="2"/>
        <item x="0"/>
        <item x="1"/>
        <item t="default"/>
      </items>
    </pivotField>
  </pivotFields>
  <rowFields count="2">
    <field x="4"/>
    <field x="3"/>
  </rowFields>
  <rowItems count="8">
    <i>
      <x/>
    </i>
    <i r="1">
      <x/>
    </i>
    <i r="1">
      <x v="1"/>
    </i>
    <i r="1">
      <x v="2"/>
    </i>
    <i>
      <x v="1"/>
    </i>
    <i r="1">
      <x/>
    </i>
    <i r="1">
      <x v="1"/>
    </i>
    <i r="1">
      <x v="2"/>
    </i>
  </rowItems>
  <colItems count="1">
    <i/>
  </colItems>
  <dataFields count="1">
    <dataField name="Sum of QUANTITY" fld="2" baseField="0" baseItem="0"/>
  </dataFields>
  <chartFormats count="3">
    <chartFormat chart="52" format="1" series="1">
      <pivotArea type="data" outline="0" fieldPosition="0">
        <references count="1">
          <reference field="4294967294" count="1" selected="0">
            <x v="0"/>
          </reference>
        </references>
      </pivotArea>
    </chartFormat>
    <chartFormat chart="94" format="1" series="1">
      <pivotArea type="data" outline="0" fieldPosition="0">
        <references count="1">
          <reference field="4294967294" count="1" selected="0">
            <x v="0"/>
          </reference>
        </references>
      </pivotArea>
    </chartFormat>
    <chartFormat chart="9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Breakdown of Sale Type and Total Selling Price after Discoun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6">
  <location ref="M58:N61"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axis="axisRow" showAll="0">
      <items count="4">
        <item x="2"/>
        <item x="1"/>
        <item x="0"/>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5">
        <item x="3"/>
        <item x="2"/>
        <item x="0"/>
        <item x="1"/>
        <item t="default"/>
      </items>
    </pivotField>
  </pivotFields>
  <rowFields count="1">
    <field x="3"/>
  </rowFields>
  <rowItems count="3">
    <i>
      <x/>
    </i>
    <i>
      <x v="1"/>
    </i>
    <i>
      <x v="2"/>
    </i>
  </rowItems>
  <colItems count="1">
    <i/>
  </colItems>
  <dataFields count="1">
    <dataField name="Sum of Total selling price after discount" fld="10" baseField="0" baseItem="0"/>
  </dataFields>
  <chartFormats count="8">
    <chartFormat chart="133" format="0" series="1">
      <pivotArea type="data" outline="0" fieldPosition="0">
        <references count="1">
          <reference field="4294967294" count="1" selected="0">
            <x v="0"/>
          </reference>
        </references>
      </pivotArea>
    </chartFormat>
    <chartFormat chart="135" format="5" series="1">
      <pivotArea type="data" outline="0" fieldPosition="0">
        <references count="1">
          <reference field="4294967294" count="1" selected="0">
            <x v="0"/>
          </reference>
        </references>
      </pivotArea>
    </chartFormat>
    <chartFormat chart="135" format="6">
      <pivotArea type="data" outline="0" fieldPosition="0">
        <references count="2">
          <reference field="4294967294" count="1" selected="0">
            <x v="0"/>
          </reference>
          <reference field="3" count="1" selected="0">
            <x v="0"/>
          </reference>
        </references>
      </pivotArea>
    </chartFormat>
    <chartFormat chart="135" format="7">
      <pivotArea type="data" outline="0" fieldPosition="0">
        <references count="2">
          <reference field="4294967294" count="1" selected="0">
            <x v="0"/>
          </reference>
          <reference field="3" count="1" selected="0">
            <x v="1"/>
          </reference>
        </references>
      </pivotArea>
    </chartFormat>
    <chartFormat chart="135" format="8">
      <pivotArea type="data" outline="0" fieldPosition="0">
        <references count="2">
          <reference field="4294967294" count="1" selected="0">
            <x v="0"/>
          </reference>
          <reference field="3" count="1" selected="0">
            <x v="2"/>
          </reference>
        </references>
      </pivotArea>
    </chartFormat>
    <chartFormat chart="133" format="1">
      <pivotArea type="data" outline="0" fieldPosition="0">
        <references count="2">
          <reference field="4294967294" count="1" selected="0">
            <x v="0"/>
          </reference>
          <reference field="3" count="1" selected="0">
            <x v="0"/>
          </reference>
        </references>
      </pivotArea>
    </chartFormat>
    <chartFormat chart="133" format="2">
      <pivotArea type="data" outline="0" fieldPosition="0">
        <references count="2">
          <reference field="4294967294" count="1" selected="0">
            <x v="0"/>
          </reference>
          <reference field="3" count="1" selected="0">
            <x v="1"/>
          </reference>
        </references>
      </pivotArea>
    </chartFormat>
    <chartFormat chart="133"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ayment Mode with the highest Quantity Sold"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6">
  <location ref="AC13:AD14"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dataField="1" showAll="0"/>
    <pivotField showAll="0">
      <items count="4">
        <item x="2"/>
        <item x="1"/>
        <item x="0"/>
        <item t="default"/>
      </items>
    </pivotField>
    <pivotField axis="axisRow" showAll="0" measureFilter="1"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items count="5">
        <item x="3"/>
        <item x="2"/>
        <item x="0"/>
        <item x="1"/>
        <item t="default"/>
      </items>
    </pivotField>
  </pivotFields>
  <rowFields count="1">
    <field x="4"/>
  </rowFields>
  <rowItems count="1">
    <i>
      <x v="1"/>
    </i>
  </rowItems>
  <colItems count="1">
    <i/>
  </colItems>
  <dataFields count="1">
    <dataField name="Sum of QUANTITY" fld="2" baseField="0" baseItem="0"/>
  </dataFields>
  <pivotTableStyleInfo name="PivotStyleLight16" showRowHeaders="1" showColHeaders="1" showRowStripes="0" showColStripes="0" showLastColumn="1"/>
  <filters count="1">
    <filter fld="4" type="count" evalOrder="-1" id="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Breakdown of Profit by Year and Categor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75">
  <location ref="I109:J119" firstHeaderRow="1" firstDataRow="1" firstDataCol="1"/>
  <pivotFields count="16">
    <pivotField numFmtId="14" showAll="0"/>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3">
        <item x="0"/>
        <item x="1"/>
        <item t="default"/>
      </items>
    </pivotField>
    <pivotField axis="axisRow" showAll="0">
      <items count="5">
        <item x="3"/>
        <item x="2"/>
        <item x="0"/>
        <item x="1"/>
        <item t="default"/>
      </items>
    </pivotField>
  </pivotFields>
  <rowFields count="2">
    <field x="14"/>
    <field x="15"/>
  </rowFields>
  <rowItems count="10">
    <i>
      <x/>
    </i>
    <i r="1">
      <x/>
    </i>
    <i r="1">
      <x v="1"/>
    </i>
    <i r="1">
      <x v="2"/>
    </i>
    <i r="1">
      <x v="3"/>
    </i>
    <i>
      <x v="1"/>
    </i>
    <i r="1">
      <x/>
    </i>
    <i r="1">
      <x v="1"/>
    </i>
    <i r="1">
      <x v="2"/>
    </i>
    <i r="1">
      <x v="3"/>
    </i>
  </rowItems>
  <colItems count="1">
    <i/>
  </colItems>
  <dataFields count="1">
    <dataField name="Sum of Profit" fld="11" baseField="0" baseItem="0"/>
  </dataFields>
  <chartFormats count="2">
    <chartFormat chart="169" format="0" series="1">
      <pivotArea type="data" outline="0" fieldPosition="0">
        <references count="1">
          <reference field="4294967294" count="1" selected="0">
            <x v="0"/>
          </reference>
        </references>
      </pivotArea>
    </chartFormat>
    <chartFormat chart="17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Five Product ID with lowest Selling Pric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9">
  <location ref="A59:B64" firstHeaderRow="1" firstDataRow="1" firstDataCol="1"/>
  <pivotFields count="16">
    <pivotField numFmtId="14" showAll="0"/>
    <pivotField axis="axisRow" showAll="0" measureFilter="1" sortType="a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showAll="0"/>
    <pivotField showAll="0"/>
    <pivotField dataField="1"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5">
        <item x="3"/>
        <item x="2"/>
        <item x="0"/>
        <item x="1"/>
        <item t="default"/>
      </items>
    </pivotField>
  </pivotFields>
  <rowFields count="1">
    <field x="1"/>
  </rowFields>
  <rowItems count="5">
    <i>
      <x v="35"/>
    </i>
    <i>
      <x v="19"/>
    </i>
    <i>
      <x v="9"/>
    </i>
    <i>
      <x v="29"/>
    </i>
    <i>
      <x v="37"/>
    </i>
  </rowItems>
  <colItems count="1">
    <i/>
  </colItems>
  <dataFields count="1">
    <dataField name="Sum of SELLING PRICE" fld="7" baseField="0" baseItem="0"/>
  </dataFields>
  <chartFormats count="2">
    <chartFormat chart="86" format="0" series="1">
      <pivotArea type="data" outline="0" fieldPosition="0">
        <references count="1">
          <reference field="4294967294" count="1" selected="0">
            <x v="0"/>
          </reference>
        </references>
      </pivotArea>
    </chartFormat>
    <chartFormat chart="8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Month with the highest profit"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6">
  <location ref="AC3:AD4" firstHeaderRow="1" firstDataRow="1" firstDataCol="1"/>
  <pivotFields count="16">
    <pivotField numFmtId="14" showAll="0"/>
    <pivotField showAll="0" measureFilter="1" sortType="de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axis="axisRow" showAll="0" measureFilter="1"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2"/>
        <item x="0"/>
        <item x="1"/>
        <item t="default"/>
      </items>
    </pivotField>
  </pivotFields>
  <rowFields count="1">
    <field x="12"/>
  </rowFields>
  <rowItems count="1">
    <i>
      <x/>
    </i>
  </rowItems>
  <colItems count="1">
    <i/>
  </colItems>
  <dataFields count="1">
    <dataField name="Sum of Profit" fld="11" baseField="0" baseItem="0"/>
  </dataFields>
  <chartFormats count="1">
    <chartFormat chart="7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valueLessThan" evalOrder="-1" id="4" iMeasureFld="0">
      <autoFilter ref="A1">
        <filterColumn colId="0">
          <customFilters>
            <customFilter operator="lessThan" val="0"/>
          </customFilters>
        </filterColumn>
      </autoFilter>
    </filter>
    <filter fld="12"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11" name="Top Ten Product ID with highest Discount"/>
    <pivotTable tabId="11" name="Breakdown of Category and  Total Discount"/>
    <pivotTable tabId="11" name="Breakdown of Category with Total Quantity Sold"/>
    <pivotTable tabId="11" name="Breakdown of Profit by Month"/>
    <pivotTable tabId="11" name="Breakdown of Profit by Year and Category"/>
    <pivotTable tabId="11" name="Breakdown of Sale Type and Total Selling Price after Discount"/>
    <pivotTable tabId="11" name="Breakdown of Sale Type and Total Selling Price before Discount"/>
    <pivotTable tabId="11" name="Five Product ID with lowest Selling Price"/>
    <pivotTable tabId="11" name="Highest Profit Made"/>
    <pivotTable tabId="11" name="Month with the highest profit"/>
    <pivotTable tabId="11" name="Payment Mode with the highest Quantity Sold"/>
    <pivotTable tabId="11" name="PivotTable5"/>
    <pivotTable tabId="11" name="Product ID with Negative Profit"/>
    <pivotTable tabId="11" name="Quantity Sold by Payment Mode for each Sale Type"/>
    <pivotTable tabId="11" name="Ratio of Profit made by Payment Mode"/>
    <pivotTable tabId="11" name="Ratio of Profit made by Sale Type"/>
    <pivotTable tabId="11" name="Sale Type with the highest Discount"/>
    <pivotTable tabId="11" name="Sale Type with the highest Profit"/>
    <pivotTable tabId="11" name="Top Five Product ID with Highest Profit"/>
    <pivotTable tabId="11" name="Breakdown of Sale Type with the Buying and Selling Price"/>
    <pivotTable tabId="11" name="Summary of Cetegory and Total Buying Price"/>
    <pivotTable tabId="11" name="Summary of Total Selling Price after Discount by Month and Year"/>
    <pivotTable tabId="11" name="PivotTable3"/>
  </pivotTables>
  <data>
    <tabular pivotCacheId="1">
      <items count="44">
        <i x="16" s="1"/>
        <i x="29" s="1"/>
        <i x="6" s="1"/>
        <i x="3" s="1"/>
        <i x="24" s="1"/>
        <i x="15" s="1"/>
        <i x="36" s="1"/>
        <i x="25" s="1"/>
        <i x="37" s="1"/>
        <i x="20" s="1"/>
        <i x="31" s="1"/>
        <i x="35" s="1"/>
        <i x="2" s="1"/>
        <i x="9" s="1"/>
        <i x="27" s="1"/>
        <i x="21" s="1"/>
        <i x="39" s="1"/>
        <i x="30" s="1"/>
        <i x="40" s="1"/>
        <i x="14" s="1"/>
        <i x="32" s="1"/>
        <i x="22" s="1"/>
        <i x="12" s="1"/>
        <i x="0" s="1"/>
        <i x="7" s="1"/>
        <i x="42" s="1"/>
        <i x="26" s="1"/>
        <i x="33" s="1"/>
        <i x="19" s="1"/>
        <i x="28" s="1"/>
        <i x="5" s="1"/>
        <i x="18" s="1"/>
        <i x="38" s="1"/>
        <i x="13" s="1"/>
        <i x="4" s="1"/>
        <i x="43" s="1"/>
        <i x="8" s="1"/>
        <i x="1" s="1"/>
        <i x="34" s="1"/>
        <i x="17" s="1"/>
        <i x="41" s="1"/>
        <i x="10" s="1"/>
        <i x="23"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11" name="Top Ten Product ID with highest Discount"/>
    <pivotTable tabId="11" name="Breakdown of Category and  Total Discount"/>
    <pivotTable tabId="11" name="Breakdown of Category with Total Quantity Sold"/>
    <pivotTable tabId="11" name="Breakdown of Profit by Month"/>
    <pivotTable tabId="11" name="Breakdown of Profit by Year and Category"/>
    <pivotTable tabId="11" name="Breakdown of Sale Type and Total Selling Price after Discount"/>
    <pivotTable tabId="11" name="Breakdown of Sale Type and Total Selling Price before Discount"/>
    <pivotTable tabId="11" name="Five Product ID with lowest Selling Price"/>
    <pivotTable tabId="11" name="Highest Profit Made"/>
    <pivotTable tabId="11" name="Month with the highest profit"/>
    <pivotTable tabId="11" name="Payment Mode with the highest Quantity Sold"/>
    <pivotTable tabId="11" name="PivotTable5"/>
    <pivotTable tabId="11" name="Product ID with Negative Profit"/>
    <pivotTable tabId="11" name="Quantity Sold by Payment Mode for each Sale Type"/>
    <pivotTable tabId="11" name="Ratio of Profit made by Payment Mode"/>
    <pivotTable tabId="11" name="Ratio of Profit made by Sale Type"/>
    <pivotTable tabId="11" name="Sale Type with the highest Discount"/>
    <pivotTable tabId="11" name="Sale Type with the highest Profit"/>
    <pivotTable tabId="11" name="Top Five Product ID with Highest Profit"/>
    <pivotTable tabId="11" name="Breakdown of Sale Type with the Buying and Selling Price"/>
    <pivotTable tabId="11" name="Summary of Cetegory and Total Buying Price"/>
    <pivotTable tabId="11" name="Summary of Total Selling Price after Discount by Month and Year"/>
    <pivotTable tabId="11" name="PivotTable3"/>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11" name="Top Ten Product ID with highest Discount"/>
    <pivotTable tabId="11" name="Breakdown of Category and  Total Discount"/>
    <pivotTable tabId="11" name="Breakdown of Category with Total Quantity Sold"/>
    <pivotTable tabId="11" name="Breakdown of Profit by Month"/>
    <pivotTable tabId="11" name="Breakdown of Profit by Year and Category"/>
    <pivotTable tabId="11" name="Breakdown of Sale Type and Total Selling Price after Discount"/>
    <pivotTable tabId="11" name="Breakdown of Sale Type and Total Selling Price before Discount"/>
    <pivotTable tabId="11" name="Five Product ID with lowest Selling Price"/>
    <pivotTable tabId="11" name="Highest Profit Made"/>
    <pivotTable tabId="11" name="Month with the highest profit"/>
    <pivotTable tabId="11" name="Payment Mode with the highest Quantity Sold"/>
    <pivotTable tabId="11" name="PivotTable5"/>
    <pivotTable tabId="11" name="Product ID with Negative Profit"/>
    <pivotTable tabId="11" name="Quantity Sold by Payment Mode for each Sale Type"/>
    <pivotTable tabId="11" name="Ratio of Profit made by Payment Mode"/>
    <pivotTable tabId="11" name="Ratio of Profit made by Sale Type"/>
    <pivotTable tabId="11" name="Sale Type with the highest Discount"/>
    <pivotTable tabId="11" name="Sale Type with the highest Profit"/>
    <pivotTable tabId="11" name="Top Five Product ID with Highest Profit"/>
    <pivotTable tabId="11" name="Breakdown of Sale Type with the Buying and Selling Price"/>
    <pivotTable tabId="11" name="Summary of Cetegory and Total Buying Price"/>
    <pivotTable tabId="11" name="Summary of Total Selling Price after Discount by Month and Year"/>
    <pivotTable tabId="11" name="PivotTable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1" name="Top Ten Product ID with highest Discount"/>
    <pivotTable tabId="11" name="Breakdown of Category and  Total Discount"/>
    <pivotTable tabId="11" name="Breakdown of Category with Total Quantity Sold"/>
    <pivotTable tabId="11" name="Breakdown of Profit by Month"/>
    <pivotTable tabId="11" name="Breakdown of Profit by Year and Category"/>
    <pivotTable tabId="11" name="Breakdown of Sale Type and Total Selling Price after Discount"/>
    <pivotTable tabId="11" name="Breakdown of Sale Type and Total Selling Price before Discount"/>
    <pivotTable tabId="11" name="Five Product ID with lowest Selling Price"/>
    <pivotTable tabId="11" name="Highest Profit Made"/>
    <pivotTable tabId="11" name="Month with the highest profit"/>
    <pivotTable tabId="11" name="Payment Mode with the highest Quantity Sold"/>
    <pivotTable tabId="11" name="PivotTable5"/>
    <pivotTable tabId="11" name="Product ID with Negative Profit"/>
    <pivotTable tabId="11" name="Quantity Sold by Payment Mode for each Sale Type"/>
    <pivotTable tabId="11" name="Ratio of Profit made by Payment Mode"/>
    <pivotTable tabId="11" name="Ratio of Profit made by Sale Type"/>
    <pivotTable tabId="11" name="Sale Type with the highest Discount"/>
    <pivotTable tabId="11" name="Sale Type with the highest Profit"/>
    <pivotTable tabId="11" name="Top Five Product ID with Highest Profit"/>
    <pivotTable tabId="11" name="Breakdown of Sale Type with the Buying and Selling Price"/>
    <pivotTable tabId="11" name="Summary of Cetegory and Total Buying Price"/>
    <pivotTable tabId="11" name="Summary of Total Selling Price after Discount by Month and Year"/>
    <pivotTable tabId="11" name="PivotTable3"/>
  </pivotTables>
  <data>
    <tabular pivotCacheId="1">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ID" cache="Slicer_PRODUCT_ID" caption="PRODUCT ID" startItem="37" rowHeight="225425"/>
  <slicer name="SALE TYPE" cache="Slicer_SALE_TYPE" caption="SALE TYPE" rowHeight="225425"/>
  <slicer name="PAYMENT MODE" cache="Slicer_PAYMENT_MODE" caption="PAYMENT MODE" rowHeight="225425"/>
  <slicer name="Category" cache="Slicer_Category" caption="Category" rowHeight="225425"/>
</slicers>
</file>

<file path=xl/tables/table1.xml><?xml version="1.0" encoding="utf-8"?>
<table xmlns="http://schemas.openxmlformats.org/spreadsheetml/2006/main" id="4" name="ola" displayName="ola" ref="A1:P527" totalsRowShown="0" headerRowDxfId="30" headerRowBorderDxfId="29" tableBorderDxfId="28" totalsRowBorderDxfId="27">
  <autoFilter ref="A1:P527"/>
  <tableColumns count="16">
    <tableColumn id="1" name="DATE" dataDxfId="26"/>
    <tableColumn id="2" name="PRODUCT ID" dataDxfId="25"/>
    <tableColumn id="3" name="QUANTITY" dataDxfId="24"/>
    <tableColumn id="4" name="SALE TYPE" dataDxfId="23"/>
    <tableColumn id="5" name="PAYMENT MODE" dataDxfId="22"/>
    <tableColumn id="6" name="DISCOUNT %" dataDxfId="21"/>
    <tableColumn id="7" name="BUYING PRICE" dataDxfId="20">
      <calculatedColumnFormula>VLOOKUP(ola[[#This Row],[PRODUCT ID]],olaitan[],5,0)</calculatedColumnFormula>
    </tableColumn>
    <tableColumn id="8" name="SELLING PRICE" dataDxfId="19">
      <calculatedColumnFormula>VLOOKUP(ola[[#This Row],[PRODUCT ID]],olaitan[],6,0)</calculatedColumnFormula>
    </tableColumn>
    <tableColumn id="13" name="Total buying price" dataDxfId="18">
      <calculatedColumnFormula>PRODUCT(ola[[#This Row],[BUYING PRICE]],ola[[#This Row],[QUANTITY]])</calculatedColumnFormula>
    </tableColumn>
    <tableColumn id="14" name="Total selling price before discount" dataDxfId="17">
      <calculatedColumnFormula>PRODUCT(ola[[#This Row],[SELLING PRICE]],ola[[#This Row],[QUANTITY]])</calculatedColumnFormula>
    </tableColumn>
    <tableColumn id="16" name="Total selling price after discount" dataDxfId="16">
      <calculatedColumnFormula>PRODUCT(1-ola[[#This Row],[DISCOUNT %]],ola[[#This Row],[Total selling price before discount]])</calculatedColumnFormula>
    </tableColumn>
    <tableColumn id="9" name="Profit" dataDxfId="15">
      <calculatedColumnFormula>ola[[#This Row],[Total selling price after discount]]-ola[[#This Row],[Total buying price]]</calculatedColumnFormula>
    </tableColumn>
    <tableColumn id="10" name="Month" dataDxfId="14">
      <calculatedColumnFormula>TEXT(ola[[#This Row],[DATE]],"mmm")</calculatedColumnFormula>
    </tableColumn>
    <tableColumn id="11" name="Day" dataDxfId="13">
      <calculatedColumnFormula>TEXT(ola[[#This Row],[DATE]],"ddd")</calculatedColumnFormula>
    </tableColumn>
    <tableColumn id="12" name="Year" dataDxfId="12">
      <calculatedColumnFormula>TEXT(ola[[#This Row],[DATE]], "yyyy")</calculatedColumnFormula>
    </tableColumn>
    <tableColumn id="15" name="Category" dataDxfId="11">
      <calculatedColumnFormula>VLOOKUP(ola[[#This Row],[PRODUCT ID]],olaitan[#All],3,0)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olaitan" displayName="olaitan" ref="A1:F45" totalsRowShown="0" headerRowDxfId="10" dataDxfId="8" headerRowBorderDxfId="9" tableBorderDxfId="7" totalsRowBorderDxfId="6">
  <autoFilter ref="A1:F45"/>
  <tableColumns count="6">
    <tableColumn id="1" name="PRODUCT ID" dataDxfId="5"/>
    <tableColumn id="2" name="PRODUCT" dataDxfId="4"/>
    <tableColumn id="3" name="CATEGORY" dataDxfId="3"/>
    <tableColumn id="4" name="UOM" dataDxfId="2"/>
    <tableColumn id="5" name="BUYING PRIZE" dataDxfId="1"/>
    <tableColumn id="6" name="SELLING 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00"/>
  <sheetViews>
    <sheetView tabSelected="1" topLeftCell="A120" workbookViewId="0">
      <selection activeCell="A171" sqref="A171"/>
    </sheetView>
  </sheetViews>
  <sheetFormatPr defaultRowHeight="15" x14ac:dyDescent="0.25"/>
  <cols>
    <col min="1" max="1" width="13.140625" customWidth="1"/>
    <col min="2" max="2" width="23.7109375" customWidth="1"/>
    <col min="3" max="3" width="20.42578125" bestFit="1" customWidth="1"/>
    <col min="7" max="7" width="13.140625" customWidth="1"/>
    <col min="8" max="8" width="36.7109375" customWidth="1"/>
    <col min="9" max="9" width="12.5703125" customWidth="1"/>
    <col min="10" max="10" width="12.5703125" bestFit="1" customWidth="1"/>
    <col min="13" max="14" width="13.140625" customWidth="1"/>
    <col min="15" max="15" width="12.5703125" bestFit="1" customWidth="1"/>
    <col min="17" max="17" width="13.140625" customWidth="1"/>
    <col min="18" max="18" width="12.5703125" customWidth="1"/>
    <col min="21" max="21" width="15" customWidth="1"/>
    <col min="22" max="22" width="17" customWidth="1"/>
    <col min="23" max="23" width="12.5703125" customWidth="1"/>
    <col min="29" max="29" width="13.140625" customWidth="1"/>
    <col min="30" max="30" width="12.5703125" customWidth="1"/>
  </cols>
  <sheetData>
    <row r="3" spans="1:32" x14ac:dyDescent="0.25">
      <c r="A3" s="24" t="s">
        <v>117</v>
      </c>
      <c r="B3" t="s">
        <v>118</v>
      </c>
      <c r="G3" s="24" t="s">
        <v>117</v>
      </c>
      <c r="H3" t="s">
        <v>118</v>
      </c>
      <c r="M3" s="24" t="s">
        <v>117</v>
      </c>
      <c r="N3" t="s">
        <v>119</v>
      </c>
      <c r="U3" s="24" t="s">
        <v>117</v>
      </c>
      <c r="V3" t="s">
        <v>119</v>
      </c>
      <c r="AC3" s="24" t="s">
        <v>117</v>
      </c>
      <c r="AD3" t="s">
        <v>120</v>
      </c>
    </row>
    <row r="4" spans="1:32" x14ac:dyDescent="0.25">
      <c r="A4" s="25" t="s">
        <v>102</v>
      </c>
      <c r="B4" s="22">
        <v>1.2600000000000005</v>
      </c>
      <c r="G4" s="25" t="s">
        <v>10</v>
      </c>
      <c r="H4" s="22">
        <v>5.8799999999999972</v>
      </c>
      <c r="M4" s="25" t="s">
        <v>10</v>
      </c>
      <c r="N4" s="22">
        <v>778</v>
      </c>
      <c r="U4" s="25" t="s">
        <v>103</v>
      </c>
      <c r="V4" s="22">
        <v>2050</v>
      </c>
      <c r="AC4" s="25" t="s">
        <v>121</v>
      </c>
      <c r="AD4" s="22">
        <v>4597.6200999999992</v>
      </c>
    </row>
    <row r="5" spans="1:32" x14ac:dyDescent="0.25">
      <c r="A5" s="25" t="s">
        <v>92</v>
      </c>
      <c r="B5" s="22">
        <v>1.2300000000000006</v>
      </c>
      <c r="G5" s="25" t="s">
        <v>55</v>
      </c>
      <c r="H5" s="22">
        <v>7.1800000000000006</v>
      </c>
      <c r="M5" s="25" t="s">
        <v>55</v>
      </c>
      <c r="N5" s="22">
        <v>975</v>
      </c>
      <c r="U5" s="26" t="s">
        <v>104</v>
      </c>
      <c r="V5" s="22">
        <v>1088</v>
      </c>
    </row>
    <row r="6" spans="1:32" x14ac:dyDescent="0.25">
      <c r="A6" s="25" t="s">
        <v>100</v>
      </c>
      <c r="B6" s="22">
        <v>1.1700000000000004</v>
      </c>
      <c r="G6" s="25" t="s">
        <v>56</v>
      </c>
      <c r="H6" s="22">
        <v>2.5600000000000014</v>
      </c>
      <c r="M6" s="25" t="s">
        <v>56</v>
      </c>
      <c r="N6" s="22">
        <v>392</v>
      </c>
      <c r="U6" s="26" t="s">
        <v>58</v>
      </c>
      <c r="V6" s="22">
        <v>696</v>
      </c>
    </row>
    <row r="7" spans="1:32" x14ac:dyDescent="0.25">
      <c r="A7" s="25" t="s">
        <v>85</v>
      </c>
      <c r="B7" s="22">
        <v>1.0800000000000003</v>
      </c>
      <c r="G7" s="25" t="s">
        <v>57</v>
      </c>
      <c r="H7" s="22">
        <v>15.980000000000024</v>
      </c>
      <c r="M7" s="25" t="s">
        <v>57</v>
      </c>
      <c r="N7" s="22">
        <v>2132</v>
      </c>
      <c r="U7" s="26" t="s">
        <v>8</v>
      </c>
      <c r="V7" s="22">
        <v>266</v>
      </c>
    </row>
    <row r="8" spans="1:32" x14ac:dyDescent="0.25">
      <c r="A8" s="25" t="s">
        <v>90</v>
      </c>
      <c r="B8" s="22">
        <v>0.99000000000000021</v>
      </c>
      <c r="U8" s="25" t="s">
        <v>58</v>
      </c>
      <c r="V8" s="22">
        <v>2227</v>
      </c>
    </row>
    <row r="9" spans="1:32" x14ac:dyDescent="0.25">
      <c r="A9" s="25" t="s">
        <v>96</v>
      </c>
      <c r="B9" s="22">
        <v>0.92000000000000015</v>
      </c>
      <c r="U9" s="26" t="s">
        <v>104</v>
      </c>
      <c r="V9" s="22">
        <v>1156</v>
      </c>
      <c r="AC9" s="24" t="s">
        <v>117</v>
      </c>
      <c r="AD9" t="s">
        <v>120</v>
      </c>
    </row>
    <row r="10" spans="1:32" x14ac:dyDescent="0.25">
      <c r="A10" s="25" t="s">
        <v>74</v>
      </c>
      <c r="B10" s="22">
        <v>0.92000000000000015</v>
      </c>
      <c r="U10" s="26" t="s">
        <v>58</v>
      </c>
      <c r="V10" s="22">
        <v>747</v>
      </c>
      <c r="AC10" s="25" t="s">
        <v>104</v>
      </c>
      <c r="AD10" s="22">
        <v>23602.617800000004</v>
      </c>
      <c r="AF10">
        <f>GETPIVOTDATA("Profit",$AC$9,"SALE TYPE","Direct Sales")</f>
        <v>23602.617800000004</v>
      </c>
    </row>
    <row r="11" spans="1:32" x14ac:dyDescent="0.25">
      <c r="A11" s="25" t="s">
        <v>99</v>
      </c>
      <c r="B11" s="22">
        <v>0.91000000000000036</v>
      </c>
      <c r="U11" s="26" t="s">
        <v>8</v>
      </c>
      <c r="V11" s="22">
        <v>324</v>
      </c>
    </row>
    <row r="12" spans="1:32" x14ac:dyDescent="0.25">
      <c r="A12" s="25" t="s">
        <v>60</v>
      </c>
      <c r="B12" s="22">
        <v>0.8400000000000003</v>
      </c>
    </row>
    <row r="13" spans="1:32" x14ac:dyDescent="0.25">
      <c r="A13" s="25" t="s">
        <v>87</v>
      </c>
      <c r="B13" s="22">
        <v>0.84000000000000008</v>
      </c>
      <c r="AC13" s="24" t="s">
        <v>117</v>
      </c>
      <c r="AD13" t="s">
        <v>119</v>
      </c>
    </row>
    <row r="14" spans="1:32" x14ac:dyDescent="0.25">
      <c r="A14" s="25" t="s">
        <v>62</v>
      </c>
      <c r="B14" s="22">
        <v>0.84000000000000008</v>
      </c>
      <c r="AC14" s="25" t="s">
        <v>58</v>
      </c>
      <c r="AD14" s="22">
        <v>2227</v>
      </c>
      <c r="AF14">
        <f>GETPIVOTDATA("QUANTITY",$AC$13,"PAYMENT MODE","Online")</f>
        <v>2227</v>
      </c>
    </row>
    <row r="18" spans="29:32" x14ac:dyDescent="0.25">
      <c r="AC18" s="24" t="s">
        <v>117</v>
      </c>
      <c r="AD18" t="s">
        <v>118</v>
      </c>
    </row>
    <row r="19" spans="29:32" x14ac:dyDescent="0.25">
      <c r="AC19" s="25" t="s">
        <v>104</v>
      </c>
      <c r="AD19" s="22">
        <v>16.83000000000002</v>
      </c>
      <c r="AF19">
        <f>GETPIVOTDATA("DISCOUNT %",$AC$18,"SALE TYPE","Direct Sales")</f>
        <v>16.83000000000002</v>
      </c>
    </row>
    <row r="22" spans="29:32" x14ac:dyDescent="0.25">
      <c r="AC22" t="s">
        <v>120</v>
      </c>
    </row>
    <row r="23" spans="29:32" x14ac:dyDescent="0.25">
      <c r="AC23" s="22">
        <v>44574.170400000046</v>
      </c>
      <c r="AD23">
        <f>GETPIVOTDATA("Profit",$AC$22)</f>
        <v>44574.170400000046</v>
      </c>
    </row>
    <row r="33" spans="1:26" x14ac:dyDescent="0.25">
      <c r="A33" s="24" t="s">
        <v>117</v>
      </c>
      <c r="B33" t="s">
        <v>140</v>
      </c>
      <c r="C33" t="s">
        <v>124</v>
      </c>
      <c r="H33" s="24" t="s">
        <v>117</v>
      </c>
      <c r="I33" t="s">
        <v>120</v>
      </c>
      <c r="N33" s="24" t="s">
        <v>117</v>
      </c>
      <c r="O33" t="s">
        <v>120</v>
      </c>
      <c r="V33" s="24" t="s">
        <v>117</v>
      </c>
      <c r="W33" t="s">
        <v>120</v>
      </c>
    </row>
    <row r="34" spans="1:26" x14ac:dyDescent="0.25">
      <c r="A34" s="25" t="s">
        <v>104</v>
      </c>
      <c r="B34" s="22">
        <v>21450</v>
      </c>
      <c r="C34" s="22">
        <v>26121.079999999991</v>
      </c>
      <c r="H34" s="25" t="s">
        <v>104</v>
      </c>
      <c r="I34" s="22">
        <v>23602.617800000004</v>
      </c>
      <c r="N34" s="25" t="s">
        <v>103</v>
      </c>
      <c r="O34" s="22">
        <v>22935.993400000003</v>
      </c>
      <c r="V34" s="25" t="s">
        <v>94</v>
      </c>
      <c r="W34" s="22">
        <v>-9.9630000000003065</v>
      </c>
      <c r="Z34" t="s">
        <v>122</v>
      </c>
    </row>
    <row r="35" spans="1:26" x14ac:dyDescent="0.25">
      <c r="A35" s="25" t="s">
        <v>58</v>
      </c>
      <c r="B35" s="22">
        <v>12978</v>
      </c>
      <c r="C35" s="22">
        <v>15624.489999999994</v>
      </c>
      <c r="H35" s="25" t="s">
        <v>58</v>
      </c>
      <c r="I35" s="22">
        <v>14124.95749999999</v>
      </c>
      <c r="N35" s="25" t="s">
        <v>58</v>
      </c>
      <c r="O35" s="22">
        <v>21638.176999999978</v>
      </c>
      <c r="V35" s="25" t="s">
        <v>59</v>
      </c>
      <c r="W35" s="22">
        <v>-34.202000000000481</v>
      </c>
    </row>
    <row r="36" spans="1:26" x14ac:dyDescent="0.25">
      <c r="A36" s="25" t="s">
        <v>8</v>
      </c>
      <c r="B36" s="22">
        <v>6395</v>
      </c>
      <c r="C36" s="22">
        <v>7775.6400000000012</v>
      </c>
      <c r="H36" s="25" t="s">
        <v>8</v>
      </c>
      <c r="I36" s="22">
        <v>6846.5950999999977</v>
      </c>
      <c r="V36" s="25" t="s">
        <v>81</v>
      </c>
      <c r="W36" s="22">
        <v>-64.577999999999804</v>
      </c>
    </row>
    <row r="37" spans="1:26" x14ac:dyDescent="0.25">
      <c r="A37" s="27"/>
      <c r="B37" s="28"/>
      <c r="C37" s="29"/>
      <c r="V37" s="25" t="s">
        <v>92</v>
      </c>
      <c r="W37" s="22">
        <v>-80.63000000000099</v>
      </c>
    </row>
    <row r="38" spans="1:26" x14ac:dyDescent="0.25">
      <c r="A38" s="30"/>
      <c r="B38" s="31"/>
      <c r="C38" s="32"/>
    </row>
    <row r="39" spans="1:26" x14ac:dyDescent="0.25">
      <c r="A39" s="30"/>
      <c r="B39" s="31"/>
      <c r="C39" s="32"/>
    </row>
    <row r="40" spans="1:26" x14ac:dyDescent="0.25">
      <c r="A40" s="30"/>
      <c r="B40" s="31"/>
      <c r="C40" s="32"/>
    </row>
    <row r="41" spans="1:26" x14ac:dyDescent="0.25">
      <c r="A41" s="30"/>
      <c r="B41" s="31"/>
      <c r="C41" s="32"/>
    </row>
    <row r="42" spans="1:26" x14ac:dyDescent="0.25">
      <c r="A42" s="30"/>
      <c r="B42" s="31"/>
      <c r="C42" s="32"/>
    </row>
    <row r="43" spans="1:26" x14ac:dyDescent="0.25">
      <c r="A43" s="30"/>
      <c r="B43" s="31"/>
      <c r="C43" s="32"/>
    </row>
    <row r="44" spans="1:26" x14ac:dyDescent="0.25">
      <c r="A44" s="30"/>
      <c r="B44" s="31"/>
      <c r="C44" s="32"/>
    </row>
    <row r="45" spans="1:26" x14ac:dyDescent="0.25">
      <c r="A45" s="30"/>
      <c r="B45" s="31"/>
      <c r="C45" s="32"/>
    </row>
    <row r="46" spans="1:26" x14ac:dyDescent="0.25">
      <c r="A46" s="30"/>
      <c r="B46" s="31"/>
      <c r="C46" s="32"/>
    </row>
    <row r="47" spans="1:26" x14ac:dyDescent="0.25">
      <c r="A47" s="30"/>
      <c r="B47" s="31"/>
      <c r="C47" s="32"/>
    </row>
    <row r="48" spans="1:26" x14ac:dyDescent="0.25">
      <c r="A48" s="30"/>
      <c r="B48" s="31"/>
      <c r="C48" s="32"/>
    </row>
    <row r="49" spans="1:18" x14ac:dyDescent="0.25">
      <c r="A49" s="30"/>
      <c r="B49" s="31"/>
      <c r="C49" s="32"/>
    </row>
    <row r="50" spans="1:18" x14ac:dyDescent="0.25">
      <c r="A50" s="30"/>
      <c r="B50" s="31"/>
      <c r="C50" s="32"/>
    </row>
    <row r="51" spans="1:18" x14ac:dyDescent="0.25">
      <c r="A51" s="30"/>
      <c r="B51" s="31"/>
      <c r="C51" s="32"/>
    </row>
    <row r="52" spans="1:18" x14ac:dyDescent="0.25">
      <c r="A52" s="30"/>
      <c r="B52" s="31"/>
      <c r="C52" s="32"/>
    </row>
    <row r="53" spans="1:18" x14ac:dyDescent="0.25">
      <c r="A53" s="30"/>
      <c r="B53" s="31"/>
      <c r="C53" s="32"/>
    </row>
    <row r="54" spans="1:18" x14ac:dyDescent="0.25">
      <c r="A54" s="33"/>
      <c r="B54" s="34"/>
      <c r="C54" s="35"/>
    </row>
    <row r="58" spans="1:18" x14ac:dyDescent="0.25">
      <c r="H58" s="24" t="s">
        <v>117</v>
      </c>
      <c r="I58" t="s">
        <v>125</v>
      </c>
      <c r="M58" s="24" t="s">
        <v>117</v>
      </c>
      <c r="N58" t="s">
        <v>126</v>
      </c>
      <c r="Q58" s="24" t="s">
        <v>117</v>
      </c>
      <c r="R58" t="s">
        <v>120</v>
      </c>
    </row>
    <row r="59" spans="1:18" x14ac:dyDescent="0.25">
      <c r="A59" s="24" t="s">
        <v>117</v>
      </c>
      <c r="B59" t="s">
        <v>124</v>
      </c>
      <c r="H59" s="25" t="s">
        <v>104</v>
      </c>
      <c r="I59" s="22">
        <v>208140.15000000005</v>
      </c>
      <c r="M59" s="25" t="s">
        <v>104</v>
      </c>
      <c r="N59" s="22">
        <v>195512.61780000007</v>
      </c>
      <c r="Q59" s="25" t="s">
        <v>121</v>
      </c>
      <c r="R59" s="22">
        <v>4597.6200999999992</v>
      </c>
    </row>
    <row r="60" spans="1:18" x14ac:dyDescent="0.25">
      <c r="A60" s="25" t="s">
        <v>67</v>
      </c>
      <c r="B60" s="22">
        <v>78.600000000000009</v>
      </c>
      <c r="H60" s="25" t="s">
        <v>58</v>
      </c>
      <c r="I60" s="22">
        <v>133923.87000000002</v>
      </c>
      <c r="M60" s="25" t="s">
        <v>58</v>
      </c>
      <c r="N60" s="22">
        <v>125927.95749999997</v>
      </c>
      <c r="Q60" s="25" t="s">
        <v>127</v>
      </c>
      <c r="R60" s="22">
        <v>3594.3788000000004</v>
      </c>
    </row>
    <row r="61" spans="1:18" x14ac:dyDescent="0.25">
      <c r="A61" s="25" t="s">
        <v>83</v>
      </c>
      <c r="B61" s="22">
        <v>83.3</v>
      </c>
      <c r="H61" s="25" t="s">
        <v>8</v>
      </c>
      <c r="I61" s="22">
        <v>59202.700000000012</v>
      </c>
      <c r="M61" s="25" t="s">
        <v>8</v>
      </c>
      <c r="N61" s="22">
        <v>55505.595100000013</v>
      </c>
      <c r="Q61" s="25" t="s">
        <v>128</v>
      </c>
      <c r="R61" s="22">
        <v>3453.161799999998</v>
      </c>
    </row>
    <row r="62" spans="1:18" x14ac:dyDescent="0.25">
      <c r="A62" s="25" t="s">
        <v>93</v>
      </c>
      <c r="B62" s="22">
        <v>87.100000000000023</v>
      </c>
      <c r="Q62" s="25" t="s">
        <v>129</v>
      </c>
      <c r="R62" s="22">
        <v>3692.0769999999998</v>
      </c>
    </row>
    <row r="63" spans="1:18" x14ac:dyDescent="0.25">
      <c r="A63" s="25" t="s">
        <v>73</v>
      </c>
      <c r="B63" s="22">
        <v>204.36</v>
      </c>
      <c r="Q63" s="25" t="s">
        <v>130</v>
      </c>
      <c r="R63" s="22">
        <v>2688.4939999999992</v>
      </c>
    </row>
    <row r="64" spans="1:18" x14ac:dyDescent="0.25">
      <c r="A64" s="25" t="s">
        <v>65</v>
      </c>
      <c r="B64" s="22">
        <v>238.64999999999998</v>
      </c>
      <c r="Q64" s="25" t="s">
        <v>131</v>
      </c>
      <c r="R64" s="22">
        <v>3811.8448999999987</v>
      </c>
    </row>
    <row r="65" spans="17:18" x14ac:dyDescent="0.25">
      <c r="Q65" s="25" t="s">
        <v>132</v>
      </c>
      <c r="R65" s="22">
        <v>3222.5951999999984</v>
      </c>
    </row>
    <row r="66" spans="17:18" x14ac:dyDescent="0.25">
      <c r="Q66" s="25" t="s">
        <v>133</v>
      </c>
      <c r="R66" s="22">
        <v>3371.887099999999</v>
      </c>
    </row>
    <row r="67" spans="17:18" x14ac:dyDescent="0.25">
      <c r="Q67" s="25" t="s">
        <v>134</v>
      </c>
      <c r="R67" s="22">
        <v>4319.529700000001</v>
      </c>
    </row>
    <row r="68" spans="17:18" x14ac:dyDescent="0.25">
      <c r="Q68" s="25" t="s">
        <v>135</v>
      </c>
      <c r="R68" s="22">
        <v>3460.3531999999991</v>
      </c>
    </row>
    <row r="69" spans="17:18" x14ac:dyDescent="0.25">
      <c r="Q69" s="25" t="s">
        <v>136</v>
      </c>
      <c r="R69" s="22">
        <v>4531.545299999998</v>
      </c>
    </row>
    <row r="70" spans="17:18" x14ac:dyDescent="0.25">
      <c r="Q70" s="25" t="s">
        <v>137</v>
      </c>
      <c r="R70" s="22">
        <v>3830.6832999999974</v>
      </c>
    </row>
    <row r="82" spans="1:2" x14ac:dyDescent="0.25">
      <c r="A82" s="24" t="s">
        <v>117</v>
      </c>
      <c r="B82" t="s">
        <v>120</v>
      </c>
    </row>
    <row r="83" spans="1:2" x14ac:dyDescent="0.25">
      <c r="A83" s="25" t="s">
        <v>88</v>
      </c>
      <c r="B83" s="22">
        <v>4821.9583999999995</v>
      </c>
    </row>
    <row r="84" spans="1:2" x14ac:dyDescent="0.25">
      <c r="A84" s="25" t="s">
        <v>77</v>
      </c>
      <c r="B84" s="22">
        <v>4302.6000000000004</v>
      </c>
    </row>
    <row r="85" spans="1:2" x14ac:dyDescent="0.25">
      <c r="A85" s="25" t="s">
        <v>100</v>
      </c>
      <c r="B85" s="22">
        <v>4198.3799999999992</v>
      </c>
    </row>
    <row r="86" spans="1:2" x14ac:dyDescent="0.25">
      <c r="A86" s="25" t="s">
        <v>99</v>
      </c>
      <c r="B86" s="22">
        <v>3322.5155999999988</v>
      </c>
    </row>
    <row r="87" spans="1:2" x14ac:dyDescent="0.25">
      <c r="A87" s="25" t="s">
        <v>90</v>
      </c>
      <c r="B87" s="22">
        <v>2906.0991999999987</v>
      </c>
    </row>
    <row r="109" spans="9:10" x14ac:dyDescent="0.25">
      <c r="I109" s="24" t="s">
        <v>117</v>
      </c>
      <c r="J109" t="s">
        <v>120</v>
      </c>
    </row>
    <row r="110" spans="9:10" x14ac:dyDescent="0.25">
      <c r="I110" s="25" t="s">
        <v>138</v>
      </c>
      <c r="J110" s="22">
        <v>18945.292199999989</v>
      </c>
    </row>
    <row r="111" spans="9:10" x14ac:dyDescent="0.25">
      <c r="I111" s="26" t="s">
        <v>10</v>
      </c>
      <c r="J111" s="22">
        <v>1861.0889999999997</v>
      </c>
    </row>
    <row r="112" spans="9:10" x14ac:dyDescent="0.25">
      <c r="I112" s="26" t="s">
        <v>55</v>
      </c>
      <c r="J112" s="22">
        <v>4541.2419999999966</v>
      </c>
    </row>
    <row r="113" spans="9:10" x14ac:dyDescent="0.25">
      <c r="I113" s="26" t="s">
        <v>56</v>
      </c>
      <c r="J113" s="22">
        <v>2718.7044999999989</v>
      </c>
    </row>
    <row r="114" spans="9:10" x14ac:dyDescent="0.25">
      <c r="I114" s="26" t="s">
        <v>57</v>
      </c>
      <c r="J114" s="22">
        <v>9824.2566999999945</v>
      </c>
    </row>
    <row r="115" spans="9:10" x14ac:dyDescent="0.25">
      <c r="I115" s="25" t="s">
        <v>139</v>
      </c>
      <c r="J115" s="22">
        <v>25628.878199999992</v>
      </c>
    </row>
    <row r="116" spans="9:10" x14ac:dyDescent="0.25">
      <c r="I116" s="26" t="s">
        <v>10</v>
      </c>
      <c r="J116" s="22">
        <v>4070.1120999999998</v>
      </c>
    </row>
    <row r="117" spans="9:10" x14ac:dyDescent="0.25">
      <c r="I117" s="26" t="s">
        <v>55</v>
      </c>
      <c r="J117" s="22">
        <v>7182.2120999999997</v>
      </c>
    </row>
    <row r="118" spans="9:10" x14ac:dyDescent="0.25">
      <c r="I118" s="26" t="s">
        <v>56</v>
      </c>
      <c r="J118" s="22">
        <v>1183.2270999999994</v>
      </c>
    </row>
    <row r="119" spans="9:10" x14ac:dyDescent="0.25">
      <c r="I119" s="26" t="s">
        <v>57</v>
      </c>
      <c r="J119" s="22">
        <v>13193.326899999995</v>
      </c>
    </row>
    <row r="140" spans="1:2" x14ac:dyDescent="0.25">
      <c r="A140" s="24" t="s">
        <v>117</v>
      </c>
      <c r="B140" t="s">
        <v>141</v>
      </c>
    </row>
    <row r="141" spans="1:2" x14ac:dyDescent="0.25">
      <c r="A141" s="25" t="s">
        <v>10</v>
      </c>
      <c r="B141" s="22">
        <v>59276</v>
      </c>
    </row>
    <row r="142" spans="1:2" x14ac:dyDescent="0.25">
      <c r="A142" s="25" t="s">
        <v>55</v>
      </c>
      <c r="B142" s="22">
        <v>75283</v>
      </c>
    </row>
    <row r="143" spans="1:2" x14ac:dyDescent="0.25">
      <c r="A143" s="25" t="s">
        <v>56</v>
      </c>
      <c r="B143" s="22">
        <v>44677</v>
      </c>
    </row>
    <row r="144" spans="1:2" x14ac:dyDescent="0.25">
      <c r="A144" s="25" t="s">
        <v>57</v>
      </c>
      <c r="B144" s="22">
        <v>153136</v>
      </c>
    </row>
    <row r="148" spans="7:8" x14ac:dyDescent="0.25">
      <c r="G148" s="24" t="s">
        <v>117</v>
      </c>
      <c r="H148" t="s">
        <v>126</v>
      </c>
    </row>
    <row r="149" spans="7:8" x14ac:dyDescent="0.25">
      <c r="G149" s="25" t="s">
        <v>138</v>
      </c>
      <c r="H149" s="22">
        <v>175914.2922</v>
      </c>
    </row>
    <row r="150" spans="7:8" x14ac:dyDescent="0.25">
      <c r="G150" s="26" t="s">
        <v>121</v>
      </c>
      <c r="H150" s="22">
        <v>16677.407799999997</v>
      </c>
    </row>
    <row r="151" spans="7:8" x14ac:dyDescent="0.25">
      <c r="G151" s="26" t="s">
        <v>127</v>
      </c>
      <c r="H151" s="22">
        <v>11813.177100000001</v>
      </c>
    </row>
    <row r="152" spans="7:8" x14ac:dyDescent="0.25">
      <c r="G152" s="26" t="s">
        <v>128</v>
      </c>
      <c r="H152" s="22">
        <v>15415.736800000001</v>
      </c>
    </row>
    <row r="153" spans="7:8" x14ac:dyDescent="0.25">
      <c r="G153" s="26" t="s">
        <v>129</v>
      </c>
      <c r="H153" s="22">
        <v>14305.239200000002</v>
      </c>
    </row>
    <row r="154" spans="7:8" x14ac:dyDescent="0.25">
      <c r="G154" s="26" t="s">
        <v>130</v>
      </c>
      <c r="H154" s="22">
        <v>7520.6496999999999</v>
      </c>
    </row>
    <row r="155" spans="7:8" x14ac:dyDescent="0.25">
      <c r="G155" s="26" t="s">
        <v>131</v>
      </c>
      <c r="H155" s="22">
        <v>15398.258099999997</v>
      </c>
    </row>
    <row r="156" spans="7:8" x14ac:dyDescent="0.25">
      <c r="G156" s="26" t="s">
        <v>132</v>
      </c>
      <c r="H156" s="22">
        <v>17858.290699999998</v>
      </c>
    </row>
    <row r="157" spans="7:8" x14ac:dyDescent="0.25">
      <c r="G157" s="26" t="s">
        <v>133</v>
      </c>
      <c r="H157" s="22">
        <v>13412.408800000001</v>
      </c>
    </row>
    <row r="158" spans="7:8" x14ac:dyDescent="0.25">
      <c r="G158" s="26" t="s">
        <v>134</v>
      </c>
      <c r="H158" s="22">
        <v>17701.037999999997</v>
      </c>
    </row>
    <row r="159" spans="7:8" x14ac:dyDescent="0.25">
      <c r="G159" s="26" t="s">
        <v>135</v>
      </c>
      <c r="H159" s="22">
        <v>19154.961800000005</v>
      </c>
    </row>
    <row r="160" spans="7:8" x14ac:dyDescent="0.25">
      <c r="G160" s="26" t="s">
        <v>136</v>
      </c>
      <c r="H160" s="22">
        <v>9036.3399000000009</v>
      </c>
    </row>
    <row r="161" spans="1:8" x14ac:dyDescent="0.25">
      <c r="G161" s="26" t="s">
        <v>137</v>
      </c>
      <c r="H161" s="22">
        <v>17620.784299999996</v>
      </c>
    </row>
    <row r="162" spans="1:8" x14ac:dyDescent="0.25">
      <c r="G162" s="25" t="s">
        <v>139</v>
      </c>
      <c r="H162" s="22">
        <v>201031.87820000001</v>
      </c>
    </row>
    <row r="163" spans="1:8" x14ac:dyDescent="0.25">
      <c r="G163" s="26" t="s">
        <v>121</v>
      </c>
      <c r="H163" s="22">
        <v>22210.212299999999</v>
      </c>
    </row>
    <row r="164" spans="1:8" x14ac:dyDescent="0.25">
      <c r="G164" s="26" t="s">
        <v>127</v>
      </c>
      <c r="H164" s="22">
        <v>17122.201700000001</v>
      </c>
    </row>
    <row r="165" spans="1:8" x14ac:dyDescent="0.25">
      <c r="G165" s="26" t="s">
        <v>128</v>
      </c>
      <c r="H165" s="22">
        <v>11474.424999999999</v>
      </c>
    </row>
    <row r="166" spans="1:8" x14ac:dyDescent="0.25">
      <c r="G166" s="26" t="s">
        <v>129</v>
      </c>
      <c r="H166" s="22">
        <v>10668.837799999999</v>
      </c>
    </row>
    <row r="167" spans="1:8" x14ac:dyDescent="0.25">
      <c r="G167" s="26" t="s">
        <v>130</v>
      </c>
      <c r="H167" s="22">
        <v>21693.844300000001</v>
      </c>
    </row>
    <row r="168" spans="1:8" x14ac:dyDescent="0.25">
      <c r="G168" s="26" t="s">
        <v>131</v>
      </c>
      <c r="H168" s="22">
        <v>13292.586799999997</v>
      </c>
    </row>
    <row r="169" spans="1:8" x14ac:dyDescent="0.25">
      <c r="A169" s="24" t="s">
        <v>117</v>
      </c>
      <c r="B169" t="s">
        <v>141</v>
      </c>
      <c r="G169" s="26" t="s">
        <v>132</v>
      </c>
      <c r="H169" s="22">
        <v>15242.304499999998</v>
      </c>
    </row>
    <row r="170" spans="1:8" x14ac:dyDescent="0.25">
      <c r="A170" s="25" t="s">
        <v>142</v>
      </c>
      <c r="B170" s="22">
        <v>10966</v>
      </c>
      <c r="G170" s="26" t="s">
        <v>133</v>
      </c>
      <c r="H170" s="22">
        <v>19790.478299999995</v>
      </c>
    </row>
    <row r="171" spans="1:8" x14ac:dyDescent="0.25">
      <c r="A171" s="25" t="s">
        <v>143</v>
      </c>
      <c r="B171" s="22">
        <v>10992</v>
      </c>
      <c r="G171" s="26" t="s">
        <v>134</v>
      </c>
      <c r="H171" s="22">
        <v>15376.4917</v>
      </c>
    </row>
    <row r="172" spans="1:8" x14ac:dyDescent="0.25">
      <c r="A172" s="25" t="s">
        <v>144</v>
      </c>
      <c r="B172" s="22">
        <v>16391</v>
      </c>
      <c r="G172" s="26" t="s">
        <v>135</v>
      </c>
      <c r="H172" s="22">
        <v>12147.391399999999</v>
      </c>
    </row>
    <row r="173" spans="1:8" x14ac:dyDescent="0.25">
      <c r="A173" s="25" t="s">
        <v>145</v>
      </c>
      <c r="B173" s="22">
        <v>9616</v>
      </c>
      <c r="G173" s="26" t="s">
        <v>136</v>
      </c>
      <c r="H173" s="22">
        <v>24801.205400000003</v>
      </c>
    </row>
    <row r="174" spans="1:8" x14ac:dyDescent="0.25">
      <c r="A174" s="25" t="s">
        <v>146</v>
      </c>
      <c r="B174" s="22">
        <v>9415</v>
      </c>
      <c r="G174" s="26" t="s">
        <v>137</v>
      </c>
      <c r="H174" s="22">
        <v>17211.898999999998</v>
      </c>
    </row>
    <row r="175" spans="1:8" x14ac:dyDescent="0.25">
      <c r="A175" s="25" t="s">
        <v>147</v>
      </c>
      <c r="B175" s="22">
        <v>11842</v>
      </c>
    </row>
    <row r="176" spans="1:8" x14ac:dyDescent="0.25">
      <c r="A176" s="25" t="s">
        <v>148</v>
      </c>
      <c r="B176" s="22">
        <v>5781</v>
      </c>
    </row>
    <row r="177" spans="1:2" x14ac:dyDescent="0.25">
      <c r="A177" s="25" t="s">
        <v>149</v>
      </c>
      <c r="B177" s="22">
        <v>11954</v>
      </c>
    </row>
    <row r="178" spans="1:2" x14ac:dyDescent="0.25">
      <c r="A178" s="25" t="s">
        <v>150</v>
      </c>
      <c r="B178" s="22">
        <v>13929</v>
      </c>
    </row>
    <row r="179" spans="1:2" x14ac:dyDescent="0.25">
      <c r="A179" s="25" t="s">
        <v>151</v>
      </c>
      <c r="B179" s="22">
        <v>12556</v>
      </c>
    </row>
    <row r="180" spans="1:2" x14ac:dyDescent="0.25">
      <c r="A180" s="25" t="s">
        <v>152</v>
      </c>
      <c r="B180" s="22">
        <v>9803</v>
      </c>
    </row>
    <row r="181" spans="1:2" x14ac:dyDescent="0.25">
      <c r="A181" s="25" t="s">
        <v>153</v>
      </c>
      <c r="B181" s="22">
        <v>12264</v>
      </c>
    </row>
    <row r="182" spans="1:2" x14ac:dyDescent="0.25">
      <c r="A182" s="25" t="s">
        <v>154</v>
      </c>
      <c r="B182" s="22">
        <v>6337</v>
      </c>
    </row>
    <row r="183" spans="1:2" x14ac:dyDescent="0.25">
      <c r="A183" s="25" t="s">
        <v>155</v>
      </c>
      <c r="B183" s="22">
        <v>7688</v>
      </c>
    </row>
    <row r="184" spans="1:2" x14ac:dyDescent="0.25">
      <c r="A184" s="25" t="s">
        <v>156</v>
      </c>
      <c r="B184" s="22">
        <v>9553</v>
      </c>
    </row>
    <row r="185" spans="1:2" x14ac:dyDescent="0.25">
      <c r="A185" s="25" t="s">
        <v>157</v>
      </c>
      <c r="B185" s="22">
        <v>10720</v>
      </c>
    </row>
    <row r="186" spans="1:2" x14ac:dyDescent="0.25">
      <c r="A186" s="25" t="s">
        <v>158</v>
      </c>
      <c r="B186" s="22">
        <v>3122</v>
      </c>
    </row>
    <row r="187" spans="1:2" x14ac:dyDescent="0.25">
      <c r="A187" s="25" t="s">
        <v>159</v>
      </c>
      <c r="B187" s="22">
        <v>15313</v>
      </c>
    </row>
    <row r="188" spans="1:2" x14ac:dyDescent="0.25">
      <c r="A188" s="25" t="s">
        <v>160</v>
      </c>
      <c r="B188" s="22">
        <v>8462</v>
      </c>
    </row>
    <row r="189" spans="1:2" x14ac:dyDescent="0.25">
      <c r="A189" s="25" t="s">
        <v>161</v>
      </c>
      <c r="B189" s="22">
        <v>17063</v>
      </c>
    </row>
    <row r="190" spans="1:2" x14ac:dyDescent="0.25">
      <c r="A190" s="25" t="s">
        <v>162</v>
      </c>
      <c r="B190" s="22">
        <v>8770</v>
      </c>
    </row>
    <row r="191" spans="1:2" x14ac:dyDescent="0.25">
      <c r="A191" s="25" t="s">
        <v>163</v>
      </c>
      <c r="B191" s="22">
        <v>9706</v>
      </c>
    </row>
    <row r="192" spans="1:2" x14ac:dyDescent="0.25">
      <c r="A192" s="25" t="s">
        <v>164</v>
      </c>
      <c r="B192" s="22">
        <v>15816</v>
      </c>
    </row>
    <row r="193" spans="1:2" x14ac:dyDescent="0.25">
      <c r="A193" s="25" t="s">
        <v>165</v>
      </c>
      <c r="B193" s="22">
        <v>9124</v>
      </c>
    </row>
    <row r="194" spans="1:2" x14ac:dyDescent="0.25">
      <c r="A194" s="25" t="s">
        <v>166</v>
      </c>
      <c r="B194" s="22">
        <v>15695</v>
      </c>
    </row>
    <row r="195" spans="1:2" x14ac:dyDescent="0.25">
      <c r="A195" s="25" t="s">
        <v>167</v>
      </c>
      <c r="B195" s="22">
        <v>11275</v>
      </c>
    </row>
    <row r="196" spans="1:2" x14ac:dyDescent="0.25">
      <c r="A196" s="25" t="s">
        <v>168</v>
      </c>
      <c r="B196" s="22">
        <v>9654</v>
      </c>
    </row>
    <row r="197" spans="1:2" x14ac:dyDescent="0.25">
      <c r="A197" s="25" t="s">
        <v>169</v>
      </c>
      <c r="B197" s="22">
        <v>11061</v>
      </c>
    </row>
    <row r="198" spans="1:2" x14ac:dyDescent="0.25">
      <c r="A198" s="25" t="s">
        <v>170</v>
      </c>
      <c r="B198" s="22">
        <v>7440</v>
      </c>
    </row>
    <row r="199" spans="1:2" x14ac:dyDescent="0.25">
      <c r="A199" s="25" t="s">
        <v>171</v>
      </c>
      <c r="B199" s="22">
        <v>14473</v>
      </c>
    </row>
    <row r="200" spans="1:2" x14ac:dyDescent="0.25">
      <c r="A200" s="25" t="s">
        <v>172</v>
      </c>
      <c r="B200" s="22">
        <v>5591</v>
      </c>
    </row>
  </sheetData>
  <pageMargins left="0.7" right="0.7" top="0.75" bottom="0.75" header="0.3" footer="0.3"/>
  <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7"/>
  <sheetViews>
    <sheetView topLeftCell="F2" workbookViewId="0">
      <selection activeCell="N3" sqref="N3"/>
    </sheetView>
  </sheetViews>
  <sheetFormatPr defaultRowHeight="15" x14ac:dyDescent="0.25"/>
  <cols>
    <col min="1" max="1" width="10.7109375" bestFit="1" customWidth="1"/>
    <col min="2" max="2" width="16.42578125" bestFit="1" customWidth="1"/>
    <col min="3" max="3" width="14.85546875" bestFit="1" customWidth="1"/>
    <col min="4" max="4" width="14.42578125" bestFit="1" customWidth="1"/>
    <col min="5" max="5" width="20.5703125" bestFit="1" customWidth="1"/>
    <col min="6" max="6" width="16.85546875" bestFit="1" customWidth="1"/>
    <col min="7" max="8" width="12.7109375" bestFit="1" customWidth="1"/>
    <col min="9" max="11" width="12.7109375" customWidth="1"/>
    <col min="16" max="16" width="10.42578125" customWidth="1"/>
  </cols>
  <sheetData>
    <row r="1" spans="1:16" ht="45.75" thickBot="1" x14ac:dyDescent="0.3">
      <c r="A1" s="9" t="s">
        <v>7</v>
      </c>
      <c r="B1" s="10" t="s">
        <v>2</v>
      </c>
      <c r="C1" s="10" t="s">
        <v>6</v>
      </c>
      <c r="D1" s="10" t="s">
        <v>105</v>
      </c>
      <c r="E1" s="10" t="s">
        <v>106</v>
      </c>
      <c r="F1" s="11" t="s">
        <v>107</v>
      </c>
      <c r="G1" s="10" t="s">
        <v>108</v>
      </c>
      <c r="H1" s="10" t="s">
        <v>5</v>
      </c>
      <c r="I1" s="10" t="s">
        <v>113</v>
      </c>
      <c r="J1" s="10" t="s">
        <v>114</v>
      </c>
      <c r="K1" s="10" t="s">
        <v>115</v>
      </c>
      <c r="L1" s="10" t="s">
        <v>109</v>
      </c>
      <c r="M1" s="10" t="s">
        <v>110</v>
      </c>
      <c r="N1" s="10" t="s">
        <v>111</v>
      </c>
      <c r="O1" s="10" t="s">
        <v>112</v>
      </c>
      <c r="P1" s="23" t="s">
        <v>116</v>
      </c>
    </row>
    <row r="2" spans="1:16" ht="16.5" thickTop="1" thickBot="1" x14ac:dyDescent="0.3">
      <c r="A2" s="7">
        <v>44197</v>
      </c>
      <c r="B2" s="1" t="s">
        <v>82</v>
      </c>
      <c r="C2" s="2">
        <v>9</v>
      </c>
      <c r="D2" s="3" t="s">
        <v>8</v>
      </c>
      <c r="E2" s="3" t="s">
        <v>58</v>
      </c>
      <c r="F2">
        <v>0.08</v>
      </c>
      <c r="G2">
        <f>VLOOKUP(ola[[#This Row],[PRODUCT ID]],olaitan[],5,0)</f>
        <v>144</v>
      </c>
      <c r="H2">
        <f>VLOOKUP(ola[[#This Row],[PRODUCT ID]],olaitan[],6,0)</f>
        <v>156.96</v>
      </c>
      <c r="I2">
        <f>PRODUCT(ola[[#This Row],[BUYING PRICE]],ola[[#This Row],[QUANTITY]])</f>
        <v>1296</v>
      </c>
      <c r="J2">
        <f>PRODUCT(ola[[#This Row],[SELLING PRICE]],ola[[#This Row],[QUANTITY]])</f>
        <v>1412.64</v>
      </c>
      <c r="K2">
        <f>PRODUCT(1-ola[[#This Row],[DISCOUNT %]],ola[[#This Row],[Total selling price before discount]])</f>
        <v>1299.6288000000002</v>
      </c>
      <c r="L2">
        <f>ola[[#This Row],[Total selling price after discount]]-ola[[#This Row],[Total buying price]]</f>
        <v>3.628800000000183</v>
      </c>
      <c r="M2" t="str">
        <f>TEXT(ola[[#This Row],[DATE]],"mmm")</f>
        <v>Jan</v>
      </c>
      <c r="N2" t="str">
        <f>TEXT(ola[[#This Row],[DATE]],"ddd")</f>
        <v>Fri</v>
      </c>
      <c r="O2" t="str">
        <f>TEXT(ola[[#This Row],[DATE]], "yyyy")</f>
        <v>2021</v>
      </c>
      <c r="P2" s="22" t="str">
        <f>VLOOKUP(ola[[#This Row],[PRODUCT ID]],olaitan[#All],3,0)</f>
        <v>Catagory03</v>
      </c>
    </row>
    <row r="3" spans="1:16" ht="15.75" thickBot="1" x14ac:dyDescent="0.3">
      <c r="A3" s="8">
        <v>44198</v>
      </c>
      <c r="B3" s="4" t="s">
        <v>96</v>
      </c>
      <c r="C3" s="5">
        <v>15</v>
      </c>
      <c r="D3" s="6" t="s">
        <v>58</v>
      </c>
      <c r="E3" s="6" t="s">
        <v>103</v>
      </c>
      <c r="F3">
        <v>0.06</v>
      </c>
      <c r="G3">
        <f>VLOOKUP(ola[[#This Row],[PRODUCT ID]],olaitan[],5,0)</f>
        <v>72</v>
      </c>
      <c r="H3">
        <f>VLOOKUP(ola[[#This Row],[PRODUCT ID]],olaitan[],6,0)</f>
        <v>79.92</v>
      </c>
      <c r="I3">
        <f>PRODUCT(ola[[#This Row],[BUYING PRICE]],ola[[#This Row],[QUANTITY]])</f>
        <v>1080</v>
      </c>
      <c r="J3">
        <f>PRODUCT(ola[[#This Row],[SELLING PRICE]],ola[[#This Row],[QUANTITY]])</f>
        <v>1198.8</v>
      </c>
      <c r="K3">
        <f>PRODUCT(1-ola[[#This Row],[DISCOUNT %]],ola[[#This Row],[Total selling price before discount]])</f>
        <v>1126.8719999999998</v>
      </c>
      <c r="L3">
        <f>ola[[#This Row],[Total selling price after discount]]-ola[[#This Row],[Total buying price]]</f>
        <v>46.871999999999844</v>
      </c>
      <c r="M3" t="str">
        <f>TEXT(ola[[#This Row],[DATE]],"mmm")</f>
        <v>Jan</v>
      </c>
      <c r="N3" t="str">
        <f>TEXT(ola[[#This Row],[DATE]],"ddd")</f>
        <v>Sat</v>
      </c>
      <c r="O3" t="str">
        <f>TEXT(ola[[#This Row],[DATE]], "yyyy")</f>
        <v>2021</v>
      </c>
      <c r="P3" s="22" t="str">
        <f>VLOOKUP(ola[[#This Row],[PRODUCT ID]],olaitan[#All],3,0)</f>
        <v>Catagory04</v>
      </c>
    </row>
    <row r="4" spans="1:16" ht="15.75" thickBot="1" x14ac:dyDescent="0.3">
      <c r="A4" s="7">
        <v>44198</v>
      </c>
      <c r="B4" s="1" t="s">
        <v>71</v>
      </c>
      <c r="C4" s="2">
        <v>6</v>
      </c>
      <c r="D4" s="3" t="s">
        <v>104</v>
      </c>
      <c r="E4" s="3" t="s">
        <v>103</v>
      </c>
      <c r="F4">
        <v>7.0000000000000007E-2</v>
      </c>
      <c r="G4">
        <f>VLOOKUP(ola[[#This Row],[PRODUCT ID]],olaitan[],5,0)</f>
        <v>112</v>
      </c>
      <c r="H4">
        <f>VLOOKUP(ola[[#This Row],[PRODUCT ID]],olaitan[],6,0)</f>
        <v>122.08</v>
      </c>
      <c r="I4">
        <f>PRODUCT(ola[[#This Row],[BUYING PRICE]],ola[[#This Row],[QUANTITY]])</f>
        <v>672</v>
      </c>
      <c r="J4">
        <f>PRODUCT(ola[[#This Row],[SELLING PRICE]],ola[[#This Row],[QUANTITY]])</f>
        <v>732.48</v>
      </c>
      <c r="K4">
        <f>PRODUCT(1-ola[[#This Row],[DISCOUNT %]],ola[[#This Row],[Total selling price before discount]])</f>
        <v>681.20639999999992</v>
      </c>
      <c r="L4">
        <f>ola[[#This Row],[Total selling price after discount]]-ola[[#This Row],[Total buying price]]</f>
        <v>9.2063999999999169</v>
      </c>
      <c r="M4" t="str">
        <f>TEXT(ola[[#This Row],[DATE]],"mmm")</f>
        <v>Jan</v>
      </c>
      <c r="N4" t="str">
        <f>TEXT(ola[[#This Row],[DATE]],"ddd")</f>
        <v>Sat</v>
      </c>
      <c r="O4" t="str">
        <f>TEXT(ola[[#This Row],[DATE]], "yyyy")</f>
        <v>2021</v>
      </c>
      <c r="P4" s="22" t="str">
        <f>VLOOKUP(ola[[#This Row],[PRODUCT ID]],olaitan[#All],3,0)</f>
        <v>Catagory02</v>
      </c>
    </row>
    <row r="5" spans="1:16" ht="15.75" thickBot="1" x14ac:dyDescent="0.3">
      <c r="A5" s="8">
        <v>44199</v>
      </c>
      <c r="B5" s="4" t="s">
        <v>62</v>
      </c>
      <c r="C5" s="5">
        <v>5</v>
      </c>
      <c r="D5" s="6" t="s">
        <v>104</v>
      </c>
      <c r="E5" s="6" t="s">
        <v>58</v>
      </c>
      <c r="F5">
        <v>0.05</v>
      </c>
      <c r="G5">
        <f>VLOOKUP(ola[[#This Row],[PRODUCT ID]],olaitan[],5,0)</f>
        <v>44</v>
      </c>
      <c r="H5">
        <f>VLOOKUP(ola[[#This Row],[PRODUCT ID]],olaitan[],6,0)</f>
        <v>48.84</v>
      </c>
      <c r="I5">
        <f>PRODUCT(ola[[#This Row],[BUYING PRICE]],ola[[#This Row],[QUANTITY]])</f>
        <v>220</v>
      </c>
      <c r="J5">
        <f>PRODUCT(ola[[#This Row],[SELLING PRICE]],ola[[#This Row],[QUANTITY]])</f>
        <v>244.20000000000002</v>
      </c>
      <c r="K5">
        <f>PRODUCT(1-ola[[#This Row],[DISCOUNT %]],ola[[#This Row],[Total selling price before discount]])</f>
        <v>231.99</v>
      </c>
      <c r="L5">
        <f>ola[[#This Row],[Total selling price after discount]]-ola[[#This Row],[Total buying price]]</f>
        <v>11.990000000000009</v>
      </c>
      <c r="M5" t="str">
        <f>TEXT(ola[[#This Row],[DATE]],"mmm")</f>
        <v>Jan</v>
      </c>
      <c r="N5" t="str">
        <f>TEXT(ola[[#This Row],[DATE]],"ddd")</f>
        <v>Sun</v>
      </c>
      <c r="O5" t="str">
        <f>TEXT(ola[[#This Row],[DATE]], "yyyy")</f>
        <v>2021</v>
      </c>
      <c r="P5" s="22" t="str">
        <f>VLOOKUP(ola[[#This Row],[PRODUCT ID]],olaitan[#All],3,0)</f>
        <v>Catagory01</v>
      </c>
    </row>
    <row r="6" spans="1:16" ht="15.75" thickBot="1" x14ac:dyDescent="0.3">
      <c r="A6" s="7">
        <v>44200</v>
      </c>
      <c r="B6" s="1" t="s">
        <v>93</v>
      </c>
      <c r="C6" s="2">
        <v>12</v>
      </c>
      <c r="D6" s="3" t="s">
        <v>58</v>
      </c>
      <c r="E6" s="3" t="s">
        <v>58</v>
      </c>
      <c r="F6">
        <v>7.0000000000000007E-2</v>
      </c>
      <c r="G6">
        <f>VLOOKUP(ola[[#This Row],[PRODUCT ID]],olaitan[],5,0)</f>
        <v>5</v>
      </c>
      <c r="H6">
        <f>VLOOKUP(ola[[#This Row],[PRODUCT ID]],olaitan[],6,0)</f>
        <v>6.7</v>
      </c>
      <c r="I6">
        <f>PRODUCT(ola[[#This Row],[BUYING PRICE]],ola[[#This Row],[QUANTITY]])</f>
        <v>60</v>
      </c>
      <c r="J6">
        <f>PRODUCT(ola[[#This Row],[SELLING PRICE]],ola[[#This Row],[QUANTITY]])</f>
        <v>80.400000000000006</v>
      </c>
      <c r="K6">
        <f>PRODUCT(1-ola[[#This Row],[DISCOUNT %]],ola[[#This Row],[Total selling price before discount]])</f>
        <v>74.772000000000006</v>
      </c>
      <c r="L6">
        <f>ola[[#This Row],[Total selling price after discount]]-ola[[#This Row],[Total buying price]]</f>
        <v>14.772000000000006</v>
      </c>
      <c r="M6" t="str">
        <f>TEXT(ola[[#This Row],[DATE]],"mmm")</f>
        <v>Jan</v>
      </c>
      <c r="N6" t="str">
        <f>TEXT(ola[[#This Row],[DATE]],"ddd")</f>
        <v>Mon</v>
      </c>
      <c r="O6" t="str">
        <f>TEXT(ola[[#This Row],[DATE]], "yyyy")</f>
        <v>2021</v>
      </c>
      <c r="P6" s="22" t="str">
        <f>VLOOKUP(ola[[#This Row],[PRODUCT ID]],olaitan[#All],3,0)</f>
        <v>Catagory04</v>
      </c>
    </row>
    <row r="7" spans="1:16" ht="15.75" thickBot="1" x14ac:dyDescent="0.3">
      <c r="A7" s="8">
        <v>44205</v>
      </c>
      <c r="B7" s="4" t="s">
        <v>89</v>
      </c>
      <c r="C7" s="5">
        <v>1</v>
      </c>
      <c r="D7" s="6" t="s">
        <v>104</v>
      </c>
      <c r="E7" s="6" t="s">
        <v>103</v>
      </c>
      <c r="F7">
        <v>0.04</v>
      </c>
      <c r="G7">
        <f>VLOOKUP(ola[[#This Row],[PRODUCT ID]],olaitan[],5,0)</f>
        <v>93</v>
      </c>
      <c r="H7">
        <f>VLOOKUP(ola[[#This Row],[PRODUCT ID]],olaitan[],6,0)</f>
        <v>104.16</v>
      </c>
      <c r="I7">
        <f>PRODUCT(ola[[#This Row],[BUYING PRICE]],ola[[#This Row],[QUANTITY]])</f>
        <v>93</v>
      </c>
      <c r="J7">
        <f>PRODUCT(ola[[#This Row],[SELLING PRICE]],ola[[#This Row],[QUANTITY]])</f>
        <v>104.16</v>
      </c>
      <c r="K7">
        <f>PRODUCT(1-ola[[#This Row],[DISCOUNT %]],ola[[#This Row],[Total selling price before discount]])</f>
        <v>99.993599999999986</v>
      </c>
      <c r="L7">
        <f>ola[[#This Row],[Total selling price after discount]]-ola[[#This Row],[Total buying price]]</f>
        <v>6.9935999999999865</v>
      </c>
      <c r="M7" t="str">
        <f>TEXT(ola[[#This Row],[DATE]],"mmm")</f>
        <v>Jan</v>
      </c>
      <c r="N7" t="str">
        <f>TEXT(ola[[#This Row],[DATE]],"ddd")</f>
        <v>Sat</v>
      </c>
      <c r="O7" t="str">
        <f>TEXT(ola[[#This Row],[DATE]], "yyyy")</f>
        <v>2021</v>
      </c>
      <c r="P7" s="22" t="str">
        <f>VLOOKUP(ola[[#This Row],[PRODUCT ID]],olaitan[#All],3,0)</f>
        <v>Catagory04</v>
      </c>
    </row>
    <row r="8" spans="1:16" ht="15.75" thickBot="1" x14ac:dyDescent="0.3">
      <c r="A8" s="7">
        <v>44205</v>
      </c>
      <c r="B8" s="1" t="s">
        <v>61</v>
      </c>
      <c r="C8" s="2">
        <v>8</v>
      </c>
      <c r="D8" s="3" t="s">
        <v>104</v>
      </c>
      <c r="E8" s="3" t="s">
        <v>103</v>
      </c>
      <c r="F8">
        <v>0.06</v>
      </c>
      <c r="G8">
        <f>VLOOKUP(ola[[#This Row],[PRODUCT ID]],olaitan[],5,0)</f>
        <v>71</v>
      </c>
      <c r="H8">
        <f>VLOOKUP(ola[[#This Row],[PRODUCT ID]],olaitan[],6,0)</f>
        <v>80.94</v>
      </c>
      <c r="I8">
        <f>PRODUCT(ola[[#This Row],[BUYING PRICE]],ola[[#This Row],[QUANTITY]])</f>
        <v>568</v>
      </c>
      <c r="J8">
        <f>PRODUCT(ola[[#This Row],[SELLING PRICE]],ola[[#This Row],[QUANTITY]])</f>
        <v>647.52</v>
      </c>
      <c r="K8">
        <f>PRODUCT(1-ola[[#This Row],[DISCOUNT %]],ola[[#This Row],[Total selling price before discount]])</f>
        <v>608.66879999999992</v>
      </c>
      <c r="L8">
        <f>ola[[#This Row],[Total selling price after discount]]-ola[[#This Row],[Total buying price]]</f>
        <v>40.668799999999919</v>
      </c>
      <c r="M8" t="str">
        <f>TEXT(ola[[#This Row],[DATE]],"mmm")</f>
        <v>Jan</v>
      </c>
      <c r="N8" t="str">
        <f>TEXT(ola[[#This Row],[DATE]],"ddd")</f>
        <v>Sat</v>
      </c>
      <c r="O8" t="str">
        <f>TEXT(ola[[#This Row],[DATE]], "yyyy")</f>
        <v>2021</v>
      </c>
      <c r="P8" s="22" t="str">
        <f>VLOOKUP(ola[[#This Row],[PRODUCT ID]],olaitan[#All],3,0)</f>
        <v>Catagory01</v>
      </c>
    </row>
    <row r="9" spans="1:16" ht="15.75" thickBot="1" x14ac:dyDescent="0.3">
      <c r="A9" s="8">
        <v>44205</v>
      </c>
      <c r="B9" s="4" t="s">
        <v>83</v>
      </c>
      <c r="C9" s="5">
        <v>4</v>
      </c>
      <c r="D9" s="6" t="s">
        <v>104</v>
      </c>
      <c r="E9" s="6" t="s">
        <v>58</v>
      </c>
      <c r="F9">
        <v>0.08</v>
      </c>
      <c r="G9">
        <f>VLOOKUP(ola[[#This Row],[PRODUCT ID]],olaitan[],5,0)</f>
        <v>7</v>
      </c>
      <c r="H9">
        <f>VLOOKUP(ola[[#This Row],[PRODUCT ID]],olaitan[],6,0)</f>
        <v>8.33</v>
      </c>
      <c r="I9">
        <f>PRODUCT(ola[[#This Row],[BUYING PRICE]],ola[[#This Row],[QUANTITY]])</f>
        <v>28</v>
      </c>
      <c r="J9">
        <f>PRODUCT(ola[[#This Row],[SELLING PRICE]],ola[[#This Row],[QUANTITY]])</f>
        <v>33.32</v>
      </c>
      <c r="K9">
        <f>PRODUCT(1-ola[[#This Row],[DISCOUNT %]],ola[[#This Row],[Total selling price before discount]])</f>
        <v>30.654400000000003</v>
      </c>
      <c r="L9">
        <f>ola[[#This Row],[Total selling price after discount]]-ola[[#This Row],[Total buying price]]</f>
        <v>2.6544000000000025</v>
      </c>
      <c r="M9" t="str">
        <f>TEXT(ola[[#This Row],[DATE]],"mmm")</f>
        <v>Jan</v>
      </c>
      <c r="N9" t="str">
        <f>TEXT(ola[[#This Row],[DATE]],"ddd")</f>
        <v>Sat</v>
      </c>
      <c r="O9" t="str">
        <f>TEXT(ola[[#This Row],[DATE]], "yyyy")</f>
        <v>2021</v>
      </c>
      <c r="P9" s="22" t="str">
        <f>VLOOKUP(ola[[#This Row],[PRODUCT ID]],olaitan[#All],3,0)</f>
        <v>Catagory04</v>
      </c>
    </row>
    <row r="10" spans="1:16" ht="15.75" thickBot="1" x14ac:dyDescent="0.3">
      <c r="A10" s="7">
        <v>44207</v>
      </c>
      <c r="B10" s="1" t="s">
        <v>95</v>
      </c>
      <c r="C10" s="2">
        <v>3</v>
      </c>
      <c r="D10" s="3" t="s">
        <v>104</v>
      </c>
      <c r="E10" s="3" t="s">
        <v>103</v>
      </c>
      <c r="F10">
        <v>0.04</v>
      </c>
      <c r="G10">
        <f>VLOOKUP(ola[[#This Row],[PRODUCT ID]],olaitan[],5,0)</f>
        <v>67</v>
      </c>
      <c r="H10">
        <f>VLOOKUP(ola[[#This Row],[PRODUCT ID]],olaitan[],6,0)</f>
        <v>85.76</v>
      </c>
      <c r="I10">
        <f>PRODUCT(ola[[#This Row],[BUYING PRICE]],ola[[#This Row],[QUANTITY]])</f>
        <v>201</v>
      </c>
      <c r="J10">
        <f>PRODUCT(ola[[#This Row],[SELLING PRICE]],ola[[#This Row],[QUANTITY]])</f>
        <v>257.28000000000003</v>
      </c>
      <c r="K10">
        <f>PRODUCT(1-ola[[#This Row],[DISCOUNT %]],ola[[#This Row],[Total selling price before discount]])</f>
        <v>246.98880000000003</v>
      </c>
      <c r="L10">
        <f>ola[[#This Row],[Total selling price after discount]]-ola[[#This Row],[Total buying price]]</f>
        <v>45.988800000000026</v>
      </c>
      <c r="M10" t="str">
        <f>TEXT(ola[[#This Row],[DATE]],"mmm")</f>
        <v>Jan</v>
      </c>
      <c r="N10" t="str">
        <f>TEXT(ola[[#This Row],[DATE]],"ddd")</f>
        <v>Mon</v>
      </c>
      <c r="O10" t="str">
        <f>TEXT(ola[[#This Row],[DATE]], "yyyy")</f>
        <v>2021</v>
      </c>
      <c r="P10" s="22" t="str">
        <f>VLOOKUP(ola[[#This Row],[PRODUCT ID]],olaitan[#All],3,0)</f>
        <v>Catagory04</v>
      </c>
    </row>
    <row r="11" spans="1:16" ht="15.75" thickBot="1" x14ac:dyDescent="0.3">
      <c r="A11" s="8">
        <v>44207</v>
      </c>
      <c r="B11" s="4" t="s">
        <v>72</v>
      </c>
      <c r="C11" s="5">
        <v>4</v>
      </c>
      <c r="D11" s="6" t="s">
        <v>8</v>
      </c>
      <c r="E11" s="6" t="s">
        <v>58</v>
      </c>
      <c r="F11">
        <v>0.04</v>
      </c>
      <c r="G11">
        <f>VLOOKUP(ola[[#This Row],[PRODUCT ID]],olaitan[],5,0)</f>
        <v>112</v>
      </c>
      <c r="H11">
        <f>VLOOKUP(ola[[#This Row],[PRODUCT ID]],olaitan[],6,0)</f>
        <v>146.72</v>
      </c>
      <c r="I11">
        <f>PRODUCT(ola[[#This Row],[BUYING PRICE]],ola[[#This Row],[QUANTITY]])</f>
        <v>448</v>
      </c>
      <c r="J11">
        <f>PRODUCT(ola[[#This Row],[SELLING PRICE]],ola[[#This Row],[QUANTITY]])</f>
        <v>586.88</v>
      </c>
      <c r="K11">
        <f>PRODUCT(1-ola[[#This Row],[DISCOUNT %]],ola[[#This Row],[Total selling price before discount]])</f>
        <v>563.40480000000002</v>
      </c>
      <c r="L11">
        <f>ola[[#This Row],[Total selling price after discount]]-ola[[#This Row],[Total buying price]]</f>
        <v>115.40480000000002</v>
      </c>
      <c r="M11" t="str">
        <f>TEXT(ola[[#This Row],[DATE]],"mmm")</f>
        <v>Jan</v>
      </c>
      <c r="N11" t="str">
        <f>TEXT(ola[[#This Row],[DATE]],"ddd")</f>
        <v>Mon</v>
      </c>
      <c r="O11" t="str">
        <f>TEXT(ola[[#This Row],[DATE]], "yyyy")</f>
        <v>2021</v>
      </c>
      <c r="P11" s="22" t="str">
        <f>VLOOKUP(ola[[#This Row],[PRODUCT ID]],olaitan[#All],3,0)</f>
        <v>Catagory02</v>
      </c>
    </row>
    <row r="12" spans="1:16" ht="15.75" thickBot="1" x14ac:dyDescent="0.3">
      <c r="A12" s="7">
        <v>44207</v>
      </c>
      <c r="B12" s="1" t="s">
        <v>100</v>
      </c>
      <c r="C12" s="2">
        <v>4</v>
      </c>
      <c r="D12" s="3" t="s">
        <v>104</v>
      </c>
      <c r="E12" s="3" t="s">
        <v>58</v>
      </c>
      <c r="F12">
        <v>0.04</v>
      </c>
      <c r="G12">
        <f>VLOOKUP(ola[[#This Row],[PRODUCT ID]],olaitan[],5,0)</f>
        <v>120</v>
      </c>
      <c r="H12">
        <f>VLOOKUP(ola[[#This Row],[PRODUCT ID]],olaitan[],6,0)</f>
        <v>162</v>
      </c>
      <c r="I12">
        <f>PRODUCT(ola[[#This Row],[BUYING PRICE]],ola[[#This Row],[QUANTITY]])</f>
        <v>480</v>
      </c>
      <c r="J12">
        <f>PRODUCT(ola[[#This Row],[SELLING PRICE]],ola[[#This Row],[QUANTITY]])</f>
        <v>648</v>
      </c>
      <c r="K12">
        <f>PRODUCT(1-ola[[#This Row],[DISCOUNT %]],ola[[#This Row],[Total selling price before discount]])</f>
        <v>622.07999999999993</v>
      </c>
      <c r="L12">
        <f>ola[[#This Row],[Total selling price after discount]]-ola[[#This Row],[Total buying price]]</f>
        <v>142.07999999999993</v>
      </c>
      <c r="M12" t="str">
        <f>TEXT(ola[[#This Row],[DATE]],"mmm")</f>
        <v>Jan</v>
      </c>
      <c r="N12" t="str">
        <f>TEXT(ola[[#This Row],[DATE]],"ddd")</f>
        <v>Mon</v>
      </c>
      <c r="O12" t="str">
        <f>TEXT(ola[[#This Row],[DATE]], "yyyy")</f>
        <v>2021</v>
      </c>
      <c r="P12" s="22" t="str">
        <f>VLOOKUP(ola[[#This Row],[PRODUCT ID]],olaitan[#All],3,0)</f>
        <v>Catagory04</v>
      </c>
    </row>
    <row r="13" spans="1:16" ht="15.75" thickBot="1" x14ac:dyDescent="0.3">
      <c r="A13" s="8">
        <v>44208</v>
      </c>
      <c r="B13" s="4" t="s">
        <v>100</v>
      </c>
      <c r="C13" s="5">
        <v>10</v>
      </c>
      <c r="D13" s="6" t="s">
        <v>58</v>
      </c>
      <c r="E13" s="6" t="s">
        <v>103</v>
      </c>
      <c r="F13">
        <v>0.06</v>
      </c>
      <c r="G13">
        <f>VLOOKUP(ola[[#This Row],[PRODUCT ID]],olaitan[],5,0)</f>
        <v>120</v>
      </c>
      <c r="H13">
        <f>VLOOKUP(ola[[#This Row],[PRODUCT ID]],olaitan[],6,0)</f>
        <v>162</v>
      </c>
      <c r="I13">
        <f>PRODUCT(ola[[#This Row],[BUYING PRICE]],ola[[#This Row],[QUANTITY]])</f>
        <v>1200</v>
      </c>
      <c r="J13">
        <f>PRODUCT(ola[[#This Row],[SELLING PRICE]],ola[[#This Row],[QUANTITY]])</f>
        <v>1620</v>
      </c>
      <c r="K13">
        <f>PRODUCT(1-ola[[#This Row],[DISCOUNT %]],ola[[#This Row],[Total selling price before discount]])</f>
        <v>1522.8</v>
      </c>
      <c r="L13">
        <f>ola[[#This Row],[Total selling price after discount]]-ola[[#This Row],[Total buying price]]</f>
        <v>322.79999999999995</v>
      </c>
      <c r="M13" t="str">
        <f>TEXT(ola[[#This Row],[DATE]],"mmm")</f>
        <v>Jan</v>
      </c>
      <c r="N13" t="str">
        <f>TEXT(ola[[#This Row],[DATE]],"ddd")</f>
        <v>Tue</v>
      </c>
      <c r="O13" t="str">
        <f>TEXT(ola[[#This Row],[DATE]], "yyyy")</f>
        <v>2021</v>
      </c>
      <c r="P13" s="22" t="str">
        <f>VLOOKUP(ola[[#This Row],[PRODUCT ID]],olaitan[#All],3,0)</f>
        <v>Catagory04</v>
      </c>
    </row>
    <row r="14" spans="1:16" ht="15.75" thickBot="1" x14ac:dyDescent="0.3">
      <c r="A14" s="7">
        <v>44214</v>
      </c>
      <c r="B14" s="1" t="s">
        <v>102</v>
      </c>
      <c r="C14" s="2">
        <v>13</v>
      </c>
      <c r="D14" s="3" t="s">
        <v>104</v>
      </c>
      <c r="E14" s="3" t="s">
        <v>58</v>
      </c>
      <c r="F14">
        <v>0.08</v>
      </c>
      <c r="G14">
        <f>VLOOKUP(ola[[#This Row],[PRODUCT ID]],olaitan[],5,0)</f>
        <v>76</v>
      </c>
      <c r="H14">
        <f>VLOOKUP(ola[[#This Row],[PRODUCT ID]],olaitan[],6,0)</f>
        <v>82.08</v>
      </c>
      <c r="I14">
        <f>PRODUCT(ola[[#This Row],[BUYING PRICE]],ola[[#This Row],[QUANTITY]])</f>
        <v>988</v>
      </c>
      <c r="J14">
        <f>PRODUCT(ola[[#This Row],[SELLING PRICE]],ola[[#This Row],[QUANTITY]])</f>
        <v>1067.04</v>
      </c>
      <c r="K14">
        <f>PRODUCT(1-ola[[#This Row],[DISCOUNT %]],ola[[#This Row],[Total selling price before discount]])</f>
        <v>981.67679999999996</v>
      </c>
      <c r="L14">
        <f>ola[[#This Row],[Total selling price after discount]]-ola[[#This Row],[Total buying price]]</f>
        <v>-6.3232000000000426</v>
      </c>
      <c r="M14" t="str">
        <f>TEXT(ola[[#This Row],[DATE]],"mmm")</f>
        <v>Jan</v>
      </c>
      <c r="N14" t="str">
        <f>TEXT(ola[[#This Row],[DATE]],"ddd")</f>
        <v>Mon</v>
      </c>
      <c r="O14" t="str">
        <f>TEXT(ola[[#This Row],[DATE]], "yyyy")</f>
        <v>2021</v>
      </c>
      <c r="P14" s="22" t="str">
        <f>VLOOKUP(ola[[#This Row],[PRODUCT ID]],olaitan[#All],3,0)</f>
        <v>Catagory04</v>
      </c>
    </row>
    <row r="15" spans="1:16" ht="15.75" thickBot="1" x14ac:dyDescent="0.3">
      <c r="A15" s="8">
        <v>44214</v>
      </c>
      <c r="B15" s="4" t="s">
        <v>81</v>
      </c>
      <c r="C15" s="5">
        <v>3</v>
      </c>
      <c r="D15" s="6" t="s">
        <v>58</v>
      </c>
      <c r="E15" s="6" t="s">
        <v>103</v>
      </c>
      <c r="F15">
        <v>7.0000000000000007E-2</v>
      </c>
      <c r="G15">
        <f>VLOOKUP(ola[[#This Row],[PRODUCT ID]],olaitan[],5,0)</f>
        <v>141</v>
      </c>
      <c r="H15">
        <f>VLOOKUP(ola[[#This Row],[PRODUCT ID]],olaitan[],6,0)</f>
        <v>149.46</v>
      </c>
      <c r="I15">
        <f>PRODUCT(ola[[#This Row],[BUYING PRICE]],ola[[#This Row],[QUANTITY]])</f>
        <v>423</v>
      </c>
      <c r="J15">
        <f>PRODUCT(ola[[#This Row],[SELLING PRICE]],ola[[#This Row],[QUANTITY]])</f>
        <v>448.38</v>
      </c>
      <c r="K15">
        <f>PRODUCT(1-ola[[#This Row],[DISCOUNT %]],ola[[#This Row],[Total selling price before discount]])</f>
        <v>416.99339999999995</v>
      </c>
      <c r="L15">
        <f>ola[[#This Row],[Total selling price after discount]]-ola[[#This Row],[Total buying price]]</f>
        <v>-6.0066000000000486</v>
      </c>
      <c r="M15" t="str">
        <f>TEXT(ola[[#This Row],[DATE]],"mmm")</f>
        <v>Jan</v>
      </c>
      <c r="N15" t="str">
        <f>TEXT(ola[[#This Row],[DATE]],"ddd")</f>
        <v>Mon</v>
      </c>
      <c r="O15" t="str">
        <f>TEXT(ola[[#This Row],[DATE]], "yyyy")</f>
        <v>2021</v>
      </c>
      <c r="P15" s="22" t="str">
        <f>VLOOKUP(ola[[#This Row],[PRODUCT ID]],olaitan[#All],3,0)</f>
        <v>Catagory03</v>
      </c>
    </row>
    <row r="16" spans="1:16" ht="15.75" thickBot="1" x14ac:dyDescent="0.3">
      <c r="A16" s="7">
        <v>44215</v>
      </c>
      <c r="B16" s="1" t="s">
        <v>93</v>
      </c>
      <c r="C16" s="2">
        <v>6</v>
      </c>
      <c r="D16" s="3" t="s">
        <v>104</v>
      </c>
      <c r="E16" s="3" t="s">
        <v>103</v>
      </c>
      <c r="F16">
        <v>0.04</v>
      </c>
      <c r="G16">
        <f>VLOOKUP(ola[[#This Row],[PRODUCT ID]],olaitan[],5,0)</f>
        <v>5</v>
      </c>
      <c r="H16">
        <f>VLOOKUP(ola[[#This Row],[PRODUCT ID]],olaitan[],6,0)</f>
        <v>6.7</v>
      </c>
      <c r="I16">
        <f>PRODUCT(ola[[#This Row],[BUYING PRICE]],ola[[#This Row],[QUANTITY]])</f>
        <v>30</v>
      </c>
      <c r="J16">
        <f>PRODUCT(ola[[#This Row],[SELLING PRICE]],ola[[#This Row],[QUANTITY]])</f>
        <v>40.200000000000003</v>
      </c>
      <c r="K16">
        <f>PRODUCT(1-ola[[#This Row],[DISCOUNT %]],ola[[#This Row],[Total selling price before discount]])</f>
        <v>38.591999999999999</v>
      </c>
      <c r="L16">
        <f>ola[[#This Row],[Total selling price after discount]]-ola[[#This Row],[Total buying price]]</f>
        <v>8.5919999999999987</v>
      </c>
      <c r="M16" t="str">
        <f>TEXT(ola[[#This Row],[DATE]],"mmm")</f>
        <v>Jan</v>
      </c>
      <c r="N16" t="str">
        <f>TEXT(ola[[#This Row],[DATE]],"ddd")</f>
        <v>Tue</v>
      </c>
      <c r="O16" t="str">
        <f>TEXT(ola[[#This Row],[DATE]], "yyyy")</f>
        <v>2021</v>
      </c>
      <c r="P16" s="22" t="str">
        <f>VLOOKUP(ola[[#This Row],[PRODUCT ID]],olaitan[#All],3,0)</f>
        <v>Catagory04</v>
      </c>
    </row>
    <row r="17" spans="1:16" ht="15.75" thickBot="1" x14ac:dyDescent="0.3">
      <c r="A17" s="8">
        <v>44216</v>
      </c>
      <c r="B17" s="4" t="s">
        <v>92</v>
      </c>
      <c r="C17" s="5">
        <v>4</v>
      </c>
      <c r="D17" s="6" t="s">
        <v>104</v>
      </c>
      <c r="E17" s="6" t="s">
        <v>103</v>
      </c>
      <c r="F17">
        <v>0.04</v>
      </c>
      <c r="G17">
        <f>VLOOKUP(ola[[#This Row],[PRODUCT ID]],olaitan[],5,0)</f>
        <v>55</v>
      </c>
      <c r="H17">
        <f>VLOOKUP(ola[[#This Row],[PRODUCT ID]],olaitan[],6,0)</f>
        <v>58.3</v>
      </c>
      <c r="I17">
        <f>PRODUCT(ola[[#This Row],[BUYING PRICE]],ola[[#This Row],[QUANTITY]])</f>
        <v>220</v>
      </c>
      <c r="J17">
        <f>PRODUCT(ola[[#This Row],[SELLING PRICE]],ola[[#This Row],[QUANTITY]])</f>
        <v>233.2</v>
      </c>
      <c r="K17">
        <f>PRODUCT(1-ola[[#This Row],[DISCOUNT %]],ola[[#This Row],[Total selling price before discount]])</f>
        <v>223.87199999999999</v>
      </c>
      <c r="L17">
        <f>ola[[#This Row],[Total selling price after discount]]-ola[[#This Row],[Total buying price]]</f>
        <v>3.8719999999999857</v>
      </c>
      <c r="M17" t="str">
        <f>TEXT(ola[[#This Row],[DATE]],"mmm")</f>
        <v>Jan</v>
      </c>
      <c r="N17" t="str">
        <f>TEXT(ola[[#This Row],[DATE]],"ddd")</f>
        <v>Wed</v>
      </c>
      <c r="O17" t="str">
        <f>TEXT(ola[[#This Row],[DATE]], "yyyy")</f>
        <v>2021</v>
      </c>
      <c r="P17" s="22" t="str">
        <f>VLOOKUP(ola[[#This Row],[PRODUCT ID]],olaitan[#All],3,0)</f>
        <v>Catagory04</v>
      </c>
    </row>
    <row r="18" spans="1:16" ht="15.75" thickBot="1" x14ac:dyDescent="0.3">
      <c r="A18" s="7">
        <v>44216</v>
      </c>
      <c r="B18" s="1" t="s">
        <v>78</v>
      </c>
      <c r="C18" s="2">
        <v>4</v>
      </c>
      <c r="D18" s="3" t="s">
        <v>104</v>
      </c>
      <c r="E18" s="3" t="s">
        <v>103</v>
      </c>
      <c r="F18">
        <v>0.04</v>
      </c>
      <c r="G18">
        <f>VLOOKUP(ola[[#This Row],[PRODUCT ID]],olaitan[],5,0)</f>
        <v>61</v>
      </c>
      <c r="H18">
        <f>VLOOKUP(ola[[#This Row],[PRODUCT ID]],olaitan[],6,0)</f>
        <v>76.25</v>
      </c>
      <c r="I18">
        <f>PRODUCT(ola[[#This Row],[BUYING PRICE]],ola[[#This Row],[QUANTITY]])</f>
        <v>244</v>
      </c>
      <c r="J18">
        <f>PRODUCT(ola[[#This Row],[SELLING PRICE]],ola[[#This Row],[QUANTITY]])</f>
        <v>305</v>
      </c>
      <c r="K18">
        <f>PRODUCT(1-ola[[#This Row],[DISCOUNT %]],ola[[#This Row],[Total selling price before discount]])</f>
        <v>292.8</v>
      </c>
      <c r="L18">
        <f>ola[[#This Row],[Total selling price after discount]]-ola[[#This Row],[Total buying price]]</f>
        <v>48.800000000000011</v>
      </c>
      <c r="M18" t="str">
        <f>TEXT(ola[[#This Row],[DATE]],"mmm")</f>
        <v>Jan</v>
      </c>
      <c r="N18" t="str">
        <f>TEXT(ola[[#This Row],[DATE]],"ddd")</f>
        <v>Wed</v>
      </c>
      <c r="O18" t="str">
        <f>TEXT(ola[[#This Row],[DATE]], "yyyy")</f>
        <v>2021</v>
      </c>
      <c r="P18" s="22" t="str">
        <f>VLOOKUP(ola[[#This Row],[PRODUCT ID]],olaitan[#All],3,0)</f>
        <v>Catagory03</v>
      </c>
    </row>
    <row r="19" spans="1:16" ht="15.75" thickBot="1" x14ac:dyDescent="0.3">
      <c r="A19" s="8">
        <v>44217</v>
      </c>
      <c r="B19" s="4" t="s">
        <v>62</v>
      </c>
      <c r="C19" s="5">
        <v>15</v>
      </c>
      <c r="D19" s="6" t="s">
        <v>8</v>
      </c>
      <c r="E19" s="6" t="s">
        <v>103</v>
      </c>
      <c r="F19">
        <v>0.08</v>
      </c>
      <c r="G19">
        <f>VLOOKUP(ola[[#This Row],[PRODUCT ID]],olaitan[],5,0)</f>
        <v>44</v>
      </c>
      <c r="H19">
        <f>VLOOKUP(ola[[#This Row],[PRODUCT ID]],olaitan[],6,0)</f>
        <v>48.84</v>
      </c>
      <c r="I19">
        <f>PRODUCT(ola[[#This Row],[BUYING PRICE]],ola[[#This Row],[QUANTITY]])</f>
        <v>660</v>
      </c>
      <c r="J19">
        <f>PRODUCT(ola[[#This Row],[SELLING PRICE]],ola[[#This Row],[QUANTITY]])</f>
        <v>732.6</v>
      </c>
      <c r="K19">
        <f>PRODUCT(1-ola[[#This Row],[DISCOUNT %]],ola[[#This Row],[Total selling price before discount]])</f>
        <v>673.99200000000008</v>
      </c>
      <c r="L19">
        <f>ola[[#This Row],[Total selling price after discount]]-ola[[#This Row],[Total buying price]]</f>
        <v>13.992000000000075</v>
      </c>
      <c r="M19" t="str">
        <f>TEXT(ola[[#This Row],[DATE]],"mmm")</f>
        <v>Jan</v>
      </c>
      <c r="N19" t="str">
        <f>TEXT(ola[[#This Row],[DATE]],"ddd")</f>
        <v>Thu</v>
      </c>
      <c r="O19" t="str">
        <f>TEXT(ola[[#This Row],[DATE]], "yyyy")</f>
        <v>2021</v>
      </c>
      <c r="P19" s="22" t="str">
        <f>VLOOKUP(ola[[#This Row],[PRODUCT ID]],olaitan[#All],3,0)</f>
        <v>Catagory01</v>
      </c>
    </row>
    <row r="20" spans="1:16" ht="15.75" thickBot="1" x14ac:dyDescent="0.3">
      <c r="A20" s="7">
        <v>44217</v>
      </c>
      <c r="B20" s="1" t="s">
        <v>61</v>
      </c>
      <c r="C20" s="2">
        <v>9</v>
      </c>
      <c r="D20" s="3" t="s">
        <v>104</v>
      </c>
      <c r="E20" s="3" t="s">
        <v>58</v>
      </c>
      <c r="F20">
        <v>0.04</v>
      </c>
      <c r="G20">
        <f>VLOOKUP(ola[[#This Row],[PRODUCT ID]],olaitan[],5,0)</f>
        <v>71</v>
      </c>
      <c r="H20">
        <f>VLOOKUP(ola[[#This Row],[PRODUCT ID]],olaitan[],6,0)</f>
        <v>80.94</v>
      </c>
      <c r="I20">
        <f>PRODUCT(ola[[#This Row],[BUYING PRICE]],ola[[#This Row],[QUANTITY]])</f>
        <v>639</v>
      </c>
      <c r="J20">
        <f>PRODUCT(ola[[#This Row],[SELLING PRICE]],ola[[#This Row],[QUANTITY]])</f>
        <v>728.46</v>
      </c>
      <c r="K20">
        <f>PRODUCT(1-ola[[#This Row],[DISCOUNT %]],ola[[#This Row],[Total selling price before discount]])</f>
        <v>699.32159999999999</v>
      </c>
      <c r="L20">
        <f>ola[[#This Row],[Total selling price after discount]]-ola[[#This Row],[Total buying price]]</f>
        <v>60.321599999999989</v>
      </c>
      <c r="M20" t="str">
        <f>TEXT(ola[[#This Row],[DATE]],"mmm")</f>
        <v>Jan</v>
      </c>
      <c r="N20" t="str">
        <f>TEXT(ola[[#This Row],[DATE]],"ddd")</f>
        <v>Thu</v>
      </c>
      <c r="O20" t="str">
        <f>TEXT(ola[[#This Row],[DATE]], "yyyy")</f>
        <v>2021</v>
      </c>
      <c r="P20" s="22" t="str">
        <f>VLOOKUP(ola[[#This Row],[PRODUCT ID]],olaitan[#All],3,0)</f>
        <v>Catagory01</v>
      </c>
    </row>
    <row r="21" spans="1:16" ht="15.75" thickBot="1" x14ac:dyDescent="0.3">
      <c r="A21" s="8">
        <v>44217</v>
      </c>
      <c r="B21" s="4" t="s">
        <v>100</v>
      </c>
      <c r="C21" s="5">
        <v>6</v>
      </c>
      <c r="D21" s="6" t="s">
        <v>104</v>
      </c>
      <c r="E21" s="6" t="s">
        <v>58</v>
      </c>
      <c r="F21">
        <v>0.06</v>
      </c>
      <c r="G21">
        <f>VLOOKUP(ola[[#This Row],[PRODUCT ID]],olaitan[],5,0)</f>
        <v>120</v>
      </c>
      <c r="H21">
        <f>VLOOKUP(ola[[#This Row],[PRODUCT ID]],olaitan[],6,0)</f>
        <v>162</v>
      </c>
      <c r="I21">
        <f>PRODUCT(ola[[#This Row],[BUYING PRICE]],ola[[#This Row],[QUANTITY]])</f>
        <v>720</v>
      </c>
      <c r="J21">
        <f>PRODUCT(ola[[#This Row],[SELLING PRICE]],ola[[#This Row],[QUANTITY]])</f>
        <v>972</v>
      </c>
      <c r="K21">
        <f>PRODUCT(1-ola[[#This Row],[DISCOUNT %]],ola[[#This Row],[Total selling price before discount]])</f>
        <v>913.68</v>
      </c>
      <c r="L21">
        <f>ola[[#This Row],[Total selling price after discount]]-ola[[#This Row],[Total buying price]]</f>
        <v>193.67999999999995</v>
      </c>
      <c r="M21" t="str">
        <f>TEXT(ola[[#This Row],[DATE]],"mmm")</f>
        <v>Jan</v>
      </c>
      <c r="N21" t="str">
        <f>TEXT(ola[[#This Row],[DATE]],"ddd")</f>
        <v>Thu</v>
      </c>
      <c r="O21" t="str">
        <f>TEXT(ola[[#This Row],[DATE]], "yyyy")</f>
        <v>2021</v>
      </c>
      <c r="P21" s="22" t="str">
        <f>VLOOKUP(ola[[#This Row],[PRODUCT ID]],olaitan[#All],3,0)</f>
        <v>Catagory04</v>
      </c>
    </row>
    <row r="22" spans="1:16" ht="15.75" thickBot="1" x14ac:dyDescent="0.3">
      <c r="A22" s="7">
        <v>44221</v>
      </c>
      <c r="B22" s="1" t="s">
        <v>92</v>
      </c>
      <c r="C22" s="2">
        <v>6</v>
      </c>
      <c r="D22" s="3" t="s">
        <v>104</v>
      </c>
      <c r="E22" s="3" t="s">
        <v>103</v>
      </c>
      <c r="F22">
        <v>0.08</v>
      </c>
      <c r="G22">
        <f>VLOOKUP(ola[[#This Row],[PRODUCT ID]],olaitan[],5,0)</f>
        <v>55</v>
      </c>
      <c r="H22">
        <f>VLOOKUP(ola[[#This Row],[PRODUCT ID]],olaitan[],6,0)</f>
        <v>58.3</v>
      </c>
      <c r="I22">
        <f>PRODUCT(ola[[#This Row],[BUYING PRICE]],ola[[#This Row],[QUANTITY]])</f>
        <v>330</v>
      </c>
      <c r="J22">
        <f>PRODUCT(ola[[#This Row],[SELLING PRICE]],ola[[#This Row],[QUANTITY]])</f>
        <v>349.79999999999995</v>
      </c>
      <c r="K22">
        <f>PRODUCT(1-ola[[#This Row],[DISCOUNT %]],ola[[#This Row],[Total selling price before discount]])</f>
        <v>321.81599999999997</v>
      </c>
      <c r="L22">
        <f>ola[[#This Row],[Total selling price after discount]]-ola[[#This Row],[Total buying price]]</f>
        <v>-8.1840000000000259</v>
      </c>
      <c r="M22" t="str">
        <f>TEXT(ola[[#This Row],[DATE]],"mmm")</f>
        <v>Jan</v>
      </c>
      <c r="N22" t="str">
        <f>TEXT(ola[[#This Row],[DATE]],"ddd")</f>
        <v>Mon</v>
      </c>
      <c r="O22" t="str">
        <f>TEXT(ola[[#This Row],[DATE]], "yyyy")</f>
        <v>2021</v>
      </c>
      <c r="P22" s="22" t="str">
        <f>VLOOKUP(ola[[#This Row],[PRODUCT ID]],olaitan[#All],3,0)</f>
        <v>Catagory04</v>
      </c>
    </row>
    <row r="23" spans="1:16" ht="15.75" thickBot="1" x14ac:dyDescent="0.3">
      <c r="A23" s="8">
        <v>44221</v>
      </c>
      <c r="B23" s="4" t="s">
        <v>93</v>
      </c>
      <c r="C23" s="5">
        <v>7</v>
      </c>
      <c r="D23" s="6" t="s">
        <v>104</v>
      </c>
      <c r="E23" s="6" t="s">
        <v>58</v>
      </c>
      <c r="F23">
        <v>0.06</v>
      </c>
      <c r="G23">
        <f>VLOOKUP(ola[[#This Row],[PRODUCT ID]],olaitan[],5,0)</f>
        <v>5</v>
      </c>
      <c r="H23">
        <f>VLOOKUP(ola[[#This Row],[PRODUCT ID]],olaitan[],6,0)</f>
        <v>6.7</v>
      </c>
      <c r="I23">
        <f>PRODUCT(ola[[#This Row],[BUYING PRICE]],ola[[#This Row],[QUANTITY]])</f>
        <v>35</v>
      </c>
      <c r="J23">
        <f>PRODUCT(ola[[#This Row],[SELLING PRICE]],ola[[#This Row],[QUANTITY]])</f>
        <v>46.9</v>
      </c>
      <c r="K23">
        <f>PRODUCT(1-ola[[#This Row],[DISCOUNT %]],ola[[#This Row],[Total selling price before discount]])</f>
        <v>44.085999999999999</v>
      </c>
      <c r="L23">
        <f>ola[[#This Row],[Total selling price after discount]]-ola[[#This Row],[Total buying price]]</f>
        <v>9.0859999999999985</v>
      </c>
      <c r="M23" t="str">
        <f>TEXT(ola[[#This Row],[DATE]],"mmm")</f>
        <v>Jan</v>
      </c>
      <c r="N23" t="str">
        <f>TEXT(ola[[#This Row],[DATE]],"ddd")</f>
        <v>Mon</v>
      </c>
      <c r="O23" t="str">
        <f>TEXT(ola[[#This Row],[DATE]], "yyyy")</f>
        <v>2021</v>
      </c>
      <c r="P23" s="22" t="str">
        <f>VLOOKUP(ola[[#This Row],[PRODUCT ID]],olaitan[#All],3,0)</f>
        <v>Catagory04</v>
      </c>
    </row>
    <row r="24" spans="1:16" ht="15.75" thickBot="1" x14ac:dyDescent="0.3">
      <c r="A24" s="7">
        <v>44221</v>
      </c>
      <c r="B24" s="1" t="s">
        <v>89</v>
      </c>
      <c r="C24" s="2">
        <v>14</v>
      </c>
      <c r="D24" s="3" t="s">
        <v>104</v>
      </c>
      <c r="E24" s="3" t="s">
        <v>58</v>
      </c>
      <c r="F24">
        <v>7.0000000000000007E-2</v>
      </c>
      <c r="G24">
        <f>VLOOKUP(ola[[#This Row],[PRODUCT ID]],olaitan[],5,0)</f>
        <v>93</v>
      </c>
      <c r="H24">
        <f>VLOOKUP(ola[[#This Row],[PRODUCT ID]],olaitan[],6,0)</f>
        <v>104.16</v>
      </c>
      <c r="I24">
        <f>PRODUCT(ola[[#This Row],[BUYING PRICE]],ola[[#This Row],[QUANTITY]])</f>
        <v>1302</v>
      </c>
      <c r="J24">
        <f>PRODUCT(ola[[#This Row],[SELLING PRICE]],ola[[#This Row],[QUANTITY]])</f>
        <v>1458.24</v>
      </c>
      <c r="K24">
        <f>PRODUCT(1-ola[[#This Row],[DISCOUNT %]],ola[[#This Row],[Total selling price before discount]])</f>
        <v>1356.1632</v>
      </c>
      <c r="L24">
        <f>ola[[#This Row],[Total selling price after discount]]-ola[[#This Row],[Total buying price]]</f>
        <v>54.163199999999961</v>
      </c>
      <c r="M24" t="str">
        <f>TEXT(ola[[#This Row],[DATE]],"mmm")</f>
        <v>Jan</v>
      </c>
      <c r="N24" t="str">
        <f>TEXT(ola[[#This Row],[DATE]],"ddd")</f>
        <v>Mon</v>
      </c>
      <c r="O24" t="str">
        <f>TEXT(ola[[#This Row],[DATE]], "yyyy")</f>
        <v>2021</v>
      </c>
      <c r="P24" s="22" t="str">
        <f>VLOOKUP(ola[[#This Row],[PRODUCT ID]],olaitan[#All],3,0)</f>
        <v>Catagory04</v>
      </c>
    </row>
    <row r="25" spans="1:16" ht="15.75" thickBot="1" x14ac:dyDescent="0.3">
      <c r="A25" s="8">
        <v>44222</v>
      </c>
      <c r="B25" s="4" t="s">
        <v>102</v>
      </c>
      <c r="C25" s="5">
        <v>9</v>
      </c>
      <c r="D25" s="6" t="s">
        <v>8</v>
      </c>
      <c r="E25" s="6" t="s">
        <v>103</v>
      </c>
      <c r="F25">
        <v>0.08</v>
      </c>
      <c r="G25">
        <f>VLOOKUP(ola[[#This Row],[PRODUCT ID]],olaitan[],5,0)</f>
        <v>76</v>
      </c>
      <c r="H25">
        <f>VLOOKUP(ola[[#This Row],[PRODUCT ID]],olaitan[],6,0)</f>
        <v>82.08</v>
      </c>
      <c r="I25">
        <f>PRODUCT(ola[[#This Row],[BUYING PRICE]],ola[[#This Row],[QUANTITY]])</f>
        <v>684</v>
      </c>
      <c r="J25">
        <f>PRODUCT(ola[[#This Row],[SELLING PRICE]],ola[[#This Row],[QUANTITY]])</f>
        <v>738.72</v>
      </c>
      <c r="K25">
        <f>PRODUCT(1-ola[[#This Row],[DISCOUNT %]],ola[[#This Row],[Total selling price before discount]])</f>
        <v>679.62240000000008</v>
      </c>
      <c r="L25">
        <f>ola[[#This Row],[Total selling price after discount]]-ola[[#This Row],[Total buying price]]</f>
        <v>-4.3775999999999158</v>
      </c>
      <c r="M25" t="str">
        <f>TEXT(ola[[#This Row],[DATE]],"mmm")</f>
        <v>Jan</v>
      </c>
      <c r="N25" t="str">
        <f>TEXT(ola[[#This Row],[DATE]],"ddd")</f>
        <v>Tue</v>
      </c>
      <c r="O25" t="str">
        <f>TEXT(ola[[#This Row],[DATE]], "yyyy")</f>
        <v>2021</v>
      </c>
      <c r="P25" s="22" t="str">
        <f>VLOOKUP(ola[[#This Row],[PRODUCT ID]],olaitan[#All],3,0)</f>
        <v>Catagory04</v>
      </c>
    </row>
    <row r="26" spans="1:16" ht="15.75" thickBot="1" x14ac:dyDescent="0.3">
      <c r="A26" s="7">
        <v>44222</v>
      </c>
      <c r="B26" s="1" t="s">
        <v>64</v>
      </c>
      <c r="C26" s="2">
        <v>7</v>
      </c>
      <c r="D26" s="3" t="s">
        <v>58</v>
      </c>
      <c r="E26" s="3" t="s">
        <v>103</v>
      </c>
      <c r="F26">
        <v>0.06</v>
      </c>
      <c r="G26">
        <f>VLOOKUP(ola[[#This Row],[PRODUCT ID]],olaitan[],5,0)</f>
        <v>75</v>
      </c>
      <c r="H26">
        <f>VLOOKUP(ola[[#This Row],[PRODUCT ID]],olaitan[],6,0)</f>
        <v>85.5</v>
      </c>
      <c r="I26">
        <f>PRODUCT(ola[[#This Row],[BUYING PRICE]],ola[[#This Row],[QUANTITY]])</f>
        <v>525</v>
      </c>
      <c r="J26">
        <f>PRODUCT(ola[[#This Row],[SELLING PRICE]],ola[[#This Row],[QUANTITY]])</f>
        <v>598.5</v>
      </c>
      <c r="K26">
        <f>PRODUCT(1-ola[[#This Row],[DISCOUNT %]],ola[[#This Row],[Total selling price before discount]])</f>
        <v>562.58999999999992</v>
      </c>
      <c r="L26">
        <f>ola[[#This Row],[Total selling price after discount]]-ola[[#This Row],[Total buying price]]</f>
        <v>37.589999999999918</v>
      </c>
      <c r="M26" t="str">
        <f>TEXT(ola[[#This Row],[DATE]],"mmm")</f>
        <v>Jan</v>
      </c>
      <c r="N26" t="str">
        <f>TEXT(ola[[#This Row],[DATE]],"ddd")</f>
        <v>Tue</v>
      </c>
      <c r="O26" t="str">
        <f>TEXT(ola[[#This Row],[DATE]], "yyyy")</f>
        <v>2021</v>
      </c>
      <c r="P26" s="22" t="str">
        <f>VLOOKUP(ola[[#This Row],[PRODUCT ID]],olaitan[#All],3,0)</f>
        <v>Catagory01</v>
      </c>
    </row>
    <row r="27" spans="1:16" ht="15.75" thickBot="1" x14ac:dyDescent="0.3">
      <c r="A27" s="8">
        <v>44222</v>
      </c>
      <c r="B27" s="4" t="s">
        <v>59</v>
      </c>
      <c r="C27" s="5">
        <v>7</v>
      </c>
      <c r="D27" s="6" t="s">
        <v>58</v>
      </c>
      <c r="E27" s="6" t="s">
        <v>58</v>
      </c>
      <c r="F27">
        <v>0.04</v>
      </c>
      <c r="G27">
        <f>VLOOKUP(ola[[#This Row],[PRODUCT ID]],olaitan[],5,0)</f>
        <v>98</v>
      </c>
      <c r="H27">
        <f>VLOOKUP(ola[[#This Row],[PRODUCT ID]],olaitan[],6,0)</f>
        <v>103.88</v>
      </c>
      <c r="I27">
        <f>PRODUCT(ola[[#This Row],[BUYING PRICE]],ola[[#This Row],[QUANTITY]])</f>
        <v>686</v>
      </c>
      <c r="J27">
        <f>PRODUCT(ola[[#This Row],[SELLING PRICE]],ola[[#This Row],[QUANTITY]])</f>
        <v>727.16</v>
      </c>
      <c r="K27">
        <f>PRODUCT(1-ola[[#This Row],[DISCOUNT %]],ola[[#This Row],[Total selling price before discount]])</f>
        <v>698.07359999999994</v>
      </c>
      <c r="L27">
        <f>ola[[#This Row],[Total selling price after discount]]-ola[[#This Row],[Total buying price]]</f>
        <v>12.073599999999942</v>
      </c>
      <c r="M27" t="str">
        <f>TEXT(ola[[#This Row],[DATE]],"mmm")</f>
        <v>Jan</v>
      </c>
      <c r="N27" t="str">
        <f>TEXT(ola[[#This Row],[DATE]],"ddd")</f>
        <v>Tue</v>
      </c>
      <c r="O27" t="str">
        <f>TEXT(ola[[#This Row],[DATE]], "yyyy")</f>
        <v>2021</v>
      </c>
      <c r="P27" s="22" t="str">
        <f>VLOOKUP(ola[[#This Row],[PRODUCT ID]],olaitan[#All],3,0)</f>
        <v>Catagory01</v>
      </c>
    </row>
    <row r="28" spans="1:16" ht="15.75" thickBot="1" x14ac:dyDescent="0.3">
      <c r="A28" s="7">
        <v>44223</v>
      </c>
      <c r="B28" s="1" t="s">
        <v>98</v>
      </c>
      <c r="C28" s="2">
        <v>7</v>
      </c>
      <c r="D28" s="3" t="s">
        <v>8</v>
      </c>
      <c r="E28" s="3" t="s">
        <v>58</v>
      </c>
      <c r="F28">
        <v>0.06</v>
      </c>
      <c r="G28">
        <f>VLOOKUP(ola[[#This Row],[PRODUCT ID]],olaitan[],5,0)</f>
        <v>90</v>
      </c>
      <c r="H28">
        <f>VLOOKUP(ola[[#This Row],[PRODUCT ID]],olaitan[],6,0)</f>
        <v>115.2</v>
      </c>
      <c r="I28">
        <f>PRODUCT(ola[[#This Row],[BUYING PRICE]],ola[[#This Row],[QUANTITY]])</f>
        <v>630</v>
      </c>
      <c r="J28">
        <f>PRODUCT(ola[[#This Row],[SELLING PRICE]],ola[[#This Row],[QUANTITY]])</f>
        <v>806.4</v>
      </c>
      <c r="K28">
        <f>PRODUCT(1-ola[[#This Row],[DISCOUNT %]],ola[[#This Row],[Total selling price before discount]])</f>
        <v>758.01599999999996</v>
      </c>
      <c r="L28">
        <f>ola[[#This Row],[Total selling price after discount]]-ola[[#This Row],[Total buying price]]</f>
        <v>128.01599999999996</v>
      </c>
      <c r="M28" t="str">
        <f>TEXT(ola[[#This Row],[DATE]],"mmm")</f>
        <v>Jan</v>
      </c>
      <c r="N28" t="str">
        <f>TEXT(ola[[#This Row],[DATE]],"ddd")</f>
        <v>Wed</v>
      </c>
      <c r="O28" t="str">
        <f>TEXT(ola[[#This Row],[DATE]], "yyyy")</f>
        <v>2021</v>
      </c>
      <c r="P28" s="22" t="str">
        <f>VLOOKUP(ola[[#This Row],[PRODUCT ID]],olaitan[#All],3,0)</f>
        <v>Catagory04</v>
      </c>
    </row>
    <row r="29" spans="1:16" ht="15.75" thickBot="1" x14ac:dyDescent="0.3">
      <c r="A29" s="8">
        <v>44223</v>
      </c>
      <c r="B29" s="4" t="s">
        <v>90</v>
      </c>
      <c r="C29" s="5">
        <v>3</v>
      </c>
      <c r="D29" s="6" t="s">
        <v>8</v>
      </c>
      <c r="E29" s="6" t="s">
        <v>58</v>
      </c>
      <c r="F29">
        <v>0.04</v>
      </c>
      <c r="G29">
        <f>VLOOKUP(ola[[#This Row],[PRODUCT ID]],olaitan[],5,0)</f>
        <v>89</v>
      </c>
      <c r="H29">
        <f>VLOOKUP(ola[[#This Row],[PRODUCT ID]],olaitan[],6,0)</f>
        <v>117.48</v>
      </c>
      <c r="I29">
        <f>PRODUCT(ola[[#This Row],[BUYING PRICE]],ola[[#This Row],[QUANTITY]])</f>
        <v>267</v>
      </c>
      <c r="J29">
        <f>PRODUCT(ola[[#This Row],[SELLING PRICE]],ola[[#This Row],[QUANTITY]])</f>
        <v>352.44</v>
      </c>
      <c r="K29">
        <f>PRODUCT(1-ola[[#This Row],[DISCOUNT %]],ola[[#This Row],[Total selling price before discount]])</f>
        <v>338.3424</v>
      </c>
      <c r="L29">
        <f>ola[[#This Row],[Total selling price after discount]]-ola[[#This Row],[Total buying price]]</f>
        <v>71.342399999999998</v>
      </c>
      <c r="M29" t="str">
        <f>TEXT(ola[[#This Row],[DATE]],"mmm")</f>
        <v>Jan</v>
      </c>
      <c r="N29" t="str">
        <f>TEXT(ola[[#This Row],[DATE]],"ddd")</f>
        <v>Wed</v>
      </c>
      <c r="O29" t="str">
        <f>TEXT(ola[[#This Row],[DATE]], "yyyy")</f>
        <v>2021</v>
      </c>
      <c r="P29" s="22" t="str">
        <f>VLOOKUP(ola[[#This Row],[PRODUCT ID]],olaitan[#All],3,0)</f>
        <v>Catagory04</v>
      </c>
    </row>
    <row r="30" spans="1:16" ht="15.75" thickBot="1" x14ac:dyDescent="0.3">
      <c r="A30" s="7">
        <v>44224</v>
      </c>
      <c r="B30" s="1" t="s">
        <v>62</v>
      </c>
      <c r="C30" s="2">
        <v>10</v>
      </c>
      <c r="D30" s="3" t="s">
        <v>58</v>
      </c>
      <c r="E30" s="3" t="s">
        <v>103</v>
      </c>
      <c r="F30">
        <v>0.04</v>
      </c>
      <c r="G30">
        <f>VLOOKUP(ola[[#This Row],[PRODUCT ID]],olaitan[],5,0)</f>
        <v>44</v>
      </c>
      <c r="H30">
        <f>VLOOKUP(ola[[#This Row],[PRODUCT ID]],olaitan[],6,0)</f>
        <v>48.84</v>
      </c>
      <c r="I30">
        <f>PRODUCT(ola[[#This Row],[BUYING PRICE]],ola[[#This Row],[QUANTITY]])</f>
        <v>440</v>
      </c>
      <c r="J30">
        <f>PRODUCT(ola[[#This Row],[SELLING PRICE]],ola[[#This Row],[QUANTITY]])</f>
        <v>488.40000000000003</v>
      </c>
      <c r="K30">
        <f>PRODUCT(1-ola[[#This Row],[DISCOUNT %]],ola[[#This Row],[Total selling price before discount]])</f>
        <v>468.86400000000003</v>
      </c>
      <c r="L30">
        <f>ola[[#This Row],[Total selling price after discount]]-ola[[#This Row],[Total buying price]]</f>
        <v>28.864000000000033</v>
      </c>
      <c r="M30" t="str">
        <f>TEXT(ola[[#This Row],[DATE]],"mmm")</f>
        <v>Jan</v>
      </c>
      <c r="N30" t="str">
        <f>TEXT(ola[[#This Row],[DATE]],"ddd")</f>
        <v>Thu</v>
      </c>
      <c r="O30" t="str">
        <f>TEXT(ola[[#This Row],[DATE]], "yyyy")</f>
        <v>2021</v>
      </c>
      <c r="P30" s="22" t="str">
        <f>VLOOKUP(ola[[#This Row],[PRODUCT ID]],olaitan[#All],3,0)</f>
        <v>Catagory01</v>
      </c>
    </row>
    <row r="31" spans="1:16" ht="15.75" thickBot="1" x14ac:dyDescent="0.3">
      <c r="A31" s="8">
        <v>44224</v>
      </c>
      <c r="B31" s="4" t="s">
        <v>87</v>
      </c>
      <c r="C31" s="5">
        <v>2</v>
      </c>
      <c r="D31" s="6" t="s">
        <v>104</v>
      </c>
      <c r="E31" s="6" t="s">
        <v>103</v>
      </c>
      <c r="F31">
        <v>0.06</v>
      </c>
      <c r="G31">
        <f>VLOOKUP(ola[[#This Row],[PRODUCT ID]],olaitan[],5,0)</f>
        <v>47</v>
      </c>
      <c r="H31">
        <f>VLOOKUP(ola[[#This Row],[PRODUCT ID]],olaitan[],6,0)</f>
        <v>53.11</v>
      </c>
      <c r="I31">
        <f>PRODUCT(ola[[#This Row],[BUYING PRICE]],ola[[#This Row],[QUANTITY]])</f>
        <v>94</v>
      </c>
      <c r="J31">
        <f>PRODUCT(ola[[#This Row],[SELLING PRICE]],ola[[#This Row],[QUANTITY]])</f>
        <v>106.22</v>
      </c>
      <c r="K31">
        <f>PRODUCT(1-ola[[#This Row],[DISCOUNT %]],ola[[#This Row],[Total selling price before discount]])</f>
        <v>99.846799999999988</v>
      </c>
      <c r="L31">
        <f>ola[[#This Row],[Total selling price after discount]]-ola[[#This Row],[Total buying price]]</f>
        <v>5.8467999999999876</v>
      </c>
      <c r="M31" t="str">
        <f>TEXT(ola[[#This Row],[DATE]],"mmm")</f>
        <v>Jan</v>
      </c>
      <c r="N31" t="str">
        <f>TEXT(ola[[#This Row],[DATE]],"ddd")</f>
        <v>Thu</v>
      </c>
      <c r="O31" t="str">
        <f>TEXT(ola[[#This Row],[DATE]], "yyyy")</f>
        <v>2021</v>
      </c>
      <c r="P31" s="22" t="str">
        <f>VLOOKUP(ola[[#This Row],[PRODUCT ID]],olaitan[#All],3,0)</f>
        <v>Catagory04</v>
      </c>
    </row>
    <row r="32" spans="1:16" ht="15.75" thickBot="1" x14ac:dyDescent="0.3">
      <c r="A32" s="7">
        <v>44229</v>
      </c>
      <c r="B32" s="1" t="s">
        <v>68</v>
      </c>
      <c r="C32" s="2">
        <v>7</v>
      </c>
      <c r="D32" s="3" t="s">
        <v>58</v>
      </c>
      <c r="E32" s="3" t="s">
        <v>58</v>
      </c>
      <c r="F32">
        <v>7.0000000000000007E-2</v>
      </c>
      <c r="G32">
        <f>VLOOKUP(ola[[#This Row],[PRODUCT ID]],olaitan[],5,0)</f>
        <v>148</v>
      </c>
      <c r="H32">
        <f>VLOOKUP(ola[[#This Row],[PRODUCT ID]],olaitan[],6,0)</f>
        <v>164.28</v>
      </c>
      <c r="I32">
        <f>PRODUCT(ola[[#This Row],[BUYING PRICE]],ola[[#This Row],[QUANTITY]])</f>
        <v>1036</v>
      </c>
      <c r="J32">
        <f>PRODUCT(ola[[#This Row],[SELLING PRICE]],ola[[#This Row],[QUANTITY]])</f>
        <v>1149.96</v>
      </c>
      <c r="K32">
        <f>PRODUCT(1-ola[[#This Row],[DISCOUNT %]],ola[[#This Row],[Total selling price before discount]])</f>
        <v>1069.4628</v>
      </c>
      <c r="L32">
        <f>ola[[#This Row],[Total selling price after discount]]-ola[[#This Row],[Total buying price]]</f>
        <v>33.462800000000016</v>
      </c>
      <c r="M32" t="str">
        <f>TEXT(ola[[#This Row],[DATE]],"mmm")</f>
        <v>Feb</v>
      </c>
      <c r="N32" t="str">
        <f>TEXT(ola[[#This Row],[DATE]],"ddd")</f>
        <v>Tue</v>
      </c>
      <c r="O32" t="str">
        <f>TEXT(ola[[#This Row],[DATE]], "yyyy")</f>
        <v>2021</v>
      </c>
      <c r="P32" s="22" t="str">
        <f>VLOOKUP(ola[[#This Row],[PRODUCT ID]],olaitan[#All],3,0)</f>
        <v>Catagory02</v>
      </c>
    </row>
    <row r="33" spans="1:16" ht="15.75" thickBot="1" x14ac:dyDescent="0.3">
      <c r="A33" s="8">
        <v>44230</v>
      </c>
      <c r="B33" s="4" t="s">
        <v>74</v>
      </c>
      <c r="C33" s="5">
        <v>13</v>
      </c>
      <c r="D33" s="6" t="s">
        <v>104</v>
      </c>
      <c r="E33" s="6" t="s">
        <v>58</v>
      </c>
      <c r="F33">
        <v>0.04</v>
      </c>
      <c r="G33">
        <f>VLOOKUP(ola[[#This Row],[PRODUCT ID]],olaitan[],5,0)</f>
        <v>13</v>
      </c>
      <c r="H33">
        <f>VLOOKUP(ola[[#This Row],[PRODUCT ID]],olaitan[],6,0)</f>
        <v>16.64</v>
      </c>
      <c r="I33">
        <f>PRODUCT(ola[[#This Row],[BUYING PRICE]],ola[[#This Row],[QUANTITY]])</f>
        <v>169</v>
      </c>
      <c r="J33">
        <f>PRODUCT(ola[[#This Row],[SELLING PRICE]],ola[[#This Row],[QUANTITY]])</f>
        <v>216.32</v>
      </c>
      <c r="K33">
        <f>PRODUCT(1-ola[[#This Row],[DISCOUNT %]],ola[[#This Row],[Total selling price before discount]])</f>
        <v>207.66719999999998</v>
      </c>
      <c r="L33">
        <f>ola[[#This Row],[Total selling price after discount]]-ola[[#This Row],[Total buying price]]</f>
        <v>38.66719999999998</v>
      </c>
      <c r="M33" t="str">
        <f>TEXT(ola[[#This Row],[DATE]],"mmm")</f>
        <v>Feb</v>
      </c>
      <c r="N33" t="str">
        <f>TEXT(ola[[#This Row],[DATE]],"ddd")</f>
        <v>Wed</v>
      </c>
      <c r="O33" t="str">
        <f>TEXT(ola[[#This Row],[DATE]], "yyyy")</f>
        <v>2021</v>
      </c>
      <c r="P33" s="22" t="str">
        <f>VLOOKUP(ola[[#This Row],[PRODUCT ID]],olaitan[#All],3,0)</f>
        <v>Catagory02</v>
      </c>
    </row>
    <row r="34" spans="1:16" ht="15.75" thickBot="1" x14ac:dyDescent="0.3">
      <c r="A34" s="7">
        <v>44230</v>
      </c>
      <c r="B34" s="1" t="s">
        <v>80</v>
      </c>
      <c r="C34" s="2">
        <v>2</v>
      </c>
      <c r="D34" s="3" t="s">
        <v>8</v>
      </c>
      <c r="E34" s="3" t="s">
        <v>103</v>
      </c>
      <c r="F34">
        <v>0.08</v>
      </c>
      <c r="G34">
        <f>VLOOKUP(ola[[#This Row],[PRODUCT ID]],olaitan[],5,0)</f>
        <v>121</v>
      </c>
      <c r="H34">
        <f>VLOOKUP(ola[[#This Row],[PRODUCT ID]],olaitan[],6,0)</f>
        <v>141.57</v>
      </c>
      <c r="I34">
        <f>PRODUCT(ola[[#This Row],[BUYING PRICE]],ola[[#This Row],[QUANTITY]])</f>
        <v>242</v>
      </c>
      <c r="J34">
        <f>PRODUCT(ola[[#This Row],[SELLING PRICE]],ola[[#This Row],[QUANTITY]])</f>
        <v>283.14</v>
      </c>
      <c r="K34">
        <f>PRODUCT(1-ola[[#This Row],[DISCOUNT %]],ola[[#This Row],[Total selling price before discount]])</f>
        <v>260.48880000000003</v>
      </c>
      <c r="L34">
        <f>ola[[#This Row],[Total selling price after discount]]-ola[[#This Row],[Total buying price]]</f>
        <v>18.488800000000026</v>
      </c>
      <c r="M34" t="str">
        <f>TEXT(ola[[#This Row],[DATE]],"mmm")</f>
        <v>Feb</v>
      </c>
      <c r="N34" t="str">
        <f>TEXT(ola[[#This Row],[DATE]],"ddd")</f>
        <v>Wed</v>
      </c>
      <c r="O34" t="str">
        <f>TEXT(ola[[#This Row],[DATE]], "yyyy")</f>
        <v>2021</v>
      </c>
      <c r="P34" s="22" t="str">
        <f>VLOOKUP(ola[[#This Row],[PRODUCT ID]],olaitan[#All],3,0)</f>
        <v>Catagory03</v>
      </c>
    </row>
    <row r="35" spans="1:16" ht="15.75" thickBot="1" x14ac:dyDescent="0.3">
      <c r="A35" s="8">
        <v>44231</v>
      </c>
      <c r="B35" s="4" t="s">
        <v>95</v>
      </c>
      <c r="C35" s="5">
        <v>4</v>
      </c>
      <c r="D35" s="6" t="s">
        <v>58</v>
      </c>
      <c r="E35" s="6" t="s">
        <v>58</v>
      </c>
      <c r="F35">
        <v>7.0000000000000007E-2</v>
      </c>
      <c r="G35">
        <f>VLOOKUP(ola[[#This Row],[PRODUCT ID]],olaitan[],5,0)</f>
        <v>67</v>
      </c>
      <c r="H35">
        <f>VLOOKUP(ola[[#This Row],[PRODUCT ID]],olaitan[],6,0)</f>
        <v>85.76</v>
      </c>
      <c r="I35">
        <f>PRODUCT(ola[[#This Row],[BUYING PRICE]],ola[[#This Row],[QUANTITY]])</f>
        <v>268</v>
      </c>
      <c r="J35">
        <f>PRODUCT(ola[[#This Row],[SELLING PRICE]],ola[[#This Row],[QUANTITY]])</f>
        <v>343.04</v>
      </c>
      <c r="K35">
        <f>PRODUCT(1-ola[[#This Row],[DISCOUNT %]],ola[[#This Row],[Total selling price before discount]])</f>
        <v>319.02719999999999</v>
      </c>
      <c r="L35">
        <f>ola[[#This Row],[Total selling price after discount]]-ola[[#This Row],[Total buying price]]</f>
        <v>51.027199999999993</v>
      </c>
      <c r="M35" t="str">
        <f>TEXT(ola[[#This Row],[DATE]],"mmm")</f>
        <v>Feb</v>
      </c>
      <c r="N35" t="str">
        <f>TEXT(ola[[#This Row],[DATE]],"ddd")</f>
        <v>Thu</v>
      </c>
      <c r="O35" t="str">
        <f>TEXT(ola[[#This Row],[DATE]], "yyyy")</f>
        <v>2021</v>
      </c>
      <c r="P35" s="22" t="str">
        <f>VLOOKUP(ola[[#This Row],[PRODUCT ID]],olaitan[#All],3,0)</f>
        <v>Catagory04</v>
      </c>
    </row>
    <row r="36" spans="1:16" ht="15.75" thickBot="1" x14ac:dyDescent="0.3">
      <c r="A36" s="7">
        <v>44232</v>
      </c>
      <c r="B36" s="1" t="s">
        <v>101</v>
      </c>
      <c r="C36" s="2">
        <v>7</v>
      </c>
      <c r="D36" s="3" t="s">
        <v>58</v>
      </c>
      <c r="E36" s="3" t="s">
        <v>103</v>
      </c>
      <c r="F36">
        <v>0.08</v>
      </c>
      <c r="G36">
        <f>VLOOKUP(ola[[#This Row],[PRODUCT ID]],olaitan[],5,0)</f>
        <v>67</v>
      </c>
      <c r="H36">
        <f>VLOOKUP(ola[[#This Row],[PRODUCT ID]],olaitan[],6,0)</f>
        <v>83.08</v>
      </c>
      <c r="I36">
        <f>PRODUCT(ola[[#This Row],[BUYING PRICE]],ola[[#This Row],[QUANTITY]])</f>
        <v>469</v>
      </c>
      <c r="J36">
        <f>PRODUCT(ola[[#This Row],[SELLING PRICE]],ola[[#This Row],[QUANTITY]])</f>
        <v>581.55999999999995</v>
      </c>
      <c r="K36">
        <f>PRODUCT(1-ola[[#This Row],[DISCOUNT %]],ola[[#This Row],[Total selling price before discount]])</f>
        <v>535.03519999999992</v>
      </c>
      <c r="L36">
        <f>ola[[#This Row],[Total selling price after discount]]-ola[[#This Row],[Total buying price]]</f>
        <v>66.035199999999918</v>
      </c>
      <c r="M36" t="str">
        <f>TEXT(ola[[#This Row],[DATE]],"mmm")</f>
        <v>Feb</v>
      </c>
      <c r="N36" t="str">
        <f>TEXT(ola[[#This Row],[DATE]],"ddd")</f>
        <v>Fri</v>
      </c>
      <c r="O36" t="str">
        <f>TEXT(ola[[#This Row],[DATE]], "yyyy")</f>
        <v>2021</v>
      </c>
      <c r="P36" s="22" t="str">
        <f>VLOOKUP(ola[[#This Row],[PRODUCT ID]],olaitan[#All],3,0)</f>
        <v>Catagory04</v>
      </c>
    </row>
    <row r="37" spans="1:16" ht="15.75" thickBot="1" x14ac:dyDescent="0.3">
      <c r="A37" s="8">
        <v>44232</v>
      </c>
      <c r="B37" s="4" t="s">
        <v>63</v>
      </c>
      <c r="C37" s="5">
        <v>1</v>
      </c>
      <c r="D37" s="6" t="s">
        <v>104</v>
      </c>
      <c r="E37" s="6" t="s">
        <v>103</v>
      </c>
      <c r="F37">
        <v>0.04</v>
      </c>
      <c r="G37">
        <f>VLOOKUP(ola[[#This Row],[PRODUCT ID]],olaitan[],5,0)</f>
        <v>133</v>
      </c>
      <c r="H37">
        <f>VLOOKUP(ola[[#This Row],[PRODUCT ID]],olaitan[],6,0)</f>
        <v>155.61000000000001</v>
      </c>
      <c r="I37">
        <f>PRODUCT(ola[[#This Row],[BUYING PRICE]],ola[[#This Row],[QUANTITY]])</f>
        <v>133</v>
      </c>
      <c r="J37">
        <f>PRODUCT(ola[[#This Row],[SELLING PRICE]],ola[[#This Row],[QUANTITY]])</f>
        <v>155.61000000000001</v>
      </c>
      <c r="K37">
        <f>PRODUCT(1-ola[[#This Row],[DISCOUNT %]],ola[[#This Row],[Total selling price before discount]])</f>
        <v>149.38560000000001</v>
      </c>
      <c r="L37">
        <f>ola[[#This Row],[Total selling price after discount]]-ola[[#This Row],[Total buying price]]</f>
        <v>16.385600000000011</v>
      </c>
      <c r="M37" t="str">
        <f>TEXT(ola[[#This Row],[DATE]],"mmm")</f>
        <v>Feb</v>
      </c>
      <c r="N37" t="str">
        <f>TEXT(ola[[#This Row],[DATE]],"ddd")</f>
        <v>Fri</v>
      </c>
      <c r="O37" t="str">
        <f>TEXT(ola[[#This Row],[DATE]], "yyyy")</f>
        <v>2021</v>
      </c>
      <c r="P37" s="22" t="str">
        <f>VLOOKUP(ola[[#This Row],[PRODUCT ID]],olaitan[#All],3,0)</f>
        <v>Catagory01</v>
      </c>
    </row>
    <row r="38" spans="1:16" ht="15.75" thickBot="1" x14ac:dyDescent="0.3">
      <c r="A38" s="7">
        <v>44232</v>
      </c>
      <c r="B38" s="1" t="s">
        <v>101</v>
      </c>
      <c r="C38" s="2">
        <v>9</v>
      </c>
      <c r="D38" s="3" t="s">
        <v>104</v>
      </c>
      <c r="E38" s="3" t="s">
        <v>103</v>
      </c>
      <c r="F38">
        <v>0.05</v>
      </c>
      <c r="G38">
        <f>VLOOKUP(ola[[#This Row],[PRODUCT ID]],olaitan[],5,0)</f>
        <v>67</v>
      </c>
      <c r="H38">
        <f>VLOOKUP(ola[[#This Row],[PRODUCT ID]],olaitan[],6,0)</f>
        <v>83.08</v>
      </c>
      <c r="I38">
        <f>PRODUCT(ola[[#This Row],[BUYING PRICE]],ola[[#This Row],[QUANTITY]])</f>
        <v>603</v>
      </c>
      <c r="J38">
        <f>PRODUCT(ola[[#This Row],[SELLING PRICE]],ola[[#This Row],[QUANTITY]])</f>
        <v>747.72</v>
      </c>
      <c r="K38">
        <f>PRODUCT(1-ola[[#This Row],[DISCOUNT %]],ola[[#This Row],[Total selling price before discount]])</f>
        <v>710.33399999999995</v>
      </c>
      <c r="L38">
        <f>ola[[#This Row],[Total selling price after discount]]-ola[[#This Row],[Total buying price]]</f>
        <v>107.33399999999995</v>
      </c>
      <c r="M38" t="str">
        <f>TEXT(ola[[#This Row],[DATE]],"mmm")</f>
        <v>Feb</v>
      </c>
      <c r="N38" t="str">
        <f>TEXT(ola[[#This Row],[DATE]],"ddd")</f>
        <v>Fri</v>
      </c>
      <c r="O38" t="str">
        <f>TEXT(ola[[#This Row],[DATE]], "yyyy")</f>
        <v>2021</v>
      </c>
      <c r="P38" s="22" t="str">
        <f>VLOOKUP(ola[[#This Row],[PRODUCT ID]],olaitan[#All],3,0)</f>
        <v>Catagory04</v>
      </c>
    </row>
    <row r="39" spans="1:16" ht="15.75" thickBot="1" x14ac:dyDescent="0.3">
      <c r="A39" s="8">
        <v>44233</v>
      </c>
      <c r="B39" s="4" t="s">
        <v>93</v>
      </c>
      <c r="C39" s="5">
        <v>1</v>
      </c>
      <c r="D39" s="6" t="s">
        <v>104</v>
      </c>
      <c r="E39" s="6" t="s">
        <v>103</v>
      </c>
      <c r="F39">
        <v>7.0000000000000007E-2</v>
      </c>
      <c r="G39">
        <f>VLOOKUP(ola[[#This Row],[PRODUCT ID]],olaitan[],5,0)</f>
        <v>5</v>
      </c>
      <c r="H39">
        <f>VLOOKUP(ola[[#This Row],[PRODUCT ID]],olaitan[],6,0)</f>
        <v>6.7</v>
      </c>
      <c r="I39">
        <f>PRODUCT(ola[[#This Row],[BUYING PRICE]],ola[[#This Row],[QUANTITY]])</f>
        <v>5</v>
      </c>
      <c r="J39">
        <f>PRODUCT(ola[[#This Row],[SELLING PRICE]],ola[[#This Row],[QUANTITY]])</f>
        <v>6.7</v>
      </c>
      <c r="K39">
        <f>PRODUCT(1-ola[[#This Row],[DISCOUNT %]],ola[[#This Row],[Total selling price before discount]])</f>
        <v>6.2309999999999999</v>
      </c>
      <c r="L39">
        <f>ola[[#This Row],[Total selling price after discount]]-ola[[#This Row],[Total buying price]]</f>
        <v>1.2309999999999999</v>
      </c>
      <c r="M39" t="str">
        <f>TEXT(ola[[#This Row],[DATE]],"mmm")</f>
        <v>Feb</v>
      </c>
      <c r="N39" t="str">
        <f>TEXT(ola[[#This Row],[DATE]],"ddd")</f>
        <v>Sat</v>
      </c>
      <c r="O39" t="str">
        <f>TEXT(ola[[#This Row],[DATE]], "yyyy")</f>
        <v>2021</v>
      </c>
      <c r="P39" s="22" t="str">
        <f>VLOOKUP(ola[[#This Row],[PRODUCT ID]],olaitan[#All],3,0)</f>
        <v>Catagory04</v>
      </c>
    </row>
    <row r="40" spans="1:16" ht="15.75" thickBot="1" x14ac:dyDescent="0.3">
      <c r="A40" s="7">
        <v>44236</v>
      </c>
      <c r="B40" s="1" t="s">
        <v>92</v>
      </c>
      <c r="C40" s="2">
        <v>14</v>
      </c>
      <c r="D40" s="3" t="s">
        <v>104</v>
      </c>
      <c r="E40" s="3" t="s">
        <v>58</v>
      </c>
      <c r="F40">
        <v>0.08</v>
      </c>
      <c r="G40">
        <f>VLOOKUP(ola[[#This Row],[PRODUCT ID]],olaitan[],5,0)</f>
        <v>55</v>
      </c>
      <c r="H40">
        <f>VLOOKUP(ola[[#This Row],[PRODUCT ID]],olaitan[],6,0)</f>
        <v>58.3</v>
      </c>
      <c r="I40">
        <f>PRODUCT(ola[[#This Row],[BUYING PRICE]],ola[[#This Row],[QUANTITY]])</f>
        <v>770</v>
      </c>
      <c r="J40">
        <f>PRODUCT(ola[[#This Row],[SELLING PRICE]],ola[[#This Row],[QUANTITY]])</f>
        <v>816.19999999999993</v>
      </c>
      <c r="K40">
        <f>PRODUCT(1-ola[[#This Row],[DISCOUNT %]],ola[[#This Row],[Total selling price before discount]])</f>
        <v>750.904</v>
      </c>
      <c r="L40">
        <f>ola[[#This Row],[Total selling price after discount]]-ola[[#This Row],[Total buying price]]</f>
        <v>-19.096000000000004</v>
      </c>
      <c r="M40" t="str">
        <f>TEXT(ola[[#This Row],[DATE]],"mmm")</f>
        <v>Feb</v>
      </c>
      <c r="N40" t="str">
        <f>TEXT(ola[[#This Row],[DATE]],"ddd")</f>
        <v>Tue</v>
      </c>
      <c r="O40" t="str">
        <f>TEXT(ola[[#This Row],[DATE]], "yyyy")</f>
        <v>2021</v>
      </c>
      <c r="P40" s="22" t="str">
        <f>VLOOKUP(ola[[#This Row],[PRODUCT ID]],olaitan[#All],3,0)</f>
        <v>Catagory04</v>
      </c>
    </row>
    <row r="41" spans="1:16" ht="15.75" thickBot="1" x14ac:dyDescent="0.3">
      <c r="A41" s="8">
        <v>44239</v>
      </c>
      <c r="B41" s="4" t="s">
        <v>66</v>
      </c>
      <c r="C41" s="5">
        <v>7</v>
      </c>
      <c r="D41" s="6" t="s">
        <v>104</v>
      </c>
      <c r="E41" s="6" t="s">
        <v>103</v>
      </c>
      <c r="F41">
        <v>0.06</v>
      </c>
      <c r="G41">
        <f>VLOOKUP(ola[[#This Row],[PRODUCT ID]],olaitan[],5,0)</f>
        <v>83</v>
      </c>
      <c r="H41">
        <f>VLOOKUP(ola[[#This Row],[PRODUCT ID]],olaitan[],6,0)</f>
        <v>94.62</v>
      </c>
      <c r="I41">
        <f>PRODUCT(ola[[#This Row],[BUYING PRICE]],ola[[#This Row],[QUANTITY]])</f>
        <v>581</v>
      </c>
      <c r="J41">
        <f>PRODUCT(ola[[#This Row],[SELLING PRICE]],ola[[#This Row],[QUANTITY]])</f>
        <v>662.34</v>
      </c>
      <c r="K41">
        <f>PRODUCT(1-ola[[#This Row],[DISCOUNT %]],ola[[#This Row],[Total selling price before discount]])</f>
        <v>622.59960000000001</v>
      </c>
      <c r="L41">
        <f>ola[[#This Row],[Total selling price after discount]]-ola[[#This Row],[Total buying price]]</f>
        <v>41.599600000000009</v>
      </c>
      <c r="M41" t="str">
        <f>TEXT(ola[[#This Row],[DATE]],"mmm")</f>
        <v>Feb</v>
      </c>
      <c r="N41" t="str">
        <f>TEXT(ola[[#This Row],[DATE]],"ddd")</f>
        <v>Fri</v>
      </c>
      <c r="O41" t="str">
        <f>TEXT(ola[[#This Row],[DATE]], "yyyy")</f>
        <v>2021</v>
      </c>
      <c r="P41" s="22" t="str">
        <f>VLOOKUP(ola[[#This Row],[PRODUCT ID]],olaitan[#All],3,0)</f>
        <v>Catagory01</v>
      </c>
    </row>
    <row r="42" spans="1:16" ht="15.75" thickBot="1" x14ac:dyDescent="0.3">
      <c r="A42" s="7">
        <v>44239</v>
      </c>
      <c r="B42" s="1" t="s">
        <v>81</v>
      </c>
      <c r="C42" s="2">
        <v>9</v>
      </c>
      <c r="D42" s="3" t="s">
        <v>58</v>
      </c>
      <c r="E42" s="3" t="s">
        <v>103</v>
      </c>
      <c r="F42">
        <v>7.0000000000000007E-2</v>
      </c>
      <c r="G42">
        <f>VLOOKUP(ola[[#This Row],[PRODUCT ID]],olaitan[],5,0)</f>
        <v>141</v>
      </c>
      <c r="H42">
        <f>VLOOKUP(ola[[#This Row],[PRODUCT ID]],olaitan[],6,0)</f>
        <v>149.46</v>
      </c>
      <c r="I42">
        <f>PRODUCT(ola[[#This Row],[BUYING PRICE]],ola[[#This Row],[QUANTITY]])</f>
        <v>1269</v>
      </c>
      <c r="J42">
        <f>PRODUCT(ola[[#This Row],[SELLING PRICE]],ola[[#This Row],[QUANTITY]])</f>
        <v>1345.14</v>
      </c>
      <c r="K42">
        <f>PRODUCT(1-ola[[#This Row],[DISCOUNT %]],ola[[#This Row],[Total selling price before discount]])</f>
        <v>1250.9802</v>
      </c>
      <c r="L42">
        <f>ola[[#This Row],[Total selling price after discount]]-ola[[#This Row],[Total buying price]]</f>
        <v>-18.019800000000032</v>
      </c>
      <c r="M42" t="str">
        <f>TEXT(ola[[#This Row],[DATE]],"mmm")</f>
        <v>Feb</v>
      </c>
      <c r="N42" t="str">
        <f>TEXT(ola[[#This Row],[DATE]],"ddd")</f>
        <v>Fri</v>
      </c>
      <c r="O42" t="str">
        <f>TEXT(ola[[#This Row],[DATE]], "yyyy")</f>
        <v>2021</v>
      </c>
      <c r="P42" s="22" t="str">
        <f>VLOOKUP(ola[[#This Row],[PRODUCT ID]],olaitan[#All],3,0)</f>
        <v>Catagory03</v>
      </c>
    </row>
    <row r="43" spans="1:16" ht="15.75" thickBot="1" x14ac:dyDescent="0.3">
      <c r="A43" s="8">
        <v>44242</v>
      </c>
      <c r="B43" s="4" t="s">
        <v>85</v>
      </c>
      <c r="C43" s="5">
        <v>4</v>
      </c>
      <c r="D43" s="6" t="s">
        <v>104</v>
      </c>
      <c r="E43" s="6" t="s">
        <v>58</v>
      </c>
      <c r="F43">
        <v>0.08</v>
      </c>
      <c r="G43">
        <f>VLOOKUP(ola[[#This Row],[PRODUCT ID]],olaitan[],5,0)</f>
        <v>48</v>
      </c>
      <c r="H43">
        <f>VLOOKUP(ola[[#This Row],[PRODUCT ID]],olaitan[],6,0)</f>
        <v>57.12</v>
      </c>
      <c r="I43">
        <f>PRODUCT(ola[[#This Row],[BUYING PRICE]],ola[[#This Row],[QUANTITY]])</f>
        <v>192</v>
      </c>
      <c r="J43">
        <f>PRODUCT(ola[[#This Row],[SELLING PRICE]],ola[[#This Row],[QUANTITY]])</f>
        <v>228.48</v>
      </c>
      <c r="K43">
        <f>PRODUCT(1-ola[[#This Row],[DISCOUNT %]],ola[[#This Row],[Total selling price before discount]])</f>
        <v>210.20160000000001</v>
      </c>
      <c r="L43">
        <f>ola[[#This Row],[Total selling price after discount]]-ola[[#This Row],[Total buying price]]</f>
        <v>18.201600000000013</v>
      </c>
      <c r="M43" t="str">
        <f>TEXT(ola[[#This Row],[DATE]],"mmm")</f>
        <v>Feb</v>
      </c>
      <c r="N43" t="str">
        <f>TEXT(ola[[#This Row],[DATE]],"ddd")</f>
        <v>Mon</v>
      </c>
      <c r="O43" t="str">
        <f>TEXT(ola[[#This Row],[DATE]], "yyyy")</f>
        <v>2021</v>
      </c>
      <c r="P43" s="22" t="str">
        <f>VLOOKUP(ola[[#This Row],[PRODUCT ID]],olaitan[#All],3,0)</f>
        <v>Catagory04</v>
      </c>
    </row>
    <row r="44" spans="1:16" ht="15.75" thickBot="1" x14ac:dyDescent="0.3">
      <c r="A44" s="7">
        <v>44245</v>
      </c>
      <c r="B44" s="1" t="s">
        <v>73</v>
      </c>
      <c r="C44" s="2">
        <v>6</v>
      </c>
      <c r="D44" s="3" t="s">
        <v>58</v>
      </c>
      <c r="E44" s="3" t="s">
        <v>103</v>
      </c>
      <c r="F44">
        <v>0.05</v>
      </c>
      <c r="G44">
        <f>VLOOKUP(ola[[#This Row],[PRODUCT ID]],olaitan[],5,0)</f>
        <v>12</v>
      </c>
      <c r="H44">
        <f>VLOOKUP(ola[[#This Row],[PRODUCT ID]],olaitan[],6,0)</f>
        <v>15.72</v>
      </c>
      <c r="I44">
        <f>PRODUCT(ola[[#This Row],[BUYING PRICE]],ola[[#This Row],[QUANTITY]])</f>
        <v>72</v>
      </c>
      <c r="J44">
        <f>PRODUCT(ola[[#This Row],[SELLING PRICE]],ola[[#This Row],[QUANTITY]])</f>
        <v>94.320000000000007</v>
      </c>
      <c r="K44">
        <f>PRODUCT(1-ola[[#This Row],[DISCOUNT %]],ola[[#This Row],[Total selling price before discount]])</f>
        <v>89.603999999999999</v>
      </c>
      <c r="L44">
        <f>ola[[#This Row],[Total selling price after discount]]-ola[[#This Row],[Total buying price]]</f>
        <v>17.603999999999999</v>
      </c>
      <c r="M44" t="str">
        <f>TEXT(ola[[#This Row],[DATE]],"mmm")</f>
        <v>Feb</v>
      </c>
      <c r="N44" t="str">
        <f>TEXT(ola[[#This Row],[DATE]],"ddd")</f>
        <v>Thu</v>
      </c>
      <c r="O44" t="str">
        <f>TEXT(ola[[#This Row],[DATE]], "yyyy")</f>
        <v>2021</v>
      </c>
      <c r="P44" s="22" t="str">
        <f>VLOOKUP(ola[[#This Row],[PRODUCT ID]],olaitan[#All],3,0)</f>
        <v>Catagory02</v>
      </c>
    </row>
    <row r="45" spans="1:16" ht="15.75" thickBot="1" x14ac:dyDescent="0.3">
      <c r="A45" s="8">
        <v>44247</v>
      </c>
      <c r="B45" s="4" t="s">
        <v>88</v>
      </c>
      <c r="C45" s="5">
        <v>11</v>
      </c>
      <c r="D45" s="6" t="s">
        <v>58</v>
      </c>
      <c r="E45" s="6" t="s">
        <v>103</v>
      </c>
      <c r="F45">
        <v>0.04</v>
      </c>
      <c r="G45">
        <f>VLOOKUP(ola[[#This Row],[PRODUCT ID]],olaitan[],5,0)</f>
        <v>148</v>
      </c>
      <c r="H45">
        <f>VLOOKUP(ola[[#This Row],[PRODUCT ID]],olaitan[],6,0)</f>
        <v>201.28</v>
      </c>
      <c r="I45">
        <f>PRODUCT(ola[[#This Row],[BUYING PRICE]],ola[[#This Row],[QUANTITY]])</f>
        <v>1628</v>
      </c>
      <c r="J45">
        <f>PRODUCT(ola[[#This Row],[SELLING PRICE]],ola[[#This Row],[QUANTITY]])</f>
        <v>2214.08</v>
      </c>
      <c r="K45">
        <f>PRODUCT(1-ola[[#This Row],[DISCOUNT %]],ola[[#This Row],[Total selling price before discount]])</f>
        <v>2125.5167999999999</v>
      </c>
      <c r="L45">
        <f>ola[[#This Row],[Total selling price after discount]]-ola[[#This Row],[Total buying price]]</f>
        <v>497.51679999999988</v>
      </c>
      <c r="M45" t="str">
        <f>TEXT(ola[[#This Row],[DATE]],"mmm")</f>
        <v>Feb</v>
      </c>
      <c r="N45" t="str">
        <f>TEXT(ola[[#This Row],[DATE]],"ddd")</f>
        <v>Sat</v>
      </c>
      <c r="O45" t="str">
        <f>TEXT(ola[[#This Row],[DATE]], "yyyy")</f>
        <v>2021</v>
      </c>
      <c r="P45" s="22" t="str">
        <f>VLOOKUP(ola[[#This Row],[PRODUCT ID]],olaitan[#All],3,0)</f>
        <v>Catagory04</v>
      </c>
    </row>
    <row r="46" spans="1:16" ht="15.75" thickBot="1" x14ac:dyDescent="0.3">
      <c r="A46" s="7">
        <v>44249</v>
      </c>
      <c r="B46" s="1" t="s">
        <v>71</v>
      </c>
      <c r="C46" s="2">
        <v>5</v>
      </c>
      <c r="D46" s="3" t="s">
        <v>58</v>
      </c>
      <c r="E46" s="3" t="s">
        <v>103</v>
      </c>
      <c r="F46">
        <v>0.06</v>
      </c>
      <c r="G46">
        <f>VLOOKUP(ola[[#This Row],[PRODUCT ID]],olaitan[],5,0)</f>
        <v>112</v>
      </c>
      <c r="H46">
        <f>VLOOKUP(ola[[#This Row],[PRODUCT ID]],olaitan[],6,0)</f>
        <v>122.08</v>
      </c>
      <c r="I46">
        <f>PRODUCT(ola[[#This Row],[BUYING PRICE]],ola[[#This Row],[QUANTITY]])</f>
        <v>560</v>
      </c>
      <c r="J46">
        <f>PRODUCT(ola[[#This Row],[SELLING PRICE]],ola[[#This Row],[QUANTITY]])</f>
        <v>610.4</v>
      </c>
      <c r="K46">
        <f>PRODUCT(1-ola[[#This Row],[DISCOUNT %]],ola[[#This Row],[Total selling price before discount]])</f>
        <v>573.77599999999995</v>
      </c>
      <c r="L46">
        <f>ola[[#This Row],[Total selling price after discount]]-ola[[#This Row],[Total buying price]]</f>
        <v>13.775999999999954</v>
      </c>
      <c r="M46" t="str">
        <f>TEXT(ola[[#This Row],[DATE]],"mmm")</f>
        <v>Feb</v>
      </c>
      <c r="N46" t="str">
        <f>TEXT(ola[[#This Row],[DATE]],"ddd")</f>
        <v>Mon</v>
      </c>
      <c r="O46" t="str">
        <f>TEXT(ola[[#This Row],[DATE]], "yyyy")</f>
        <v>2021</v>
      </c>
      <c r="P46" s="22" t="str">
        <f>VLOOKUP(ola[[#This Row],[PRODUCT ID]],olaitan[#All],3,0)</f>
        <v>Catagory02</v>
      </c>
    </row>
    <row r="47" spans="1:16" ht="15.75" thickBot="1" x14ac:dyDescent="0.3">
      <c r="A47" s="8">
        <v>44250</v>
      </c>
      <c r="B47" s="4" t="s">
        <v>83</v>
      </c>
      <c r="C47" s="5">
        <v>3</v>
      </c>
      <c r="D47" s="6" t="s">
        <v>104</v>
      </c>
      <c r="E47" s="6" t="s">
        <v>103</v>
      </c>
      <c r="F47">
        <v>7.0000000000000007E-2</v>
      </c>
      <c r="G47">
        <f>VLOOKUP(ola[[#This Row],[PRODUCT ID]],olaitan[],5,0)</f>
        <v>7</v>
      </c>
      <c r="H47">
        <f>VLOOKUP(ola[[#This Row],[PRODUCT ID]],olaitan[],6,0)</f>
        <v>8.33</v>
      </c>
      <c r="I47">
        <f>PRODUCT(ola[[#This Row],[BUYING PRICE]],ola[[#This Row],[QUANTITY]])</f>
        <v>21</v>
      </c>
      <c r="J47">
        <f>PRODUCT(ola[[#This Row],[SELLING PRICE]],ola[[#This Row],[QUANTITY]])</f>
        <v>24.990000000000002</v>
      </c>
      <c r="K47">
        <f>PRODUCT(1-ola[[#This Row],[DISCOUNT %]],ola[[#This Row],[Total selling price before discount]])</f>
        <v>23.2407</v>
      </c>
      <c r="L47">
        <f>ola[[#This Row],[Total selling price after discount]]-ola[[#This Row],[Total buying price]]</f>
        <v>2.2407000000000004</v>
      </c>
      <c r="M47" t="str">
        <f>TEXT(ola[[#This Row],[DATE]],"mmm")</f>
        <v>Feb</v>
      </c>
      <c r="N47" t="str">
        <f>TEXT(ola[[#This Row],[DATE]],"ddd")</f>
        <v>Tue</v>
      </c>
      <c r="O47" t="str">
        <f>TEXT(ola[[#This Row],[DATE]], "yyyy")</f>
        <v>2021</v>
      </c>
      <c r="P47" s="22" t="str">
        <f>VLOOKUP(ola[[#This Row],[PRODUCT ID]],olaitan[#All],3,0)</f>
        <v>Catagory04</v>
      </c>
    </row>
    <row r="48" spans="1:16" ht="15.75" thickBot="1" x14ac:dyDescent="0.3">
      <c r="A48" s="7">
        <v>44250</v>
      </c>
      <c r="B48" s="1" t="s">
        <v>63</v>
      </c>
      <c r="C48" s="2">
        <v>2</v>
      </c>
      <c r="D48" s="3" t="s">
        <v>104</v>
      </c>
      <c r="E48" s="3" t="s">
        <v>58</v>
      </c>
      <c r="F48">
        <v>0.05</v>
      </c>
      <c r="G48">
        <f>VLOOKUP(ola[[#This Row],[PRODUCT ID]],olaitan[],5,0)</f>
        <v>133</v>
      </c>
      <c r="H48">
        <f>VLOOKUP(ola[[#This Row],[PRODUCT ID]],olaitan[],6,0)</f>
        <v>155.61000000000001</v>
      </c>
      <c r="I48">
        <f>PRODUCT(ola[[#This Row],[BUYING PRICE]],ola[[#This Row],[QUANTITY]])</f>
        <v>266</v>
      </c>
      <c r="J48">
        <f>PRODUCT(ola[[#This Row],[SELLING PRICE]],ola[[#This Row],[QUANTITY]])</f>
        <v>311.22000000000003</v>
      </c>
      <c r="K48">
        <f>PRODUCT(1-ola[[#This Row],[DISCOUNT %]],ola[[#This Row],[Total selling price before discount]])</f>
        <v>295.65899999999999</v>
      </c>
      <c r="L48">
        <f>ola[[#This Row],[Total selling price after discount]]-ola[[#This Row],[Total buying price]]</f>
        <v>29.658999999999992</v>
      </c>
      <c r="M48" t="str">
        <f>TEXT(ola[[#This Row],[DATE]],"mmm")</f>
        <v>Feb</v>
      </c>
      <c r="N48" t="str">
        <f>TEXT(ola[[#This Row],[DATE]],"ddd")</f>
        <v>Tue</v>
      </c>
      <c r="O48" t="str">
        <f>TEXT(ola[[#This Row],[DATE]], "yyyy")</f>
        <v>2021</v>
      </c>
      <c r="P48" s="22" t="str">
        <f>VLOOKUP(ola[[#This Row],[PRODUCT ID]],olaitan[#All],3,0)</f>
        <v>Catagory01</v>
      </c>
    </row>
    <row r="49" spans="1:16" ht="15.75" thickBot="1" x14ac:dyDescent="0.3">
      <c r="A49" s="8">
        <v>44252</v>
      </c>
      <c r="B49" s="4" t="s">
        <v>60</v>
      </c>
      <c r="C49" s="5">
        <v>4</v>
      </c>
      <c r="D49" s="6" t="s">
        <v>8</v>
      </c>
      <c r="E49" s="6" t="s">
        <v>58</v>
      </c>
      <c r="F49">
        <v>0.06</v>
      </c>
      <c r="G49">
        <f>VLOOKUP(ola[[#This Row],[PRODUCT ID]],olaitan[],5,0)</f>
        <v>105</v>
      </c>
      <c r="H49">
        <f>VLOOKUP(ola[[#This Row],[PRODUCT ID]],olaitan[],6,0)</f>
        <v>142.80000000000001</v>
      </c>
      <c r="I49">
        <f>PRODUCT(ola[[#This Row],[BUYING PRICE]],ola[[#This Row],[QUANTITY]])</f>
        <v>420</v>
      </c>
      <c r="J49">
        <f>PRODUCT(ola[[#This Row],[SELLING PRICE]],ola[[#This Row],[QUANTITY]])</f>
        <v>571.20000000000005</v>
      </c>
      <c r="K49">
        <f>PRODUCT(1-ola[[#This Row],[DISCOUNT %]],ola[[#This Row],[Total selling price before discount]])</f>
        <v>536.928</v>
      </c>
      <c r="L49">
        <f>ola[[#This Row],[Total selling price after discount]]-ola[[#This Row],[Total buying price]]</f>
        <v>116.928</v>
      </c>
      <c r="M49" t="str">
        <f>TEXT(ola[[#This Row],[DATE]],"mmm")</f>
        <v>Feb</v>
      </c>
      <c r="N49" t="str">
        <f>TEXT(ola[[#This Row],[DATE]],"ddd")</f>
        <v>Thu</v>
      </c>
      <c r="O49" t="str">
        <f>TEXT(ola[[#This Row],[DATE]], "yyyy")</f>
        <v>2021</v>
      </c>
      <c r="P49" s="22" t="str">
        <f>VLOOKUP(ola[[#This Row],[PRODUCT ID]],olaitan[#All],3,0)</f>
        <v>Catagory01</v>
      </c>
    </row>
    <row r="50" spans="1:16" ht="15.75" thickBot="1" x14ac:dyDescent="0.3">
      <c r="A50" s="7">
        <v>44252</v>
      </c>
      <c r="B50" s="1" t="s">
        <v>90</v>
      </c>
      <c r="C50" s="2">
        <v>11</v>
      </c>
      <c r="D50" s="3" t="s">
        <v>58</v>
      </c>
      <c r="E50" s="3" t="s">
        <v>103</v>
      </c>
      <c r="F50">
        <v>0.08</v>
      </c>
      <c r="G50">
        <f>VLOOKUP(ola[[#This Row],[PRODUCT ID]],olaitan[],5,0)</f>
        <v>89</v>
      </c>
      <c r="H50">
        <f>VLOOKUP(ola[[#This Row],[PRODUCT ID]],olaitan[],6,0)</f>
        <v>117.48</v>
      </c>
      <c r="I50">
        <f>PRODUCT(ola[[#This Row],[BUYING PRICE]],ola[[#This Row],[QUANTITY]])</f>
        <v>979</v>
      </c>
      <c r="J50">
        <f>PRODUCT(ola[[#This Row],[SELLING PRICE]],ola[[#This Row],[QUANTITY]])</f>
        <v>1292.28</v>
      </c>
      <c r="K50">
        <f>PRODUCT(1-ola[[#This Row],[DISCOUNT %]],ola[[#This Row],[Total selling price before discount]])</f>
        <v>1188.8976</v>
      </c>
      <c r="L50">
        <f>ola[[#This Row],[Total selling price after discount]]-ola[[#This Row],[Total buying price]]</f>
        <v>209.89760000000001</v>
      </c>
      <c r="M50" t="str">
        <f>TEXT(ola[[#This Row],[DATE]],"mmm")</f>
        <v>Feb</v>
      </c>
      <c r="N50" t="str">
        <f>TEXT(ola[[#This Row],[DATE]],"ddd")</f>
        <v>Thu</v>
      </c>
      <c r="O50" t="str">
        <f>TEXT(ola[[#This Row],[DATE]], "yyyy")</f>
        <v>2021</v>
      </c>
      <c r="P50" s="22" t="str">
        <f>VLOOKUP(ola[[#This Row],[PRODUCT ID]],olaitan[#All],3,0)</f>
        <v>Catagory04</v>
      </c>
    </row>
    <row r="51" spans="1:16" ht="15.75" thickBot="1" x14ac:dyDescent="0.3">
      <c r="A51" s="8">
        <v>44252</v>
      </c>
      <c r="B51" s="4" t="s">
        <v>88</v>
      </c>
      <c r="C51" s="5">
        <v>2</v>
      </c>
      <c r="D51" s="6" t="s">
        <v>104</v>
      </c>
      <c r="E51" s="6" t="s">
        <v>58</v>
      </c>
      <c r="F51">
        <v>0.06</v>
      </c>
      <c r="G51">
        <f>VLOOKUP(ola[[#This Row],[PRODUCT ID]],olaitan[],5,0)</f>
        <v>148</v>
      </c>
      <c r="H51">
        <f>VLOOKUP(ola[[#This Row],[PRODUCT ID]],olaitan[],6,0)</f>
        <v>201.28</v>
      </c>
      <c r="I51">
        <f>PRODUCT(ola[[#This Row],[BUYING PRICE]],ola[[#This Row],[QUANTITY]])</f>
        <v>296</v>
      </c>
      <c r="J51">
        <f>PRODUCT(ola[[#This Row],[SELLING PRICE]],ola[[#This Row],[QUANTITY]])</f>
        <v>402.56</v>
      </c>
      <c r="K51">
        <f>PRODUCT(1-ola[[#This Row],[DISCOUNT %]],ola[[#This Row],[Total selling price before discount]])</f>
        <v>378.40639999999996</v>
      </c>
      <c r="L51">
        <f>ola[[#This Row],[Total selling price after discount]]-ola[[#This Row],[Total buying price]]</f>
        <v>82.406399999999962</v>
      </c>
      <c r="M51" t="str">
        <f>TEXT(ola[[#This Row],[DATE]],"mmm")</f>
        <v>Feb</v>
      </c>
      <c r="N51" t="str">
        <f>TEXT(ola[[#This Row],[DATE]],"ddd")</f>
        <v>Thu</v>
      </c>
      <c r="O51" t="str">
        <f>TEXT(ola[[#This Row],[DATE]], "yyyy")</f>
        <v>2021</v>
      </c>
      <c r="P51" s="22" t="str">
        <f>VLOOKUP(ola[[#This Row],[PRODUCT ID]],olaitan[#All],3,0)</f>
        <v>Catagory04</v>
      </c>
    </row>
    <row r="52" spans="1:16" ht="15.75" thickBot="1" x14ac:dyDescent="0.3">
      <c r="A52" s="7">
        <v>44254</v>
      </c>
      <c r="B52" s="1" t="s">
        <v>76</v>
      </c>
      <c r="C52" s="2">
        <v>11</v>
      </c>
      <c r="D52" s="3" t="s">
        <v>8</v>
      </c>
      <c r="E52" s="3" t="s">
        <v>58</v>
      </c>
      <c r="F52">
        <v>0.06</v>
      </c>
      <c r="G52">
        <f>VLOOKUP(ola[[#This Row],[PRODUCT ID]],olaitan[],5,0)</f>
        <v>37</v>
      </c>
      <c r="H52">
        <f>VLOOKUP(ola[[#This Row],[PRODUCT ID]],olaitan[],6,0)</f>
        <v>49.21</v>
      </c>
      <c r="I52">
        <f>PRODUCT(ola[[#This Row],[BUYING PRICE]],ola[[#This Row],[QUANTITY]])</f>
        <v>407</v>
      </c>
      <c r="J52">
        <f>PRODUCT(ola[[#This Row],[SELLING PRICE]],ola[[#This Row],[QUANTITY]])</f>
        <v>541.31000000000006</v>
      </c>
      <c r="K52">
        <f>PRODUCT(1-ola[[#This Row],[DISCOUNT %]],ola[[#This Row],[Total selling price before discount]])</f>
        <v>508.83140000000003</v>
      </c>
      <c r="L52">
        <f>ola[[#This Row],[Total selling price after discount]]-ola[[#This Row],[Total buying price]]</f>
        <v>101.83140000000003</v>
      </c>
      <c r="M52" t="str">
        <f>TEXT(ola[[#This Row],[DATE]],"mmm")</f>
        <v>Feb</v>
      </c>
      <c r="N52" t="str">
        <f>TEXT(ola[[#This Row],[DATE]],"ddd")</f>
        <v>Sat</v>
      </c>
      <c r="O52" t="str">
        <f>TEXT(ola[[#This Row],[DATE]], "yyyy")</f>
        <v>2021</v>
      </c>
      <c r="P52" s="22" t="str">
        <f>VLOOKUP(ola[[#This Row],[PRODUCT ID]],olaitan[#All],3,0)</f>
        <v>Catagory02</v>
      </c>
    </row>
    <row r="53" spans="1:16" ht="15.75" thickBot="1" x14ac:dyDescent="0.3">
      <c r="A53" s="8">
        <v>44258</v>
      </c>
      <c r="B53" s="4" t="s">
        <v>69</v>
      </c>
      <c r="C53" s="5">
        <v>1</v>
      </c>
      <c r="D53" s="6" t="s">
        <v>104</v>
      </c>
      <c r="E53" s="6" t="s">
        <v>58</v>
      </c>
      <c r="F53">
        <v>0.04</v>
      </c>
      <c r="G53">
        <f>VLOOKUP(ola[[#This Row],[PRODUCT ID]],olaitan[],5,0)</f>
        <v>44</v>
      </c>
      <c r="H53">
        <f>VLOOKUP(ola[[#This Row],[PRODUCT ID]],olaitan[],6,0)</f>
        <v>48.4</v>
      </c>
      <c r="I53">
        <f>PRODUCT(ola[[#This Row],[BUYING PRICE]],ola[[#This Row],[QUANTITY]])</f>
        <v>44</v>
      </c>
      <c r="J53">
        <f>PRODUCT(ola[[#This Row],[SELLING PRICE]],ola[[#This Row],[QUANTITY]])</f>
        <v>48.4</v>
      </c>
      <c r="K53">
        <f>PRODUCT(1-ola[[#This Row],[DISCOUNT %]],ola[[#This Row],[Total selling price before discount]])</f>
        <v>46.463999999999999</v>
      </c>
      <c r="L53">
        <f>ola[[#This Row],[Total selling price after discount]]-ola[[#This Row],[Total buying price]]</f>
        <v>2.4639999999999986</v>
      </c>
      <c r="M53" t="str">
        <f>TEXT(ola[[#This Row],[DATE]],"mmm")</f>
        <v>Mar</v>
      </c>
      <c r="N53" t="str">
        <f>TEXT(ola[[#This Row],[DATE]],"ddd")</f>
        <v>Wed</v>
      </c>
      <c r="O53" t="str">
        <f>TEXT(ola[[#This Row],[DATE]], "yyyy")</f>
        <v>2021</v>
      </c>
      <c r="P53" s="22" t="str">
        <f>VLOOKUP(ola[[#This Row],[PRODUCT ID]],olaitan[#All],3,0)</f>
        <v>Catagory02</v>
      </c>
    </row>
    <row r="54" spans="1:16" ht="15.75" thickBot="1" x14ac:dyDescent="0.3">
      <c r="A54" s="7">
        <v>44262</v>
      </c>
      <c r="B54" s="1" t="s">
        <v>79</v>
      </c>
      <c r="C54" s="2">
        <v>9</v>
      </c>
      <c r="D54" s="3" t="s">
        <v>104</v>
      </c>
      <c r="E54" s="3" t="s">
        <v>103</v>
      </c>
      <c r="F54">
        <v>0.04</v>
      </c>
      <c r="G54">
        <f>VLOOKUP(ola[[#This Row],[PRODUCT ID]],olaitan[],5,0)</f>
        <v>126</v>
      </c>
      <c r="H54">
        <f>VLOOKUP(ola[[#This Row],[PRODUCT ID]],olaitan[],6,0)</f>
        <v>162.54</v>
      </c>
      <c r="I54">
        <f>PRODUCT(ola[[#This Row],[BUYING PRICE]],ola[[#This Row],[QUANTITY]])</f>
        <v>1134</v>
      </c>
      <c r="J54">
        <f>PRODUCT(ola[[#This Row],[SELLING PRICE]],ola[[#This Row],[QUANTITY]])</f>
        <v>1462.86</v>
      </c>
      <c r="K54">
        <f>PRODUCT(1-ola[[#This Row],[DISCOUNT %]],ola[[#This Row],[Total selling price before discount]])</f>
        <v>1404.3455999999999</v>
      </c>
      <c r="L54">
        <f>ola[[#This Row],[Total selling price after discount]]-ola[[#This Row],[Total buying price]]</f>
        <v>270.34559999999988</v>
      </c>
      <c r="M54" t="str">
        <f>TEXT(ola[[#This Row],[DATE]],"mmm")</f>
        <v>Mar</v>
      </c>
      <c r="N54" t="str">
        <f>TEXT(ola[[#This Row],[DATE]],"ddd")</f>
        <v>Sun</v>
      </c>
      <c r="O54" t="str">
        <f>TEXT(ola[[#This Row],[DATE]], "yyyy")</f>
        <v>2021</v>
      </c>
      <c r="P54" s="22" t="str">
        <f>VLOOKUP(ola[[#This Row],[PRODUCT ID]],olaitan[#All],3,0)</f>
        <v>Catagory03</v>
      </c>
    </row>
    <row r="55" spans="1:16" ht="15.75" thickBot="1" x14ac:dyDescent="0.3">
      <c r="A55" s="8">
        <v>44263</v>
      </c>
      <c r="B55" s="4" t="s">
        <v>85</v>
      </c>
      <c r="C55" s="5">
        <v>6</v>
      </c>
      <c r="D55" s="6" t="s">
        <v>58</v>
      </c>
      <c r="E55" s="6" t="s">
        <v>103</v>
      </c>
      <c r="F55">
        <v>0.05</v>
      </c>
      <c r="G55">
        <f>VLOOKUP(ola[[#This Row],[PRODUCT ID]],olaitan[],5,0)</f>
        <v>48</v>
      </c>
      <c r="H55">
        <f>VLOOKUP(ola[[#This Row],[PRODUCT ID]],olaitan[],6,0)</f>
        <v>57.12</v>
      </c>
      <c r="I55">
        <f>PRODUCT(ola[[#This Row],[BUYING PRICE]],ola[[#This Row],[QUANTITY]])</f>
        <v>288</v>
      </c>
      <c r="J55">
        <f>PRODUCT(ola[[#This Row],[SELLING PRICE]],ola[[#This Row],[QUANTITY]])</f>
        <v>342.71999999999997</v>
      </c>
      <c r="K55">
        <f>PRODUCT(1-ola[[#This Row],[DISCOUNT %]],ola[[#This Row],[Total selling price before discount]])</f>
        <v>325.58399999999995</v>
      </c>
      <c r="L55">
        <f>ola[[#This Row],[Total selling price after discount]]-ola[[#This Row],[Total buying price]]</f>
        <v>37.583999999999946</v>
      </c>
      <c r="M55" t="str">
        <f>TEXT(ola[[#This Row],[DATE]],"mmm")</f>
        <v>Mar</v>
      </c>
      <c r="N55" t="str">
        <f>TEXT(ola[[#This Row],[DATE]],"ddd")</f>
        <v>Mon</v>
      </c>
      <c r="O55" t="str">
        <f>TEXT(ola[[#This Row],[DATE]], "yyyy")</f>
        <v>2021</v>
      </c>
      <c r="P55" s="22" t="str">
        <f>VLOOKUP(ola[[#This Row],[PRODUCT ID]],olaitan[#All],3,0)</f>
        <v>Catagory04</v>
      </c>
    </row>
    <row r="56" spans="1:16" ht="15.75" thickBot="1" x14ac:dyDescent="0.3">
      <c r="A56" s="7">
        <v>44263</v>
      </c>
      <c r="B56" s="1" t="s">
        <v>102</v>
      </c>
      <c r="C56" s="2">
        <v>9</v>
      </c>
      <c r="D56" s="3" t="s">
        <v>58</v>
      </c>
      <c r="E56" s="3" t="s">
        <v>58</v>
      </c>
      <c r="F56">
        <v>0.05</v>
      </c>
      <c r="G56">
        <f>VLOOKUP(ola[[#This Row],[PRODUCT ID]],olaitan[],5,0)</f>
        <v>76</v>
      </c>
      <c r="H56">
        <f>VLOOKUP(ola[[#This Row],[PRODUCT ID]],olaitan[],6,0)</f>
        <v>82.08</v>
      </c>
      <c r="I56">
        <f>PRODUCT(ola[[#This Row],[BUYING PRICE]],ola[[#This Row],[QUANTITY]])</f>
        <v>684</v>
      </c>
      <c r="J56">
        <f>PRODUCT(ola[[#This Row],[SELLING PRICE]],ola[[#This Row],[QUANTITY]])</f>
        <v>738.72</v>
      </c>
      <c r="K56">
        <f>PRODUCT(1-ola[[#This Row],[DISCOUNT %]],ola[[#This Row],[Total selling price before discount]])</f>
        <v>701.78399999999999</v>
      </c>
      <c r="L56">
        <f>ola[[#This Row],[Total selling price after discount]]-ola[[#This Row],[Total buying price]]</f>
        <v>17.783999999999992</v>
      </c>
      <c r="M56" t="str">
        <f>TEXT(ola[[#This Row],[DATE]],"mmm")</f>
        <v>Mar</v>
      </c>
      <c r="N56" t="str">
        <f>TEXT(ola[[#This Row],[DATE]],"ddd")</f>
        <v>Mon</v>
      </c>
      <c r="O56" t="str">
        <f>TEXT(ola[[#This Row],[DATE]], "yyyy")</f>
        <v>2021</v>
      </c>
      <c r="P56" s="22" t="str">
        <f>VLOOKUP(ola[[#This Row],[PRODUCT ID]],olaitan[#All],3,0)</f>
        <v>Catagory04</v>
      </c>
    </row>
    <row r="57" spans="1:16" ht="15.75" thickBot="1" x14ac:dyDescent="0.3">
      <c r="A57" s="8">
        <v>44264</v>
      </c>
      <c r="B57" s="4" t="s">
        <v>87</v>
      </c>
      <c r="C57" s="5">
        <v>6</v>
      </c>
      <c r="D57" s="6" t="s">
        <v>8</v>
      </c>
      <c r="E57" s="6" t="s">
        <v>58</v>
      </c>
      <c r="F57">
        <v>7.0000000000000007E-2</v>
      </c>
      <c r="G57">
        <f>VLOOKUP(ola[[#This Row],[PRODUCT ID]],olaitan[],5,0)</f>
        <v>47</v>
      </c>
      <c r="H57">
        <f>VLOOKUP(ola[[#This Row],[PRODUCT ID]],olaitan[],6,0)</f>
        <v>53.11</v>
      </c>
      <c r="I57">
        <f>PRODUCT(ola[[#This Row],[BUYING PRICE]],ola[[#This Row],[QUANTITY]])</f>
        <v>282</v>
      </c>
      <c r="J57">
        <f>PRODUCT(ola[[#This Row],[SELLING PRICE]],ola[[#This Row],[QUANTITY]])</f>
        <v>318.65999999999997</v>
      </c>
      <c r="K57">
        <f>PRODUCT(1-ola[[#This Row],[DISCOUNT %]],ola[[#This Row],[Total selling price before discount]])</f>
        <v>296.35379999999998</v>
      </c>
      <c r="L57">
        <f>ola[[#This Row],[Total selling price after discount]]-ola[[#This Row],[Total buying price]]</f>
        <v>14.353799999999978</v>
      </c>
      <c r="M57" t="str">
        <f>TEXT(ola[[#This Row],[DATE]],"mmm")</f>
        <v>Mar</v>
      </c>
      <c r="N57" t="str">
        <f>TEXT(ola[[#This Row],[DATE]],"ddd")</f>
        <v>Tue</v>
      </c>
      <c r="O57" t="str">
        <f>TEXT(ola[[#This Row],[DATE]], "yyyy")</f>
        <v>2021</v>
      </c>
      <c r="P57" s="22" t="str">
        <f>VLOOKUP(ola[[#This Row],[PRODUCT ID]],olaitan[#All],3,0)</f>
        <v>Catagory04</v>
      </c>
    </row>
    <row r="58" spans="1:16" ht="15.75" thickBot="1" x14ac:dyDescent="0.3">
      <c r="A58" s="7">
        <v>44266</v>
      </c>
      <c r="B58" s="1" t="s">
        <v>83</v>
      </c>
      <c r="C58" s="2">
        <v>11</v>
      </c>
      <c r="D58" s="3" t="s">
        <v>104</v>
      </c>
      <c r="E58" s="3" t="s">
        <v>103</v>
      </c>
      <c r="F58">
        <v>0.04</v>
      </c>
      <c r="G58">
        <f>VLOOKUP(ola[[#This Row],[PRODUCT ID]],olaitan[],5,0)</f>
        <v>7</v>
      </c>
      <c r="H58">
        <f>VLOOKUP(ola[[#This Row],[PRODUCT ID]],olaitan[],6,0)</f>
        <v>8.33</v>
      </c>
      <c r="I58">
        <f>PRODUCT(ola[[#This Row],[BUYING PRICE]],ola[[#This Row],[QUANTITY]])</f>
        <v>77</v>
      </c>
      <c r="J58">
        <f>PRODUCT(ola[[#This Row],[SELLING PRICE]],ola[[#This Row],[QUANTITY]])</f>
        <v>91.63</v>
      </c>
      <c r="K58">
        <f>PRODUCT(1-ola[[#This Row],[DISCOUNT %]],ola[[#This Row],[Total selling price before discount]])</f>
        <v>87.964799999999997</v>
      </c>
      <c r="L58">
        <f>ola[[#This Row],[Total selling price after discount]]-ola[[#This Row],[Total buying price]]</f>
        <v>10.964799999999997</v>
      </c>
      <c r="M58" t="str">
        <f>TEXT(ola[[#This Row],[DATE]],"mmm")</f>
        <v>Mar</v>
      </c>
      <c r="N58" t="str">
        <f>TEXT(ola[[#This Row],[DATE]],"ddd")</f>
        <v>Thu</v>
      </c>
      <c r="O58" t="str">
        <f>TEXT(ola[[#This Row],[DATE]], "yyyy")</f>
        <v>2021</v>
      </c>
      <c r="P58" s="22" t="str">
        <f>VLOOKUP(ola[[#This Row],[PRODUCT ID]],olaitan[#All],3,0)</f>
        <v>Catagory04</v>
      </c>
    </row>
    <row r="59" spans="1:16" ht="15.75" thickBot="1" x14ac:dyDescent="0.3">
      <c r="A59" s="8">
        <v>44268</v>
      </c>
      <c r="B59" s="4" t="s">
        <v>86</v>
      </c>
      <c r="C59" s="5">
        <v>10</v>
      </c>
      <c r="D59" s="6" t="s">
        <v>8</v>
      </c>
      <c r="E59" s="6" t="s">
        <v>103</v>
      </c>
      <c r="F59">
        <v>0.04</v>
      </c>
      <c r="G59">
        <f>VLOOKUP(ola[[#This Row],[PRODUCT ID]],olaitan[],5,0)</f>
        <v>37</v>
      </c>
      <c r="H59">
        <f>VLOOKUP(ola[[#This Row],[PRODUCT ID]],olaitan[],6,0)</f>
        <v>41.81</v>
      </c>
      <c r="I59">
        <f>PRODUCT(ola[[#This Row],[BUYING PRICE]],ola[[#This Row],[QUANTITY]])</f>
        <v>370</v>
      </c>
      <c r="J59">
        <f>PRODUCT(ola[[#This Row],[SELLING PRICE]],ola[[#This Row],[QUANTITY]])</f>
        <v>418.1</v>
      </c>
      <c r="K59">
        <f>PRODUCT(1-ola[[#This Row],[DISCOUNT %]],ola[[#This Row],[Total selling price before discount]])</f>
        <v>401.37600000000003</v>
      </c>
      <c r="L59">
        <f>ola[[#This Row],[Total selling price after discount]]-ola[[#This Row],[Total buying price]]</f>
        <v>31.376000000000033</v>
      </c>
      <c r="M59" t="str">
        <f>TEXT(ola[[#This Row],[DATE]],"mmm")</f>
        <v>Mar</v>
      </c>
      <c r="N59" t="str">
        <f>TEXT(ola[[#This Row],[DATE]],"ddd")</f>
        <v>Sat</v>
      </c>
      <c r="O59" t="str">
        <f>TEXT(ola[[#This Row],[DATE]], "yyyy")</f>
        <v>2021</v>
      </c>
      <c r="P59" s="22" t="str">
        <f>VLOOKUP(ola[[#This Row],[PRODUCT ID]],olaitan[#All],3,0)</f>
        <v>Catagory04</v>
      </c>
    </row>
    <row r="60" spans="1:16" ht="15.75" thickBot="1" x14ac:dyDescent="0.3">
      <c r="A60" s="7">
        <v>44270</v>
      </c>
      <c r="B60" s="1" t="s">
        <v>97</v>
      </c>
      <c r="C60" s="2">
        <v>11</v>
      </c>
      <c r="D60" s="3" t="s">
        <v>58</v>
      </c>
      <c r="E60" s="3" t="s">
        <v>103</v>
      </c>
      <c r="F60">
        <v>0.06</v>
      </c>
      <c r="G60">
        <f>VLOOKUP(ola[[#This Row],[PRODUCT ID]],olaitan[],5,0)</f>
        <v>37</v>
      </c>
      <c r="H60">
        <f>VLOOKUP(ola[[#This Row],[PRODUCT ID]],olaitan[],6,0)</f>
        <v>42.55</v>
      </c>
      <c r="I60">
        <f>PRODUCT(ola[[#This Row],[BUYING PRICE]],ola[[#This Row],[QUANTITY]])</f>
        <v>407</v>
      </c>
      <c r="J60">
        <f>PRODUCT(ola[[#This Row],[SELLING PRICE]],ola[[#This Row],[QUANTITY]])</f>
        <v>468.04999999999995</v>
      </c>
      <c r="K60">
        <f>PRODUCT(1-ola[[#This Row],[DISCOUNT %]],ola[[#This Row],[Total selling price before discount]])</f>
        <v>439.96699999999993</v>
      </c>
      <c r="L60">
        <f>ola[[#This Row],[Total selling price after discount]]-ola[[#This Row],[Total buying price]]</f>
        <v>32.966999999999928</v>
      </c>
      <c r="M60" t="str">
        <f>TEXT(ola[[#This Row],[DATE]],"mmm")</f>
        <v>Mar</v>
      </c>
      <c r="N60" t="str">
        <f>TEXT(ola[[#This Row],[DATE]],"ddd")</f>
        <v>Mon</v>
      </c>
      <c r="O60" t="str">
        <f>TEXT(ola[[#This Row],[DATE]], "yyyy")</f>
        <v>2021</v>
      </c>
      <c r="P60" s="22" t="str">
        <f>VLOOKUP(ola[[#This Row],[PRODUCT ID]],olaitan[#All],3,0)</f>
        <v>Catagory04</v>
      </c>
    </row>
    <row r="61" spans="1:16" ht="15.75" thickBot="1" x14ac:dyDescent="0.3">
      <c r="A61" s="8">
        <v>44271</v>
      </c>
      <c r="B61" s="4" t="s">
        <v>70</v>
      </c>
      <c r="C61" s="5">
        <v>14</v>
      </c>
      <c r="D61" s="6" t="s">
        <v>104</v>
      </c>
      <c r="E61" s="6" t="s">
        <v>103</v>
      </c>
      <c r="F61">
        <v>7.0000000000000007E-2</v>
      </c>
      <c r="G61">
        <f>VLOOKUP(ola[[#This Row],[PRODUCT ID]],olaitan[],5,0)</f>
        <v>73</v>
      </c>
      <c r="H61">
        <f>VLOOKUP(ola[[#This Row],[PRODUCT ID]],olaitan[],6,0)</f>
        <v>94.17</v>
      </c>
      <c r="I61">
        <f>PRODUCT(ola[[#This Row],[BUYING PRICE]],ola[[#This Row],[QUANTITY]])</f>
        <v>1022</v>
      </c>
      <c r="J61">
        <f>PRODUCT(ola[[#This Row],[SELLING PRICE]],ola[[#This Row],[QUANTITY]])</f>
        <v>1318.38</v>
      </c>
      <c r="K61">
        <f>PRODUCT(1-ola[[#This Row],[DISCOUNT %]],ola[[#This Row],[Total selling price before discount]])</f>
        <v>1226.0934</v>
      </c>
      <c r="L61">
        <f>ola[[#This Row],[Total selling price after discount]]-ola[[#This Row],[Total buying price]]</f>
        <v>204.09339999999997</v>
      </c>
      <c r="M61" t="str">
        <f>TEXT(ola[[#This Row],[DATE]],"mmm")</f>
        <v>Mar</v>
      </c>
      <c r="N61" t="str">
        <f>TEXT(ola[[#This Row],[DATE]],"ddd")</f>
        <v>Tue</v>
      </c>
      <c r="O61" t="str">
        <f>TEXT(ola[[#This Row],[DATE]], "yyyy")</f>
        <v>2021</v>
      </c>
      <c r="P61" s="22" t="str">
        <f>VLOOKUP(ola[[#This Row],[PRODUCT ID]],olaitan[#All],3,0)</f>
        <v>Catagory02</v>
      </c>
    </row>
    <row r="62" spans="1:16" ht="15.75" thickBot="1" x14ac:dyDescent="0.3">
      <c r="A62" s="7">
        <v>44273</v>
      </c>
      <c r="B62" s="1" t="s">
        <v>100</v>
      </c>
      <c r="C62" s="2">
        <v>8</v>
      </c>
      <c r="D62" s="3" t="s">
        <v>8</v>
      </c>
      <c r="E62" s="3" t="s">
        <v>103</v>
      </c>
      <c r="F62">
        <v>0.06</v>
      </c>
      <c r="G62">
        <f>VLOOKUP(ola[[#This Row],[PRODUCT ID]],olaitan[],5,0)</f>
        <v>120</v>
      </c>
      <c r="H62">
        <f>VLOOKUP(ola[[#This Row],[PRODUCT ID]],olaitan[],6,0)</f>
        <v>162</v>
      </c>
      <c r="I62">
        <f>PRODUCT(ola[[#This Row],[BUYING PRICE]],ola[[#This Row],[QUANTITY]])</f>
        <v>960</v>
      </c>
      <c r="J62">
        <f>PRODUCT(ola[[#This Row],[SELLING PRICE]],ola[[#This Row],[QUANTITY]])</f>
        <v>1296</v>
      </c>
      <c r="K62">
        <f>PRODUCT(1-ola[[#This Row],[DISCOUNT %]],ola[[#This Row],[Total selling price before discount]])</f>
        <v>1218.24</v>
      </c>
      <c r="L62">
        <f>ola[[#This Row],[Total selling price after discount]]-ola[[#This Row],[Total buying price]]</f>
        <v>258.24</v>
      </c>
      <c r="M62" t="str">
        <f>TEXT(ola[[#This Row],[DATE]],"mmm")</f>
        <v>Mar</v>
      </c>
      <c r="N62" t="str">
        <f>TEXT(ola[[#This Row],[DATE]],"ddd")</f>
        <v>Thu</v>
      </c>
      <c r="O62" t="str">
        <f>TEXT(ola[[#This Row],[DATE]], "yyyy")</f>
        <v>2021</v>
      </c>
      <c r="P62" s="22" t="str">
        <f>VLOOKUP(ola[[#This Row],[PRODUCT ID]],olaitan[#All],3,0)</f>
        <v>Catagory04</v>
      </c>
    </row>
    <row r="63" spans="1:16" ht="15.75" thickBot="1" x14ac:dyDescent="0.3">
      <c r="A63" s="8">
        <v>44274</v>
      </c>
      <c r="B63" s="4" t="s">
        <v>86</v>
      </c>
      <c r="C63" s="5">
        <v>9</v>
      </c>
      <c r="D63" s="6" t="s">
        <v>58</v>
      </c>
      <c r="E63" s="6" t="s">
        <v>103</v>
      </c>
      <c r="F63">
        <v>0.08</v>
      </c>
      <c r="G63">
        <f>VLOOKUP(ola[[#This Row],[PRODUCT ID]],olaitan[],5,0)</f>
        <v>37</v>
      </c>
      <c r="H63">
        <f>VLOOKUP(ola[[#This Row],[PRODUCT ID]],olaitan[],6,0)</f>
        <v>41.81</v>
      </c>
      <c r="I63">
        <f>PRODUCT(ola[[#This Row],[BUYING PRICE]],ola[[#This Row],[QUANTITY]])</f>
        <v>333</v>
      </c>
      <c r="J63">
        <f>PRODUCT(ola[[#This Row],[SELLING PRICE]],ola[[#This Row],[QUANTITY]])</f>
        <v>376.29</v>
      </c>
      <c r="K63">
        <f>PRODUCT(1-ola[[#This Row],[DISCOUNT %]],ola[[#This Row],[Total selling price before discount]])</f>
        <v>346.18680000000006</v>
      </c>
      <c r="L63">
        <f>ola[[#This Row],[Total selling price after discount]]-ola[[#This Row],[Total buying price]]</f>
        <v>13.186800000000062</v>
      </c>
      <c r="M63" t="str">
        <f>TEXT(ola[[#This Row],[DATE]],"mmm")</f>
        <v>Mar</v>
      </c>
      <c r="N63" t="str">
        <f>TEXT(ola[[#This Row],[DATE]],"ddd")</f>
        <v>Fri</v>
      </c>
      <c r="O63" t="str">
        <f>TEXT(ola[[#This Row],[DATE]], "yyyy")</f>
        <v>2021</v>
      </c>
      <c r="P63" s="22" t="str">
        <f>VLOOKUP(ola[[#This Row],[PRODUCT ID]],olaitan[#All],3,0)</f>
        <v>Catagory04</v>
      </c>
    </row>
    <row r="64" spans="1:16" ht="15.75" thickBot="1" x14ac:dyDescent="0.3">
      <c r="A64" s="7">
        <v>44276</v>
      </c>
      <c r="B64" s="1" t="s">
        <v>78</v>
      </c>
      <c r="C64" s="2">
        <v>13</v>
      </c>
      <c r="D64" s="3" t="s">
        <v>58</v>
      </c>
      <c r="E64" s="3" t="s">
        <v>58</v>
      </c>
      <c r="F64">
        <v>0.06</v>
      </c>
      <c r="G64">
        <f>VLOOKUP(ola[[#This Row],[PRODUCT ID]],olaitan[],5,0)</f>
        <v>61</v>
      </c>
      <c r="H64">
        <f>VLOOKUP(ola[[#This Row],[PRODUCT ID]],olaitan[],6,0)</f>
        <v>76.25</v>
      </c>
      <c r="I64">
        <f>PRODUCT(ola[[#This Row],[BUYING PRICE]],ola[[#This Row],[QUANTITY]])</f>
        <v>793</v>
      </c>
      <c r="J64">
        <f>PRODUCT(ola[[#This Row],[SELLING PRICE]],ola[[#This Row],[QUANTITY]])</f>
        <v>991.25</v>
      </c>
      <c r="K64">
        <f>PRODUCT(1-ola[[#This Row],[DISCOUNT %]],ola[[#This Row],[Total selling price before discount]])</f>
        <v>931.77499999999998</v>
      </c>
      <c r="L64">
        <f>ola[[#This Row],[Total selling price after discount]]-ola[[#This Row],[Total buying price]]</f>
        <v>138.77499999999998</v>
      </c>
      <c r="M64" t="str">
        <f>TEXT(ola[[#This Row],[DATE]],"mmm")</f>
        <v>Mar</v>
      </c>
      <c r="N64" t="str">
        <f>TEXT(ola[[#This Row],[DATE]],"ddd")</f>
        <v>Sun</v>
      </c>
      <c r="O64" t="str">
        <f>TEXT(ola[[#This Row],[DATE]], "yyyy")</f>
        <v>2021</v>
      </c>
      <c r="P64" s="22" t="str">
        <f>VLOOKUP(ola[[#This Row],[PRODUCT ID]],olaitan[#All],3,0)</f>
        <v>Catagory03</v>
      </c>
    </row>
    <row r="65" spans="1:16" ht="15.75" thickBot="1" x14ac:dyDescent="0.3">
      <c r="A65" s="8">
        <v>44276</v>
      </c>
      <c r="B65" s="4" t="s">
        <v>97</v>
      </c>
      <c r="C65" s="5">
        <v>7</v>
      </c>
      <c r="D65" s="6" t="s">
        <v>104</v>
      </c>
      <c r="E65" s="6" t="s">
        <v>58</v>
      </c>
      <c r="F65">
        <v>0.04</v>
      </c>
      <c r="G65">
        <f>VLOOKUP(ola[[#This Row],[PRODUCT ID]],olaitan[],5,0)</f>
        <v>37</v>
      </c>
      <c r="H65">
        <f>VLOOKUP(ola[[#This Row],[PRODUCT ID]],olaitan[],6,0)</f>
        <v>42.55</v>
      </c>
      <c r="I65">
        <f>PRODUCT(ola[[#This Row],[BUYING PRICE]],ola[[#This Row],[QUANTITY]])</f>
        <v>259</v>
      </c>
      <c r="J65">
        <f>PRODUCT(ola[[#This Row],[SELLING PRICE]],ola[[#This Row],[QUANTITY]])</f>
        <v>297.84999999999997</v>
      </c>
      <c r="K65">
        <f>PRODUCT(1-ola[[#This Row],[DISCOUNT %]],ola[[#This Row],[Total selling price before discount]])</f>
        <v>285.93599999999998</v>
      </c>
      <c r="L65">
        <f>ola[[#This Row],[Total selling price after discount]]-ola[[#This Row],[Total buying price]]</f>
        <v>26.935999999999979</v>
      </c>
      <c r="M65" t="str">
        <f>TEXT(ola[[#This Row],[DATE]],"mmm")</f>
        <v>Mar</v>
      </c>
      <c r="N65" t="str">
        <f>TEXT(ola[[#This Row],[DATE]],"ddd")</f>
        <v>Sun</v>
      </c>
      <c r="O65" t="str">
        <f>TEXT(ola[[#This Row],[DATE]], "yyyy")</f>
        <v>2021</v>
      </c>
      <c r="P65" s="22" t="str">
        <f>VLOOKUP(ola[[#This Row],[PRODUCT ID]],olaitan[#All],3,0)</f>
        <v>Catagory04</v>
      </c>
    </row>
    <row r="66" spans="1:16" ht="15.75" thickBot="1" x14ac:dyDescent="0.3">
      <c r="A66" s="7">
        <v>44277</v>
      </c>
      <c r="B66" s="1" t="s">
        <v>60</v>
      </c>
      <c r="C66" s="2">
        <v>8</v>
      </c>
      <c r="D66" s="3" t="s">
        <v>58</v>
      </c>
      <c r="E66" s="3" t="s">
        <v>58</v>
      </c>
      <c r="F66">
        <v>0.05</v>
      </c>
      <c r="G66">
        <f>VLOOKUP(ola[[#This Row],[PRODUCT ID]],olaitan[],5,0)</f>
        <v>105</v>
      </c>
      <c r="H66">
        <f>VLOOKUP(ola[[#This Row],[PRODUCT ID]],olaitan[],6,0)</f>
        <v>142.80000000000001</v>
      </c>
      <c r="I66">
        <f>PRODUCT(ola[[#This Row],[BUYING PRICE]],ola[[#This Row],[QUANTITY]])</f>
        <v>840</v>
      </c>
      <c r="J66">
        <f>PRODUCT(ola[[#This Row],[SELLING PRICE]],ola[[#This Row],[QUANTITY]])</f>
        <v>1142.4000000000001</v>
      </c>
      <c r="K66">
        <f>PRODUCT(1-ola[[#This Row],[DISCOUNT %]],ola[[#This Row],[Total selling price before discount]])</f>
        <v>1085.28</v>
      </c>
      <c r="L66">
        <f>ola[[#This Row],[Total selling price after discount]]-ola[[#This Row],[Total buying price]]</f>
        <v>245.27999999999997</v>
      </c>
      <c r="M66" t="str">
        <f>TEXT(ola[[#This Row],[DATE]],"mmm")</f>
        <v>Mar</v>
      </c>
      <c r="N66" t="str">
        <f>TEXT(ola[[#This Row],[DATE]],"ddd")</f>
        <v>Mon</v>
      </c>
      <c r="O66" t="str">
        <f>TEXT(ola[[#This Row],[DATE]], "yyyy")</f>
        <v>2021</v>
      </c>
      <c r="P66" s="22" t="str">
        <f>VLOOKUP(ola[[#This Row],[PRODUCT ID]],olaitan[#All],3,0)</f>
        <v>Catagory01</v>
      </c>
    </row>
    <row r="67" spans="1:16" ht="15.75" thickBot="1" x14ac:dyDescent="0.3">
      <c r="A67" s="8">
        <v>44277</v>
      </c>
      <c r="B67" s="4" t="s">
        <v>70</v>
      </c>
      <c r="C67" s="5">
        <v>4</v>
      </c>
      <c r="D67" s="6" t="s">
        <v>58</v>
      </c>
      <c r="E67" s="6" t="s">
        <v>58</v>
      </c>
      <c r="F67">
        <v>0.04</v>
      </c>
      <c r="G67">
        <f>VLOOKUP(ola[[#This Row],[PRODUCT ID]],olaitan[],5,0)</f>
        <v>73</v>
      </c>
      <c r="H67">
        <f>VLOOKUP(ola[[#This Row],[PRODUCT ID]],olaitan[],6,0)</f>
        <v>94.17</v>
      </c>
      <c r="I67">
        <f>PRODUCT(ola[[#This Row],[BUYING PRICE]],ola[[#This Row],[QUANTITY]])</f>
        <v>292</v>
      </c>
      <c r="J67">
        <f>PRODUCT(ola[[#This Row],[SELLING PRICE]],ola[[#This Row],[QUANTITY]])</f>
        <v>376.68</v>
      </c>
      <c r="K67">
        <f>PRODUCT(1-ola[[#This Row],[DISCOUNT %]],ola[[#This Row],[Total selling price before discount]])</f>
        <v>361.61279999999999</v>
      </c>
      <c r="L67">
        <f>ola[[#This Row],[Total selling price after discount]]-ola[[#This Row],[Total buying price]]</f>
        <v>69.612799999999993</v>
      </c>
      <c r="M67" t="str">
        <f>TEXT(ola[[#This Row],[DATE]],"mmm")</f>
        <v>Mar</v>
      </c>
      <c r="N67" t="str">
        <f>TEXT(ola[[#This Row],[DATE]],"ddd")</f>
        <v>Mon</v>
      </c>
      <c r="O67" t="str">
        <f>TEXT(ola[[#This Row],[DATE]], "yyyy")</f>
        <v>2021</v>
      </c>
      <c r="P67" s="22" t="str">
        <f>VLOOKUP(ola[[#This Row],[PRODUCT ID]],olaitan[#All],3,0)</f>
        <v>Catagory02</v>
      </c>
    </row>
    <row r="68" spans="1:16" ht="15.75" thickBot="1" x14ac:dyDescent="0.3">
      <c r="A68" s="7">
        <v>44280</v>
      </c>
      <c r="B68" s="1" t="s">
        <v>82</v>
      </c>
      <c r="C68" s="2">
        <v>14</v>
      </c>
      <c r="D68" s="3" t="s">
        <v>58</v>
      </c>
      <c r="E68" s="3" t="s">
        <v>103</v>
      </c>
      <c r="F68">
        <v>0.08</v>
      </c>
      <c r="G68">
        <f>VLOOKUP(ola[[#This Row],[PRODUCT ID]],olaitan[],5,0)</f>
        <v>144</v>
      </c>
      <c r="H68">
        <f>VLOOKUP(ola[[#This Row],[PRODUCT ID]],olaitan[],6,0)</f>
        <v>156.96</v>
      </c>
      <c r="I68">
        <f>PRODUCT(ola[[#This Row],[BUYING PRICE]],ola[[#This Row],[QUANTITY]])</f>
        <v>2016</v>
      </c>
      <c r="J68">
        <f>PRODUCT(ola[[#This Row],[SELLING PRICE]],ola[[#This Row],[QUANTITY]])</f>
        <v>2197.44</v>
      </c>
      <c r="K68">
        <f>PRODUCT(1-ola[[#This Row],[DISCOUNT %]],ola[[#This Row],[Total selling price before discount]])</f>
        <v>2021.6448</v>
      </c>
      <c r="L68">
        <f>ola[[#This Row],[Total selling price after discount]]-ola[[#This Row],[Total buying price]]</f>
        <v>5.644800000000032</v>
      </c>
      <c r="M68" t="str">
        <f>TEXT(ola[[#This Row],[DATE]],"mmm")</f>
        <v>Mar</v>
      </c>
      <c r="N68" t="str">
        <f>TEXT(ola[[#This Row],[DATE]],"ddd")</f>
        <v>Thu</v>
      </c>
      <c r="O68" t="str">
        <f>TEXT(ola[[#This Row],[DATE]], "yyyy")</f>
        <v>2021</v>
      </c>
      <c r="P68" s="22" t="str">
        <f>VLOOKUP(ola[[#This Row],[PRODUCT ID]],olaitan[#All],3,0)</f>
        <v>Catagory03</v>
      </c>
    </row>
    <row r="69" spans="1:16" ht="15.75" thickBot="1" x14ac:dyDescent="0.3">
      <c r="A69" s="8">
        <v>44280</v>
      </c>
      <c r="B69" s="4" t="s">
        <v>64</v>
      </c>
      <c r="C69" s="5">
        <v>4</v>
      </c>
      <c r="D69" s="6" t="s">
        <v>104</v>
      </c>
      <c r="E69" s="6" t="s">
        <v>103</v>
      </c>
      <c r="F69">
        <v>7.0000000000000007E-2</v>
      </c>
      <c r="G69">
        <f>VLOOKUP(ola[[#This Row],[PRODUCT ID]],olaitan[],5,0)</f>
        <v>75</v>
      </c>
      <c r="H69">
        <f>VLOOKUP(ola[[#This Row],[PRODUCT ID]],olaitan[],6,0)</f>
        <v>85.5</v>
      </c>
      <c r="I69">
        <f>PRODUCT(ola[[#This Row],[BUYING PRICE]],ola[[#This Row],[QUANTITY]])</f>
        <v>300</v>
      </c>
      <c r="J69">
        <f>PRODUCT(ola[[#This Row],[SELLING PRICE]],ola[[#This Row],[QUANTITY]])</f>
        <v>342</v>
      </c>
      <c r="K69">
        <f>PRODUCT(1-ola[[#This Row],[DISCOUNT %]],ola[[#This Row],[Total selling price before discount]])</f>
        <v>318.06</v>
      </c>
      <c r="L69">
        <f>ola[[#This Row],[Total selling price after discount]]-ola[[#This Row],[Total buying price]]</f>
        <v>18.060000000000002</v>
      </c>
      <c r="M69" t="str">
        <f>TEXT(ola[[#This Row],[DATE]],"mmm")</f>
        <v>Mar</v>
      </c>
      <c r="N69" t="str">
        <f>TEXT(ola[[#This Row],[DATE]],"ddd")</f>
        <v>Thu</v>
      </c>
      <c r="O69" t="str">
        <f>TEXT(ola[[#This Row],[DATE]], "yyyy")</f>
        <v>2021</v>
      </c>
      <c r="P69" s="22" t="str">
        <f>VLOOKUP(ola[[#This Row],[PRODUCT ID]],olaitan[#All],3,0)</f>
        <v>Catagory01</v>
      </c>
    </row>
    <row r="70" spans="1:16" ht="15.75" thickBot="1" x14ac:dyDescent="0.3">
      <c r="A70" s="7">
        <v>44280</v>
      </c>
      <c r="B70" s="1" t="s">
        <v>87</v>
      </c>
      <c r="C70" s="2">
        <v>8</v>
      </c>
      <c r="D70" s="3" t="s">
        <v>104</v>
      </c>
      <c r="E70" s="3" t="s">
        <v>103</v>
      </c>
      <c r="F70">
        <v>0.08</v>
      </c>
      <c r="G70">
        <f>VLOOKUP(ola[[#This Row],[PRODUCT ID]],olaitan[],5,0)</f>
        <v>47</v>
      </c>
      <c r="H70">
        <f>VLOOKUP(ola[[#This Row],[PRODUCT ID]],olaitan[],6,0)</f>
        <v>53.11</v>
      </c>
      <c r="I70">
        <f>PRODUCT(ola[[#This Row],[BUYING PRICE]],ola[[#This Row],[QUANTITY]])</f>
        <v>376</v>
      </c>
      <c r="J70">
        <f>PRODUCT(ola[[#This Row],[SELLING PRICE]],ola[[#This Row],[QUANTITY]])</f>
        <v>424.88</v>
      </c>
      <c r="K70">
        <f>PRODUCT(1-ola[[#This Row],[DISCOUNT %]],ola[[#This Row],[Total selling price before discount]])</f>
        <v>390.88960000000003</v>
      </c>
      <c r="L70">
        <f>ola[[#This Row],[Total selling price after discount]]-ola[[#This Row],[Total buying price]]</f>
        <v>14.88960000000003</v>
      </c>
      <c r="M70" t="str">
        <f>TEXT(ola[[#This Row],[DATE]],"mmm")</f>
        <v>Mar</v>
      </c>
      <c r="N70" t="str">
        <f>TEXT(ola[[#This Row],[DATE]],"ddd")</f>
        <v>Thu</v>
      </c>
      <c r="O70" t="str">
        <f>TEXT(ola[[#This Row],[DATE]], "yyyy")</f>
        <v>2021</v>
      </c>
      <c r="P70" s="22" t="str">
        <f>VLOOKUP(ola[[#This Row],[PRODUCT ID]],olaitan[#All],3,0)</f>
        <v>Catagory04</v>
      </c>
    </row>
    <row r="71" spans="1:16" ht="15.75" thickBot="1" x14ac:dyDescent="0.3">
      <c r="A71" s="8">
        <v>44280</v>
      </c>
      <c r="B71" s="4" t="s">
        <v>96</v>
      </c>
      <c r="C71" s="5">
        <v>2</v>
      </c>
      <c r="D71" s="6" t="s">
        <v>104</v>
      </c>
      <c r="E71" s="6" t="s">
        <v>58</v>
      </c>
      <c r="F71">
        <v>0.08</v>
      </c>
      <c r="G71">
        <f>VLOOKUP(ola[[#This Row],[PRODUCT ID]],olaitan[],5,0)</f>
        <v>72</v>
      </c>
      <c r="H71">
        <f>VLOOKUP(ola[[#This Row],[PRODUCT ID]],olaitan[],6,0)</f>
        <v>79.92</v>
      </c>
      <c r="I71">
        <f>PRODUCT(ola[[#This Row],[BUYING PRICE]],ola[[#This Row],[QUANTITY]])</f>
        <v>144</v>
      </c>
      <c r="J71">
        <f>PRODUCT(ola[[#This Row],[SELLING PRICE]],ola[[#This Row],[QUANTITY]])</f>
        <v>159.84</v>
      </c>
      <c r="K71">
        <f>PRODUCT(1-ola[[#This Row],[DISCOUNT %]],ola[[#This Row],[Total selling price before discount]])</f>
        <v>147.05280000000002</v>
      </c>
      <c r="L71">
        <f>ola[[#This Row],[Total selling price after discount]]-ola[[#This Row],[Total buying price]]</f>
        <v>3.0528000000000191</v>
      </c>
      <c r="M71" t="str">
        <f>TEXT(ola[[#This Row],[DATE]],"mmm")</f>
        <v>Mar</v>
      </c>
      <c r="N71" t="str">
        <f>TEXT(ola[[#This Row],[DATE]],"ddd")</f>
        <v>Thu</v>
      </c>
      <c r="O71" t="str">
        <f>TEXT(ola[[#This Row],[DATE]], "yyyy")</f>
        <v>2021</v>
      </c>
      <c r="P71" s="22" t="str">
        <f>VLOOKUP(ola[[#This Row],[PRODUCT ID]],olaitan[#All],3,0)</f>
        <v>Catagory04</v>
      </c>
    </row>
    <row r="72" spans="1:16" ht="15.75" thickBot="1" x14ac:dyDescent="0.3">
      <c r="A72" s="7">
        <v>44281</v>
      </c>
      <c r="B72" s="1" t="s">
        <v>59</v>
      </c>
      <c r="C72" s="2">
        <v>4</v>
      </c>
      <c r="D72" s="3" t="s">
        <v>104</v>
      </c>
      <c r="E72" s="3" t="s">
        <v>103</v>
      </c>
      <c r="F72">
        <v>0.06</v>
      </c>
      <c r="G72">
        <f>VLOOKUP(ola[[#This Row],[PRODUCT ID]],olaitan[],5,0)</f>
        <v>98</v>
      </c>
      <c r="H72">
        <f>VLOOKUP(ola[[#This Row],[PRODUCT ID]],olaitan[],6,0)</f>
        <v>103.88</v>
      </c>
      <c r="I72">
        <f>PRODUCT(ola[[#This Row],[BUYING PRICE]],ola[[#This Row],[QUANTITY]])</f>
        <v>392</v>
      </c>
      <c r="J72">
        <f>PRODUCT(ola[[#This Row],[SELLING PRICE]],ola[[#This Row],[QUANTITY]])</f>
        <v>415.52</v>
      </c>
      <c r="K72">
        <f>PRODUCT(1-ola[[#This Row],[DISCOUNT %]],ola[[#This Row],[Total selling price before discount]])</f>
        <v>390.58879999999994</v>
      </c>
      <c r="L72">
        <f>ola[[#This Row],[Total selling price after discount]]-ola[[#This Row],[Total buying price]]</f>
        <v>-1.4112000000000648</v>
      </c>
      <c r="M72" t="str">
        <f>TEXT(ola[[#This Row],[DATE]],"mmm")</f>
        <v>Mar</v>
      </c>
      <c r="N72" t="str">
        <f>TEXT(ola[[#This Row],[DATE]],"ddd")</f>
        <v>Fri</v>
      </c>
      <c r="O72" t="str">
        <f>TEXT(ola[[#This Row],[DATE]], "yyyy")</f>
        <v>2021</v>
      </c>
      <c r="P72" s="22" t="str">
        <f>VLOOKUP(ola[[#This Row],[PRODUCT ID]],olaitan[#All],3,0)</f>
        <v>Catagory01</v>
      </c>
    </row>
    <row r="73" spans="1:16" ht="15.75" thickBot="1" x14ac:dyDescent="0.3">
      <c r="A73" s="8">
        <v>44281</v>
      </c>
      <c r="B73" s="4" t="s">
        <v>100</v>
      </c>
      <c r="C73" s="5">
        <v>1</v>
      </c>
      <c r="D73" s="6" t="s">
        <v>104</v>
      </c>
      <c r="E73" s="6" t="s">
        <v>103</v>
      </c>
      <c r="F73">
        <v>0.08</v>
      </c>
      <c r="G73">
        <f>VLOOKUP(ola[[#This Row],[PRODUCT ID]],olaitan[],5,0)</f>
        <v>120</v>
      </c>
      <c r="H73">
        <f>VLOOKUP(ola[[#This Row],[PRODUCT ID]],olaitan[],6,0)</f>
        <v>162</v>
      </c>
      <c r="I73">
        <f>PRODUCT(ola[[#This Row],[BUYING PRICE]],ola[[#This Row],[QUANTITY]])</f>
        <v>120</v>
      </c>
      <c r="J73">
        <f>PRODUCT(ola[[#This Row],[SELLING PRICE]],ola[[#This Row],[QUANTITY]])</f>
        <v>162</v>
      </c>
      <c r="K73">
        <f>PRODUCT(1-ola[[#This Row],[DISCOUNT %]],ola[[#This Row],[Total selling price before discount]])</f>
        <v>149.04000000000002</v>
      </c>
      <c r="L73">
        <f>ola[[#This Row],[Total selling price after discount]]-ola[[#This Row],[Total buying price]]</f>
        <v>29.04000000000002</v>
      </c>
      <c r="M73" t="str">
        <f>TEXT(ola[[#This Row],[DATE]],"mmm")</f>
        <v>Mar</v>
      </c>
      <c r="N73" t="str">
        <f>TEXT(ola[[#This Row],[DATE]],"ddd")</f>
        <v>Fri</v>
      </c>
      <c r="O73" t="str">
        <f>TEXT(ola[[#This Row],[DATE]], "yyyy")</f>
        <v>2021</v>
      </c>
      <c r="P73" s="22" t="str">
        <f>VLOOKUP(ola[[#This Row],[PRODUCT ID]],olaitan[#All],3,0)</f>
        <v>Catagory04</v>
      </c>
    </row>
    <row r="74" spans="1:16" ht="15.75" thickBot="1" x14ac:dyDescent="0.3">
      <c r="A74" s="7">
        <v>44281</v>
      </c>
      <c r="B74" s="1" t="s">
        <v>68</v>
      </c>
      <c r="C74" s="2">
        <v>9</v>
      </c>
      <c r="D74" s="3" t="s">
        <v>104</v>
      </c>
      <c r="E74" s="3" t="s">
        <v>58</v>
      </c>
      <c r="F74">
        <v>0.08</v>
      </c>
      <c r="G74">
        <f>VLOOKUP(ola[[#This Row],[PRODUCT ID]],olaitan[],5,0)</f>
        <v>148</v>
      </c>
      <c r="H74">
        <f>VLOOKUP(ola[[#This Row],[PRODUCT ID]],olaitan[],6,0)</f>
        <v>164.28</v>
      </c>
      <c r="I74">
        <f>PRODUCT(ola[[#This Row],[BUYING PRICE]],ola[[#This Row],[QUANTITY]])</f>
        <v>1332</v>
      </c>
      <c r="J74">
        <f>PRODUCT(ola[[#This Row],[SELLING PRICE]],ola[[#This Row],[QUANTITY]])</f>
        <v>1478.52</v>
      </c>
      <c r="K74">
        <f>PRODUCT(1-ola[[#This Row],[DISCOUNT %]],ola[[#This Row],[Total selling price before discount]])</f>
        <v>1360.2384</v>
      </c>
      <c r="L74">
        <f>ola[[#This Row],[Total selling price after discount]]-ola[[#This Row],[Total buying price]]</f>
        <v>28.238399999999956</v>
      </c>
      <c r="M74" t="str">
        <f>TEXT(ola[[#This Row],[DATE]],"mmm")</f>
        <v>Mar</v>
      </c>
      <c r="N74" t="str">
        <f>TEXT(ola[[#This Row],[DATE]],"ddd")</f>
        <v>Fri</v>
      </c>
      <c r="O74" t="str">
        <f>TEXT(ola[[#This Row],[DATE]], "yyyy")</f>
        <v>2021</v>
      </c>
      <c r="P74" s="22" t="str">
        <f>VLOOKUP(ola[[#This Row],[PRODUCT ID]],olaitan[#All],3,0)</f>
        <v>Catagory02</v>
      </c>
    </row>
    <row r="75" spans="1:16" ht="15.75" thickBot="1" x14ac:dyDescent="0.3">
      <c r="A75" s="8">
        <v>44282</v>
      </c>
      <c r="B75" s="4" t="s">
        <v>88</v>
      </c>
      <c r="C75" s="5">
        <v>3</v>
      </c>
      <c r="D75" s="6" t="s">
        <v>104</v>
      </c>
      <c r="E75" s="6" t="s">
        <v>58</v>
      </c>
      <c r="F75">
        <v>0.04</v>
      </c>
      <c r="G75">
        <f>VLOOKUP(ola[[#This Row],[PRODUCT ID]],olaitan[],5,0)</f>
        <v>148</v>
      </c>
      <c r="H75">
        <f>VLOOKUP(ola[[#This Row],[PRODUCT ID]],olaitan[],6,0)</f>
        <v>201.28</v>
      </c>
      <c r="I75">
        <f>PRODUCT(ola[[#This Row],[BUYING PRICE]],ola[[#This Row],[QUANTITY]])</f>
        <v>444</v>
      </c>
      <c r="J75">
        <f>PRODUCT(ola[[#This Row],[SELLING PRICE]],ola[[#This Row],[QUANTITY]])</f>
        <v>603.84</v>
      </c>
      <c r="K75">
        <f>PRODUCT(1-ola[[#This Row],[DISCOUNT %]],ola[[#This Row],[Total selling price before discount]])</f>
        <v>579.68640000000005</v>
      </c>
      <c r="L75">
        <f>ola[[#This Row],[Total selling price after discount]]-ola[[#This Row],[Total buying price]]</f>
        <v>135.68640000000005</v>
      </c>
      <c r="M75" t="str">
        <f>TEXT(ola[[#This Row],[DATE]],"mmm")</f>
        <v>Mar</v>
      </c>
      <c r="N75" t="str">
        <f>TEXT(ola[[#This Row],[DATE]],"ddd")</f>
        <v>Sat</v>
      </c>
      <c r="O75" t="str">
        <f>TEXT(ola[[#This Row],[DATE]], "yyyy")</f>
        <v>2021</v>
      </c>
      <c r="P75" s="22" t="str">
        <f>VLOOKUP(ola[[#This Row],[PRODUCT ID]],olaitan[#All],3,0)</f>
        <v>Catagory04</v>
      </c>
    </row>
    <row r="76" spans="1:16" ht="15.75" thickBot="1" x14ac:dyDescent="0.3">
      <c r="A76" s="7">
        <v>44283</v>
      </c>
      <c r="B76" s="1" t="s">
        <v>65</v>
      </c>
      <c r="C76" s="2">
        <v>8</v>
      </c>
      <c r="D76" s="3" t="s">
        <v>58</v>
      </c>
      <c r="E76" s="3" t="s">
        <v>103</v>
      </c>
      <c r="F76">
        <v>0.05</v>
      </c>
      <c r="G76">
        <f>VLOOKUP(ola[[#This Row],[PRODUCT ID]],olaitan[],5,0)</f>
        <v>43</v>
      </c>
      <c r="H76">
        <f>VLOOKUP(ola[[#This Row],[PRODUCT ID]],olaitan[],6,0)</f>
        <v>47.73</v>
      </c>
      <c r="I76">
        <f>PRODUCT(ola[[#This Row],[BUYING PRICE]],ola[[#This Row],[QUANTITY]])</f>
        <v>344</v>
      </c>
      <c r="J76">
        <f>PRODUCT(ola[[#This Row],[SELLING PRICE]],ola[[#This Row],[QUANTITY]])</f>
        <v>381.84</v>
      </c>
      <c r="K76">
        <f>PRODUCT(1-ola[[#This Row],[DISCOUNT %]],ola[[#This Row],[Total selling price before discount]])</f>
        <v>362.74799999999993</v>
      </c>
      <c r="L76">
        <f>ola[[#This Row],[Total selling price after discount]]-ola[[#This Row],[Total buying price]]</f>
        <v>18.747999999999934</v>
      </c>
      <c r="M76" t="str">
        <f>TEXT(ola[[#This Row],[DATE]],"mmm")</f>
        <v>Mar</v>
      </c>
      <c r="N76" t="str">
        <f>TEXT(ola[[#This Row],[DATE]],"ddd")</f>
        <v>Sun</v>
      </c>
      <c r="O76" t="str">
        <f>TEXT(ola[[#This Row],[DATE]], "yyyy")</f>
        <v>2021</v>
      </c>
      <c r="P76" s="22" t="str">
        <f>VLOOKUP(ola[[#This Row],[PRODUCT ID]],olaitan[#All],3,0)</f>
        <v>Catagory01</v>
      </c>
    </row>
    <row r="77" spans="1:16" ht="15.75" thickBot="1" x14ac:dyDescent="0.3">
      <c r="A77" s="8">
        <v>44285</v>
      </c>
      <c r="B77" s="4" t="s">
        <v>96</v>
      </c>
      <c r="C77" s="5">
        <v>1</v>
      </c>
      <c r="D77" s="6" t="s">
        <v>58</v>
      </c>
      <c r="E77" s="6" t="s">
        <v>103</v>
      </c>
      <c r="F77">
        <v>0.06</v>
      </c>
      <c r="G77">
        <f>VLOOKUP(ola[[#This Row],[PRODUCT ID]],olaitan[],5,0)</f>
        <v>72</v>
      </c>
      <c r="H77">
        <f>VLOOKUP(ola[[#This Row],[PRODUCT ID]],olaitan[],6,0)</f>
        <v>79.92</v>
      </c>
      <c r="I77">
        <f>PRODUCT(ola[[#This Row],[BUYING PRICE]],ola[[#This Row],[QUANTITY]])</f>
        <v>72</v>
      </c>
      <c r="J77">
        <f>PRODUCT(ola[[#This Row],[SELLING PRICE]],ola[[#This Row],[QUANTITY]])</f>
        <v>79.92</v>
      </c>
      <c r="K77">
        <f>PRODUCT(1-ola[[#This Row],[DISCOUNT %]],ola[[#This Row],[Total selling price before discount]])</f>
        <v>75.124799999999993</v>
      </c>
      <c r="L77">
        <f>ola[[#This Row],[Total selling price after discount]]-ola[[#This Row],[Total buying price]]</f>
        <v>3.1247999999999934</v>
      </c>
      <c r="M77" t="str">
        <f>TEXT(ola[[#This Row],[DATE]],"mmm")</f>
        <v>Mar</v>
      </c>
      <c r="N77" t="str">
        <f>TEXT(ola[[#This Row],[DATE]],"ddd")</f>
        <v>Tue</v>
      </c>
      <c r="O77" t="str">
        <f>TEXT(ola[[#This Row],[DATE]], "yyyy")</f>
        <v>2021</v>
      </c>
      <c r="P77" s="22" t="str">
        <f>VLOOKUP(ola[[#This Row],[PRODUCT ID]],olaitan[#All],3,0)</f>
        <v>Catagory04</v>
      </c>
    </row>
    <row r="78" spans="1:16" ht="15.75" thickBot="1" x14ac:dyDescent="0.3">
      <c r="A78" s="7">
        <v>44286</v>
      </c>
      <c r="B78" s="1" t="s">
        <v>100</v>
      </c>
      <c r="C78" s="2">
        <v>3</v>
      </c>
      <c r="D78" s="3" t="s">
        <v>104</v>
      </c>
      <c r="E78" s="3" t="s">
        <v>103</v>
      </c>
      <c r="F78">
        <v>0.05</v>
      </c>
      <c r="G78">
        <f>VLOOKUP(ola[[#This Row],[PRODUCT ID]],olaitan[],5,0)</f>
        <v>120</v>
      </c>
      <c r="H78">
        <f>VLOOKUP(ola[[#This Row],[PRODUCT ID]],olaitan[],6,0)</f>
        <v>162</v>
      </c>
      <c r="I78">
        <f>PRODUCT(ola[[#This Row],[BUYING PRICE]],ola[[#This Row],[QUANTITY]])</f>
        <v>360</v>
      </c>
      <c r="J78">
        <f>PRODUCT(ola[[#This Row],[SELLING PRICE]],ola[[#This Row],[QUANTITY]])</f>
        <v>486</v>
      </c>
      <c r="K78">
        <f>PRODUCT(1-ola[[#This Row],[DISCOUNT %]],ola[[#This Row],[Total selling price before discount]])</f>
        <v>461.7</v>
      </c>
      <c r="L78">
        <f>ola[[#This Row],[Total selling price after discount]]-ola[[#This Row],[Total buying price]]</f>
        <v>101.69999999999999</v>
      </c>
      <c r="M78" t="str">
        <f>TEXT(ola[[#This Row],[DATE]],"mmm")</f>
        <v>Mar</v>
      </c>
      <c r="N78" t="str">
        <f>TEXT(ola[[#This Row],[DATE]],"ddd")</f>
        <v>Wed</v>
      </c>
      <c r="O78" t="str">
        <f>TEXT(ola[[#This Row],[DATE]], "yyyy")</f>
        <v>2021</v>
      </c>
      <c r="P78" s="22" t="str">
        <f>VLOOKUP(ola[[#This Row],[PRODUCT ID]],olaitan[#All],3,0)</f>
        <v>Catagory04</v>
      </c>
    </row>
    <row r="79" spans="1:16" ht="15.75" thickBot="1" x14ac:dyDescent="0.3">
      <c r="A79" s="8">
        <v>44290</v>
      </c>
      <c r="B79" s="4" t="s">
        <v>98</v>
      </c>
      <c r="C79" s="5">
        <v>4</v>
      </c>
      <c r="D79" s="6" t="s">
        <v>104</v>
      </c>
      <c r="E79" s="6" t="s">
        <v>103</v>
      </c>
      <c r="F79">
        <v>7.0000000000000007E-2</v>
      </c>
      <c r="G79">
        <f>VLOOKUP(ola[[#This Row],[PRODUCT ID]],olaitan[],5,0)</f>
        <v>90</v>
      </c>
      <c r="H79">
        <f>VLOOKUP(ola[[#This Row],[PRODUCT ID]],olaitan[],6,0)</f>
        <v>115.2</v>
      </c>
      <c r="I79">
        <f>PRODUCT(ola[[#This Row],[BUYING PRICE]],ola[[#This Row],[QUANTITY]])</f>
        <v>360</v>
      </c>
      <c r="J79">
        <f>PRODUCT(ola[[#This Row],[SELLING PRICE]],ola[[#This Row],[QUANTITY]])</f>
        <v>460.8</v>
      </c>
      <c r="K79">
        <f>PRODUCT(1-ola[[#This Row],[DISCOUNT %]],ola[[#This Row],[Total selling price before discount]])</f>
        <v>428.54399999999998</v>
      </c>
      <c r="L79">
        <f>ola[[#This Row],[Total selling price after discount]]-ola[[#This Row],[Total buying price]]</f>
        <v>68.543999999999983</v>
      </c>
      <c r="M79" t="str">
        <f>TEXT(ola[[#This Row],[DATE]],"mmm")</f>
        <v>Apr</v>
      </c>
      <c r="N79" t="str">
        <f>TEXT(ola[[#This Row],[DATE]],"ddd")</f>
        <v>Sun</v>
      </c>
      <c r="O79" t="str">
        <f>TEXT(ola[[#This Row],[DATE]], "yyyy")</f>
        <v>2021</v>
      </c>
      <c r="P79" s="22" t="str">
        <f>VLOOKUP(ola[[#This Row],[PRODUCT ID]],olaitan[#All],3,0)</f>
        <v>Catagory04</v>
      </c>
    </row>
    <row r="80" spans="1:16" ht="15.75" thickBot="1" x14ac:dyDescent="0.3">
      <c r="A80" s="7">
        <v>44290</v>
      </c>
      <c r="B80" s="1" t="s">
        <v>67</v>
      </c>
      <c r="C80" s="2">
        <v>9</v>
      </c>
      <c r="D80" s="3" t="s">
        <v>58</v>
      </c>
      <c r="E80" s="3" t="s">
        <v>103</v>
      </c>
      <c r="F80">
        <v>0.08</v>
      </c>
      <c r="G80">
        <f>VLOOKUP(ola[[#This Row],[PRODUCT ID]],olaitan[],5,0)</f>
        <v>6</v>
      </c>
      <c r="H80">
        <f>VLOOKUP(ola[[#This Row],[PRODUCT ID]],olaitan[],6,0)</f>
        <v>7.86</v>
      </c>
      <c r="I80">
        <f>PRODUCT(ola[[#This Row],[BUYING PRICE]],ola[[#This Row],[QUANTITY]])</f>
        <v>54</v>
      </c>
      <c r="J80">
        <f>PRODUCT(ola[[#This Row],[SELLING PRICE]],ola[[#This Row],[QUANTITY]])</f>
        <v>70.740000000000009</v>
      </c>
      <c r="K80">
        <f>PRODUCT(1-ola[[#This Row],[DISCOUNT %]],ola[[#This Row],[Total selling price before discount]])</f>
        <v>65.080800000000011</v>
      </c>
      <c r="L80">
        <f>ola[[#This Row],[Total selling price after discount]]-ola[[#This Row],[Total buying price]]</f>
        <v>11.080800000000011</v>
      </c>
      <c r="M80" t="str">
        <f>TEXT(ola[[#This Row],[DATE]],"mmm")</f>
        <v>Apr</v>
      </c>
      <c r="N80" t="str">
        <f>TEXT(ola[[#This Row],[DATE]],"ddd")</f>
        <v>Sun</v>
      </c>
      <c r="O80" t="str">
        <f>TEXT(ola[[#This Row],[DATE]], "yyyy")</f>
        <v>2021</v>
      </c>
      <c r="P80" s="22" t="str">
        <f>VLOOKUP(ola[[#This Row],[PRODUCT ID]],olaitan[#All],3,0)</f>
        <v>Catagory01</v>
      </c>
    </row>
    <row r="81" spans="1:16" ht="15.75" thickBot="1" x14ac:dyDescent="0.3">
      <c r="A81" s="8">
        <v>44291</v>
      </c>
      <c r="B81" s="4" t="s">
        <v>89</v>
      </c>
      <c r="C81" s="5">
        <v>15</v>
      </c>
      <c r="D81" s="6" t="s">
        <v>58</v>
      </c>
      <c r="E81" s="6" t="s">
        <v>58</v>
      </c>
      <c r="F81">
        <v>7.0000000000000007E-2</v>
      </c>
      <c r="G81">
        <f>VLOOKUP(ola[[#This Row],[PRODUCT ID]],olaitan[],5,0)</f>
        <v>93</v>
      </c>
      <c r="H81">
        <f>VLOOKUP(ola[[#This Row],[PRODUCT ID]],olaitan[],6,0)</f>
        <v>104.16</v>
      </c>
      <c r="I81">
        <f>PRODUCT(ola[[#This Row],[BUYING PRICE]],ola[[#This Row],[QUANTITY]])</f>
        <v>1395</v>
      </c>
      <c r="J81">
        <f>PRODUCT(ola[[#This Row],[SELLING PRICE]],ola[[#This Row],[QUANTITY]])</f>
        <v>1562.3999999999999</v>
      </c>
      <c r="K81">
        <f>PRODUCT(1-ola[[#This Row],[DISCOUNT %]],ola[[#This Row],[Total selling price before discount]])</f>
        <v>1453.0319999999997</v>
      </c>
      <c r="L81">
        <f>ola[[#This Row],[Total selling price after discount]]-ola[[#This Row],[Total buying price]]</f>
        <v>58.031999999999698</v>
      </c>
      <c r="M81" t="str">
        <f>TEXT(ola[[#This Row],[DATE]],"mmm")</f>
        <v>Apr</v>
      </c>
      <c r="N81" t="str">
        <f>TEXT(ola[[#This Row],[DATE]],"ddd")</f>
        <v>Mon</v>
      </c>
      <c r="O81" t="str">
        <f>TEXT(ola[[#This Row],[DATE]], "yyyy")</f>
        <v>2021</v>
      </c>
      <c r="P81" s="22" t="str">
        <f>VLOOKUP(ola[[#This Row],[PRODUCT ID]],olaitan[#All],3,0)</f>
        <v>Catagory04</v>
      </c>
    </row>
    <row r="82" spans="1:16" ht="15.75" thickBot="1" x14ac:dyDescent="0.3">
      <c r="A82" s="7">
        <v>44295</v>
      </c>
      <c r="B82" s="1" t="s">
        <v>63</v>
      </c>
      <c r="C82" s="2">
        <v>3</v>
      </c>
      <c r="D82" s="3" t="s">
        <v>58</v>
      </c>
      <c r="E82" s="3" t="s">
        <v>58</v>
      </c>
      <c r="F82">
        <v>0.04</v>
      </c>
      <c r="G82">
        <f>VLOOKUP(ola[[#This Row],[PRODUCT ID]],olaitan[],5,0)</f>
        <v>133</v>
      </c>
      <c r="H82">
        <f>VLOOKUP(ola[[#This Row],[PRODUCT ID]],olaitan[],6,0)</f>
        <v>155.61000000000001</v>
      </c>
      <c r="I82">
        <f>PRODUCT(ola[[#This Row],[BUYING PRICE]],ola[[#This Row],[QUANTITY]])</f>
        <v>399</v>
      </c>
      <c r="J82">
        <f>PRODUCT(ola[[#This Row],[SELLING PRICE]],ola[[#This Row],[QUANTITY]])</f>
        <v>466.83000000000004</v>
      </c>
      <c r="K82">
        <f>PRODUCT(1-ola[[#This Row],[DISCOUNT %]],ola[[#This Row],[Total selling price before discount]])</f>
        <v>448.15680000000003</v>
      </c>
      <c r="L82">
        <f>ola[[#This Row],[Total selling price after discount]]-ola[[#This Row],[Total buying price]]</f>
        <v>49.156800000000032</v>
      </c>
      <c r="M82" t="str">
        <f>TEXT(ola[[#This Row],[DATE]],"mmm")</f>
        <v>Apr</v>
      </c>
      <c r="N82" t="str">
        <f>TEXT(ola[[#This Row],[DATE]],"ddd")</f>
        <v>Fri</v>
      </c>
      <c r="O82" t="str">
        <f>TEXT(ola[[#This Row],[DATE]], "yyyy")</f>
        <v>2021</v>
      </c>
      <c r="P82" s="22" t="str">
        <f>VLOOKUP(ola[[#This Row],[PRODUCT ID]],olaitan[#All],3,0)</f>
        <v>Catagory01</v>
      </c>
    </row>
    <row r="83" spans="1:16" ht="15.75" thickBot="1" x14ac:dyDescent="0.3">
      <c r="A83" s="8">
        <v>44296</v>
      </c>
      <c r="B83" s="4" t="s">
        <v>80</v>
      </c>
      <c r="C83" s="5">
        <v>14</v>
      </c>
      <c r="D83" s="6" t="s">
        <v>104</v>
      </c>
      <c r="E83" s="6" t="s">
        <v>58</v>
      </c>
      <c r="F83">
        <v>0.04</v>
      </c>
      <c r="G83">
        <f>VLOOKUP(ola[[#This Row],[PRODUCT ID]],olaitan[],5,0)</f>
        <v>121</v>
      </c>
      <c r="H83">
        <f>VLOOKUP(ola[[#This Row],[PRODUCT ID]],olaitan[],6,0)</f>
        <v>141.57</v>
      </c>
      <c r="I83">
        <f>PRODUCT(ola[[#This Row],[BUYING PRICE]],ola[[#This Row],[QUANTITY]])</f>
        <v>1694</v>
      </c>
      <c r="J83">
        <f>PRODUCT(ola[[#This Row],[SELLING PRICE]],ola[[#This Row],[QUANTITY]])</f>
        <v>1981.98</v>
      </c>
      <c r="K83">
        <f>PRODUCT(1-ola[[#This Row],[DISCOUNT %]],ola[[#This Row],[Total selling price before discount]])</f>
        <v>1902.7007999999998</v>
      </c>
      <c r="L83">
        <f>ola[[#This Row],[Total selling price after discount]]-ola[[#This Row],[Total buying price]]</f>
        <v>208.70079999999984</v>
      </c>
      <c r="M83" t="str">
        <f>TEXT(ola[[#This Row],[DATE]],"mmm")</f>
        <v>Apr</v>
      </c>
      <c r="N83" t="str">
        <f>TEXT(ola[[#This Row],[DATE]],"ddd")</f>
        <v>Sat</v>
      </c>
      <c r="O83" t="str">
        <f>TEXT(ola[[#This Row],[DATE]], "yyyy")</f>
        <v>2021</v>
      </c>
      <c r="P83" s="22" t="str">
        <f>VLOOKUP(ola[[#This Row],[PRODUCT ID]],olaitan[#All],3,0)</f>
        <v>Catagory03</v>
      </c>
    </row>
    <row r="84" spans="1:16" ht="15.75" thickBot="1" x14ac:dyDescent="0.3">
      <c r="A84" s="7">
        <v>44298</v>
      </c>
      <c r="B84" s="1" t="s">
        <v>95</v>
      </c>
      <c r="C84" s="2">
        <v>3</v>
      </c>
      <c r="D84" s="3" t="s">
        <v>104</v>
      </c>
      <c r="E84" s="3" t="s">
        <v>103</v>
      </c>
      <c r="F84">
        <v>0.05</v>
      </c>
      <c r="G84">
        <f>VLOOKUP(ola[[#This Row],[PRODUCT ID]],olaitan[],5,0)</f>
        <v>67</v>
      </c>
      <c r="H84">
        <f>VLOOKUP(ola[[#This Row],[PRODUCT ID]],olaitan[],6,0)</f>
        <v>85.76</v>
      </c>
      <c r="I84">
        <f>PRODUCT(ola[[#This Row],[BUYING PRICE]],ola[[#This Row],[QUANTITY]])</f>
        <v>201</v>
      </c>
      <c r="J84">
        <f>PRODUCT(ola[[#This Row],[SELLING PRICE]],ola[[#This Row],[QUANTITY]])</f>
        <v>257.28000000000003</v>
      </c>
      <c r="K84">
        <f>PRODUCT(1-ola[[#This Row],[DISCOUNT %]],ola[[#This Row],[Total selling price before discount]])</f>
        <v>244.41600000000003</v>
      </c>
      <c r="L84">
        <f>ola[[#This Row],[Total selling price after discount]]-ola[[#This Row],[Total buying price]]</f>
        <v>43.416000000000025</v>
      </c>
      <c r="M84" t="str">
        <f>TEXT(ola[[#This Row],[DATE]],"mmm")</f>
        <v>Apr</v>
      </c>
      <c r="N84" t="str">
        <f>TEXT(ola[[#This Row],[DATE]],"ddd")</f>
        <v>Mon</v>
      </c>
      <c r="O84" t="str">
        <f>TEXT(ola[[#This Row],[DATE]], "yyyy")</f>
        <v>2021</v>
      </c>
      <c r="P84" s="22" t="str">
        <f>VLOOKUP(ola[[#This Row],[PRODUCT ID]],olaitan[#All],3,0)</f>
        <v>Catagory04</v>
      </c>
    </row>
    <row r="85" spans="1:16" ht="15.75" thickBot="1" x14ac:dyDescent="0.3">
      <c r="A85" s="8">
        <v>44298</v>
      </c>
      <c r="B85" s="4" t="s">
        <v>87</v>
      </c>
      <c r="C85" s="5">
        <v>4</v>
      </c>
      <c r="D85" s="6" t="s">
        <v>104</v>
      </c>
      <c r="E85" s="6" t="s">
        <v>58</v>
      </c>
      <c r="F85">
        <v>0.04</v>
      </c>
      <c r="G85">
        <f>VLOOKUP(ola[[#This Row],[PRODUCT ID]],olaitan[],5,0)</f>
        <v>47</v>
      </c>
      <c r="H85">
        <f>VLOOKUP(ola[[#This Row],[PRODUCT ID]],olaitan[],6,0)</f>
        <v>53.11</v>
      </c>
      <c r="I85">
        <f>PRODUCT(ola[[#This Row],[BUYING PRICE]],ola[[#This Row],[QUANTITY]])</f>
        <v>188</v>
      </c>
      <c r="J85">
        <f>PRODUCT(ola[[#This Row],[SELLING PRICE]],ola[[#This Row],[QUANTITY]])</f>
        <v>212.44</v>
      </c>
      <c r="K85">
        <f>PRODUCT(1-ola[[#This Row],[DISCOUNT %]],ola[[#This Row],[Total selling price before discount]])</f>
        <v>203.94239999999999</v>
      </c>
      <c r="L85">
        <f>ola[[#This Row],[Total selling price after discount]]-ola[[#This Row],[Total buying price]]</f>
        <v>15.942399999999992</v>
      </c>
      <c r="M85" t="str">
        <f>TEXT(ola[[#This Row],[DATE]],"mmm")</f>
        <v>Apr</v>
      </c>
      <c r="N85" t="str">
        <f>TEXT(ola[[#This Row],[DATE]],"ddd")</f>
        <v>Mon</v>
      </c>
      <c r="O85" t="str">
        <f>TEXT(ola[[#This Row],[DATE]], "yyyy")</f>
        <v>2021</v>
      </c>
      <c r="P85" s="22" t="str">
        <f>VLOOKUP(ola[[#This Row],[PRODUCT ID]],olaitan[#All],3,0)</f>
        <v>Catagory04</v>
      </c>
    </row>
    <row r="86" spans="1:16" ht="15.75" thickBot="1" x14ac:dyDescent="0.3">
      <c r="A86" s="7">
        <v>44298</v>
      </c>
      <c r="B86" s="1" t="s">
        <v>85</v>
      </c>
      <c r="C86" s="2">
        <v>9</v>
      </c>
      <c r="D86" s="3" t="s">
        <v>104</v>
      </c>
      <c r="E86" s="3" t="s">
        <v>58</v>
      </c>
      <c r="F86">
        <v>7.0000000000000007E-2</v>
      </c>
      <c r="G86">
        <f>VLOOKUP(ola[[#This Row],[PRODUCT ID]],olaitan[],5,0)</f>
        <v>48</v>
      </c>
      <c r="H86">
        <f>VLOOKUP(ola[[#This Row],[PRODUCT ID]],olaitan[],6,0)</f>
        <v>57.12</v>
      </c>
      <c r="I86">
        <f>PRODUCT(ola[[#This Row],[BUYING PRICE]],ola[[#This Row],[QUANTITY]])</f>
        <v>432</v>
      </c>
      <c r="J86">
        <f>PRODUCT(ola[[#This Row],[SELLING PRICE]],ola[[#This Row],[QUANTITY]])</f>
        <v>514.07999999999993</v>
      </c>
      <c r="K86">
        <f>PRODUCT(1-ola[[#This Row],[DISCOUNT %]],ola[[#This Row],[Total selling price before discount]])</f>
        <v>478.09439999999989</v>
      </c>
      <c r="L86">
        <f>ola[[#This Row],[Total selling price after discount]]-ola[[#This Row],[Total buying price]]</f>
        <v>46.094399999999894</v>
      </c>
      <c r="M86" t="str">
        <f>TEXT(ola[[#This Row],[DATE]],"mmm")</f>
        <v>Apr</v>
      </c>
      <c r="N86" t="str">
        <f>TEXT(ola[[#This Row],[DATE]],"ddd")</f>
        <v>Mon</v>
      </c>
      <c r="O86" t="str">
        <f>TEXT(ola[[#This Row],[DATE]], "yyyy")</f>
        <v>2021</v>
      </c>
      <c r="P86" s="22" t="str">
        <f>VLOOKUP(ola[[#This Row],[PRODUCT ID]],olaitan[#All],3,0)</f>
        <v>Catagory04</v>
      </c>
    </row>
    <row r="87" spans="1:16" ht="15.75" thickBot="1" x14ac:dyDescent="0.3">
      <c r="A87" s="8">
        <v>44298</v>
      </c>
      <c r="B87" s="4" t="s">
        <v>91</v>
      </c>
      <c r="C87" s="5">
        <v>13</v>
      </c>
      <c r="D87" s="6" t="s">
        <v>104</v>
      </c>
      <c r="E87" s="6" t="s">
        <v>103</v>
      </c>
      <c r="F87">
        <v>0.06</v>
      </c>
      <c r="G87">
        <f>VLOOKUP(ola[[#This Row],[PRODUCT ID]],olaitan[],5,0)</f>
        <v>95</v>
      </c>
      <c r="H87">
        <f>VLOOKUP(ola[[#This Row],[PRODUCT ID]],olaitan[],6,0)</f>
        <v>119.7</v>
      </c>
      <c r="I87">
        <f>PRODUCT(ola[[#This Row],[BUYING PRICE]],ola[[#This Row],[QUANTITY]])</f>
        <v>1235</v>
      </c>
      <c r="J87">
        <f>PRODUCT(ola[[#This Row],[SELLING PRICE]],ola[[#This Row],[QUANTITY]])</f>
        <v>1556.1000000000001</v>
      </c>
      <c r="K87">
        <f>PRODUCT(1-ola[[#This Row],[DISCOUNT %]],ola[[#This Row],[Total selling price before discount]])</f>
        <v>1462.7340000000002</v>
      </c>
      <c r="L87">
        <f>ola[[#This Row],[Total selling price after discount]]-ola[[#This Row],[Total buying price]]</f>
        <v>227.73400000000015</v>
      </c>
      <c r="M87" t="str">
        <f>TEXT(ola[[#This Row],[DATE]],"mmm")</f>
        <v>Apr</v>
      </c>
      <c r="N87" t="str">
        <f>TEXT(ola[[#This Row],[DATE]],"ddd")</f>
        <v>Mon</v>
      </c>
      <c r="O87" t="str">
        <f>TEXT(ola[[#This Row],[DATE]], "yyyy")</f>
        <v>2021</v>
      </c>
      <c r="P87" s="22" t="str">
        <f>VLOOKUP(ola[[#This Row],[PRODUCT ID]],olaitan[#All],3,0)</f>
        <v>Catagory04</v>
      </c>
    </row>
    <row r="88" spans="1:16" ht="15.75" thickBot="1" x14ac:dyDescent="0.3">
      <c r="A88" s="7">
        <v>44301</v>
      </c>
      <c r="B88" s="1" t="s">
        <v>75</v>
      </c>
      <c r="C88" s="2">
        <v>3</v>
      </c>
      <c r="D88" s="3" t="s">
        <v>104</v>
      </c>
      <c r="E88" s="3" t="s">
        <v>58</v>
      </c>
      <c r="F88">
        <v>0.05</v>
      </c>
      <c r="G88">
        <f>VLOOKUP(ola[[#This Row],[PRODUCT ID]],olaitan[],5,0)</f>
        <v>134</v>
      </c>
      <c r="H88">
        <f>VLOOKUP(ola[[#This Row],[PRODUCT ID]],olaitan[],6,0)</f>
        <v>156.78</v>
      </c>
      <c r="I88">
        <f>PRODUCT(ola[[#This Row],[BUYING PRICE]],ola[[#This Row],[QUANTITY]])</f>
        <v>402</v>
      </c>
      <c r="J88">
        <f>PRODUCT(ola[[#This Row],[SELLING PRICE]],ola[[#This Row],[QUANTITY]])</f>
        <v>470.34000000000003</v>
      </c>
      <c r="K88">
        <f>PRODUCT(1-ola[[#This Row],[DISCOUNT %]],ola[[#This Row],[Total selling price before discount]])</f>
        <v>446.82300000000004</v>
      </c>
      <c r="L88">
        <f>ola[[#This Row],[Total selling price after discount]]-ola[[#This Row],[Total buying price]]</f>
        <v>44.823000000000036</v>
      </c>
      <c r="M88" t="str">
        <f>TEXT(ola[[#This Row],[DATE]],"mmm")</f>
        <v>Apr</v>
      </c>
      <c r="N88" t="str">
        <f>TEXT(ola[[#This Row],[DATE]],"ddd")</f>
        <v>Thu</v>
      </c>
      <c r="O88" t="str">
        <f>TEXT(ola[[#This Row],[DATE]], "yyyy")</f>
        <v>2021</v>
      </c>
      <c r="P88" s="22" t="str">
        <f>VLOOKUP(ola[[#This Row],[PRODUCT ID]],olaitan[#All],3,0)</f>
        <v>Catagory02</v>
      </c>
    </row>
    <row r="89" spans="1:16" ht="15.75" thickBot="1" x14ac:dyDescent="0.3">
      <c r="A89" s="8">
        <v>44302</v>
      </c>
      <c r="B89" s="4" t="s">
        <v>76</v>
      </c>
      <c r="C89" s="5">
        <v>15</v>
      </c>
      <c r="D89" s="6" t="s">
        <v>104</v>
      </c>
      <c r="E89" s="6" t="s">
        <v>103</v>
      </c>
      <c r="F89">
        <v>7.0000000000000007E-2</v>
      </c>
      <c r="G89">
        <f>VLOOKUP(ola[[#This Row],[PRODUCT ID]],olaitan[],5,0)</f>
        <v>37</v>
      </c>
      <c r="H89">
        <f>VLOOKUP(ola[[#This Row],[PRODUCT ID]],olaitan[],6,0)</f>
        <v>49.21</v>
      </c>
      <c r="I89">
        <f>PRODUCT(ola[[#This Row],[BUYING PRICE]],ola[[#This Row],[QUANTITY]])</f>
        <v>555</v>
      </c>
      <c r="J89">
        <f>PRODUCT(ola[[#This Row],[SELLING PRICE]],ola[[#This Row],[QUANTITY]])</f>
        <v>738.15</v>
      </c>
      <c r="K89">
        <f>PRODUCT(1-ola[[#This Row],[DISCOUNT %]],ola[[#This Row],[Total selling price before discount]])</f>
        <v>686.47949999999992</v>
      </c>
      <c r="L89">
        <f>ola[[#This Row],[Total selling price after discount]]-ola[[#This Row],[Total buying price]]</f>
        <v>131.47949999999992</v>
      </c>
      <c r="M89" t="str">
        <f>TEXT(ola[[#This Row],[DATE]],"mmm")</f>
        <v>Apr</v>
      </c>
      <c r="N89" t="str">
        <f>TEXT(ola[[#This Row],[DATE]],"ddd")</f>
        <v>Fri</v>
      </c>
      <c r="O89" t="str">
        <f>TEXT(ola[[#This Row],[DATE]], "yyyy")</f>
        <v>2021</v>
      </c>
      <c r="P89" s="22" t="str">
        <f>VLOOKUP(ola[[#This Row],[PRODUCT ID]],olaitan[#All],3,0)</f>
        <v>Catagory02</v>
      </c>
    </row>
    <row r="90" spans="1:16" ht="15.75" thickBot="1" x14ac:dyDescent="0.3">
      <c r="A90" s="7">
        <v>44304</v>
      </c>
      <c r="B90" s="1" t="s">
        <v>96</v>
      </c>
      <c r="C90" s="2">
        <v>9</v>
      </c>
      <c r="D90" s="3" t="s">
        <v>8</v>
      </c>
      <c r="E90" s="3" t="s">
        <v>58</v>
      </c>
      <c r="F90">
        <v>0.08</v>
      </c>
      <c r="G90">
        <f>VLOOKUP(ola[[#This Row],[PRODUCT ID]],olaitan[],5,0)</f>
        <v>72</v>
      </c>
      <c r="H90">
        <f>VLOOKUP(ola[[#This Row],[PRODUCT ID]],olaitan[],6,0)</f>
        <v>79.92</v>
      </c>
      <c r="I90">
        <f>PRODUCT(ola[[#This Row],[BUYING PRICE]],ola[[#This Row],[QUANTITY]])</f>
        <v>648</v>
      </c>
      <c r="J90">
        <f>PRODUCT(ola[[#This Row],[SELLING PRICE]],ola[[#This Row],[QUANTITY]])</f>
        <v>719.28</v>
      </c>
      <c r="K90">
        <f>PRODUCT(1-ola[[#This Row],[DISCOUNT %]],ola[[#This Row],[Total selling price before discount]])</f>
        <v>661.73760000000004</v>
      </c>
      <c r="L90">
        <f>ola[[#This Row],[Total selling price after discount]]-ola[[#This Row],[Total buying price]]</f>
        <v>13.737600000000043</v>
      </c>
      <c r="M90" t="str">
        <f>TEXT(ola[[#This Row],[DATE]],"mmm")</f>
        <v>Apr</v>
      </c>
      <c r="N90" t="str">
        <f>TEXT(ola[[#This Row],[DATE]],"ddd")</f>
        <v>Sun</v>
      </c>
      <c r="O90" t="str">
        <f>TEXT(ola[[#This Row],[DATE]], "yyyy")</f>
        <v>2021</v>
      </c>
      <c r="P90" s="22" t="str">
        <f>VLOOKUP(ola[[#This Row],[PRODUCT ID]],olaitan[#All],3,0)</f>
        <v>Catagory04</v>
      </c>
    </row>
    <row r="91" spans="1:16" ht="15.75" thickBot="1" x14ac:dyDescent="0.3">
      <c r="A91" s="8">
        <v>44304</v>
      </c>
      <c r="B91" s="4" t="s">
        <v>77</v>
      </c>
      <c r="C91" s="5">
        <v>13</v>
      </c>
      <c r="D91" s="6" t="s">
        <v>104</v>
      </c>
      <c r="E91" s="6" t="s">
        <v>103</v>
      </c>
      <c r="F91">
        <v>0.08</v>
      </c>
      <c r="G91">
        <f>VLOOKUP(ola[[#This Row],[PRODUCT ID]],olaitan[],5,0)</f>
        <v>150</v>
      </c>
      <c r="H91">
        <f>VLOOKUP(ola[[#This Row],[PRODUCT ID]],olaitan[],6,0)</f>
        <v>210</v>
      </c>
      <c r="I91">
        <f>PRODUCT(ola[[#This Row],[BUYING PRICE]],ola[[#This Row],[QUANTITY]])</f>
        <v>1950</v>
      </c>
      <c r="J91">
        <f>PRODUCT(ola[[#This Row],[SELLING PRICE]],ola[[#This Row],[QUANTITY]])</f>
        <v>2730</v>
      </c>
      <c r="K91">
        <f>PRODUCT(1-ola[[#This Row],[DISCOUNT %]],ola[[#This Row],[Total selling price before discount]])</f>
        <v>2511.6</v>
      </c>
      <c r="L91">
        <f>ola[[#This Row],[Total selling price after discount]]-ola[[#This Row],[Total buying price]]</f>
        <v>561.59999999999991</v>
      </c>
      <c r="M91" t="str">
        <f>TEXT(ola[[#This Row],[DATE]],"mmm")</f>
        <v>Apr</v>
      </c>
      <c r="N91" t="str">
        <f>TEXT(ola[[#This Row],[DATE]],"ddd")</f>
        <v>Sun</v>
      </c>
      <c r="O91" t="str">
        <f>TEXT(ola[[#This Row],[DATE]], "yyyy")</f>
        <v>2021</v>
      </c>
      <c r="P91" s="22" t="str">
        <f>VLOOKUP(ola[[#This Row],[PRODUCT ID]],olaitan[#All],3,0)</f>
        <v>Catagory02</v>
      </c>
    </row>
    <row r="92" spans="1:16" ht="15.75" thickBot="1" x14ac:dyDescent="0.3">
      <c r="A92" s="7">
        <v>44309</v>
      </c>
      <c r="B92" s="1" t="s">
        <v>100</v>
      </c>
      <c r="C92" s="2">
        <v>6</v>
      </c>
      <c r="D92" s="3" t="s">
        <v>104</v>
      </c>
      <c r="E92" s="3" t="s">
        <v>58</v>
      </c>
      <c r="F92">
        <v>0.04</v>
      </c>
      <c r="G92">
        <f>VLOOKUP(ola[[#This Row],[PRODUCT ID]],olaitan[],5,0)</f>
        <v>120</v>
      </c>
      <c r="H92">
        <f>VLOOKUP(ola[[#This Row],[PRODUCT ID]],olaitan[],6,0)</f>
        <v>162</v>
      </c>
      <c r="I92">
        <f>PRODUCT(ola[[#This Row],[BUYING PRICE]],ola[[#This Row],[QUANTITY]])</f>
        <v>720</v>
      </c>
      <c r="J92">
        <f>PRODUCT(ola[[#This Row],[SELLING PRICE]],ola[[#This Row],[QUANTITY]])</f>
        <v>972</v>
      </c>
      <c r="K92">
        <f>PRODUCT(1-ola[[#This Row],[DISCOUNT %]],ola[[#This Row],[Total selling price before discount]])</f>
        <v>933.12</v>
      </c>
      <c r="L92">
        <f>ola[[#This Row],[Total selling price after discount]]-ola[[#This Row],[Total buying price]]</f>
        <v>213.12</v>
      </c>
      <c r="M92" t="str">
        <f>TEXT(ola[[#This Row],[DATE]],"mmm")</f>
        <v>Apr</v>
      </c>
      <c r="N92" t="str">
        <f>TEXT(ola[[#This Row],[DATE]],"ddd")</f>
        <v>Fri</v>
      </c>
      <c r="O92" t="str">
        <f>TEXT(ola[[#This Row],[DATE]], "yyyy")</f>
        <v>2021</v>
      </c>
      <c r="P92" s="22" t="str">
        <f>VLOOKUP(ola[[#This Row],[PRODUCT ID]],olaitan[#All],3,0)</f>
        <v>Catagory04</v>
      </c>
    </row>
    <row r="93" spans="1:16" ht="15.75" thickBot="1" x14ac:dyDescent="0.3">
      <c r="A93" s="8">
        <v>44309</v>
      </c>
      <c r="B93" s="4" t="s">
        <v>86</v>
      </c>
      <c r="C93" s="5">
        <v>10</v>
      </c>
      <c r="D93" s="6" t="s">
        <v>104</v>
      </c>
      <c r="E93" s="6" t="s">
        <v>58</v>
      </c>
      <c r="F93">
        <v>0.04</v>
      </c>
      <c r="G93">
        <f>VLOOKUP(ola[[#This Row],[PRODUCT ID]],olaitan[],5,0)</f>
        <v>37</v>
      </c>
      <c r="H93">
        <f>VLOOKUP(ola[[#This Row],[PRODUCT ID]],olaitan[],6,0)</f>
        <v>41.81</v>
      </c>
      <c r="I93">
        <f>PRODUCT(ola[[#This Row],[BUYING PRICE]],ola[[#This Row],[QUANTITY]])</f>
        <v>370</v>
      </c>
      <c r="J93">
        <f>PRODUCT(ola[[#This Row],[SELLING PRICE]],ola[[#This Row],[QUANTITY]])</f>
        <v>418.1</v>
      </c>
      <c r="K93">
        <f>PRODUCT(1-ola[[#This Row],[DISCOUNT %]],ola[[#This Row],[Total selling price before discount]])</f>
        <v>401.37600000000003</v>
      </c>
      <c r="L93">
        <f>ola[[#This Row],[Total selling price after discount]]-ola[[#This Row],[Total buying price]]</f>
        <v>31.376000000000033</v>
      </c>
      <c r="M93" t="str">
        <f>TEXT(ola[[#This Row],[DATE]],"mmm")</f>
        <v>Apr</v>
      </c>
      <c r="N93" t="str">
        <f>TEXT(ola[[#This Row],[DATE]],"ddd")</f>
        <v>Fri</v>
      </c>
      <c r="O93" t="str">
        <f>TEXT(ola[[#This Row],[DATE]], "yyyy")</f>
        <v>2021</v>
      </c>
      <c r="P93" s="22" t="str">
        <f>VLOOKUP(ola[[#This Row],[PRODUCT ID]],olaitan[#All],3,0)</f>
        <v>Catagory04</v>
      </c>
    </row>
    <row r="94" spans="1:16" ht="15.75" thickBot="1" x14ac:dyDescent="0.3">
      <c r="A94" s="7">
        <v>44310</v>
      </c>
      <c r="B94" s="1" t="s">
        <v>88</v>
      </c>
      <c r="C94" s="2">
        <v>2</v>
      </c>
      <c r="D94" s="3" t="s">
        <v>58</v>
      </c>
      <c r="E94" s="3" t="s">
        <v>58</v>
      </c>
      <c r="F94">
        <v>0.06</v>
      </c>
      <c r="G94">
        <f>VLOOKUP(ola[[#This Row],[PRODUCT ID]],olaitan[],5,0)</f>
        <v>148</v>
      </c>
      <c r="H94">
        <f>VLOOKUP(ola[[#This Row],[PRODUCT ID]],olaitan[],6,0)</f>
        <v>201.28</v>
      </c>
      <c r="I94">
        <f>PRODUCT(ola[[#This Row],[BUYING PRICE]],ola[[#This Row],[QUANTITY]])</f>
        <v>296</v>
      </c>
      <c r="J94">
        <f>PRODUCT(ola[[#This Row],[SELLING PRICE]],ola[[#This Row],[QUANTITY]])</f>
        <v>402.56</v>
      </c>
      <c r="K94">
        <f>PRODUCT(1-ola[[#This Row],[DISCOUNT %]],ola[[#This Row],[Total selling price before discount]])</f>
        <v>378.40639999999996</v>
      </c>
      <c r="L94">
        <f>ola[[#This Row],[Total selling price after discount]]-ola[[#This Row],[Total buying price]]</f>
        <v>82.406399999999962</v>
      </c>
      <c r="M94" t="str">
        <f>TEXT(ola[[#This Row],[DATE]],"mmm")</f>
        <v>Apr</v>
      </c>
      <c r="N94" t="str">
        <f>TEXT(ola[[#This Row],[DATE]],"ddd")</f>
        <v>Sat</v>
      </c>
      <c r="O94" t="str">
        <f>TEXT(ola[[#This Row],[DATE]], "yyyy")</f>
        <v>2021</v>
      </c>
      <c r="P94" s="22" t="str">
        <f>VLOOKUP(ola[[#This Row],[PRODUCT ID]],olaitan[#All],3,0)</f>
        <v>Catagory04</v>
      </c>
    </row>
    <row r="95" spans="1:16" ht="15.75" thickBot="1" x14ac:dyDescent="0.3">
      <c r="A95" s="8">
        <v>44312</v>
      </c>
      <c r="B95" s="4" t="s">
        <v>95</v>
      </c>
      <c r="C95" s="5">
        <v>3</v>
      </c>
      <c r="D95" s="6" t="s">
        <v>104</v>
      </c>
      <c r="E95" s="6" t="s">
        <v>58</v>
      </c>
      <c r="F95">
        <v>7.0000000000000007E-2</v>
      </c>
      <c r="G95">
        <f>VLOOKUP(ola[[#This Row],[PRODUCT ID]],olaitan[],5,0)</f>
        <v>67</v>
      </c>
      <c r="H95">
        <f>VLOOKUP(ola[[#This Row],[PRODUCT ID]],olaitan[],6,0)</f>
        <v>85.76</v>
      </c>
      <c r="I95">
        <f>PRODUCT(ola[[#This Row],[BUYING PRICE]],ola[[#This Row],[QUANTITY]])</f>
        <v>201</v>
      </c>
      <c r="J95">
        <f>PRODUCT(ola[[#This Row],[SELLING PRICE]],ola[[#This Row],[QUANTITY]])</f>
        <v>257.28000000000003</v>
      </c>
      <c r="K95">
        <f>PRODUCT(1-ola[[#This Row],[DISCOUNT %]],ola[[#This Row],[Total selling price before discount]])</f>
        <v>239.27040000000002</v>
      </c>
      <c r="L95">
        <f>ola[[#This Row],[Total selling price after discount]]-ola[[#This Row],[Total buying price]]</f>
        <v>38.270400000000024</v>
      </c>
      <c r="M95" t="str">
        <f>TEXT(ola[[#This Row],[DATE]],"mmm")</f>
        <v>Apr</v>
      </c>
      <c r="N95" t="str">
        <f>TEXT(ola[[#This Row],[DATE]],"ddd")</f>
        <v>Mon</v>
      </c>
      <c r="O95" t="str">
        <f>TEXT(ola[[#This Row],[DATE]], "yyyy")</f>
        <v>2021</v>
      </c>
      <c r="P95" s="22" t="str">
        <f>VLOOKUP(ola[[#This Row],[PRODUCT ID]],olaitan[#All],3,0)</f>
        <v>Catagory04</v>
      </c>
    </row>
    <row r="96" spans="1:16" ht="15.75" thickBot="1" x14ac:dyDescent="0.3">
      <c r="A96" s="7">
        <v>44315</v>
      </c>
      <c r="B96" s="1" t="s">
        <v>88</v>
      </c>
      <c r="C96" s="2">
        <v>7</v>
      </c>
      <c r="D96" s="3" t="s">
        <v>104</v>
      </c>
      <c r="E96" s="3" t="s">
        <v>58</v>
      </c>
      <c r="F96">
        <v>7.0000000000000007E-2</v>
      </c>
      <c r="G96">
        <f>VLOOKUP(ola[[#This Row],[PRODUCT ID]],olaitan[],5,0)</f>
        <v>148</v>
      </c>
      <c r="H96">
        <f>VLOOKUP(ola[[#This Row],[PRODUCT ID]],olaitan[],6,0)</f>
        <v>201.28</v>
      </c>
      <c r="I96">
        <f>PRODUCT(ola[[#This Row],[BUYING PRICE]],ola[[#This Row],[QUANTITY]])</f>
        <v>1036</v>
      </c>
      <c r="J96">
        <f>PRODUCT(ola[[#This Row],[SELLING PRICE]],ola[[#This Row],[QUANTITY]])</f>
        <v>1408.96</v>
      </c>
      <c r="K96">
        <f>PRODUCT(1-ola[[#This Row],[DISCOUNT %]],ola[[#This Row],[Total selling price before discount]])</f>
        <v>1310.3327999999999</v>
      </c>
      <c r="L96">
        <f>ola[[#This Row],[Total selling price after discount]]-ola[[#This Row],[Total buying price]]</f>
        <v>274.33279999999991</v>
      </c>
      <c r="M96" t="str">
        <f>TEXT(ola[[#This Row],[DATE]],"mmm")</f>
        <v>Apr</v>
      </c>
      <c r="N96" t="str">
        <f>TEXT(ola[[#This Row],[DATE]],"ddd")</f>
        <v>Thu</v>
      </c>
      <c r="O96" t="str">
        <f>TEXT(ola[[#This Row],[DATE]], "yyyy")</f>
        <v>2021</v>
      </c>
      <c r="P96" s="22" t="str">
        <f>VLOOKUP(ola[[#This Row],[PRODUCT ID]],olaitan[#All],3,0)</f>
        <v>Catagory04</v>
      </c>
    </row>
    <row r="97" spans="1:16" ht="15.75" thickBot="1" x14ac:dyDescent="0.3">
      <c r="A97" s="8">
        <v>44316</v>
      </c>
      <c r="B97" s="4" t="s">
        <v>87</v>
      </c>
      <c r="C97" s="5">
        <v>1</v>
      </c>
      <c r="D97" s="6" t="s">
        <v>104</v>
      </c>
      <c r="E97" s="6" t="s">
        <v>58</v>
      </c>
      <c r="F97">
        <v>7.0000000000000007E-2</v>
      </c>
      <c r="G97">
        <f>VLOOKUP(ola[[#This Row],[PRODUCT ID]],olaitan[],5,0)</f>
        <v>47</v>
      </c>
      <c r="H97">
        <f>VLOOKUP(ola[[#This Row],[PRODUCT ID]],olaitan[],6,0)</f>
        <v>53.11</v>
      </c>
      <c r="I97">
        <f>PRODUCT(ola[[#This Row],[BUYING PRICE]],ola[[#This Row],[QUANTITY]])</f>
        <v>47</v>
      </c>
      <c r="J97">
        <f>PRODUCT(ola[[#This Row],[SELLING PRICE]],ola[[#This Row],[QUANTITY]])</f>
        <v>53.11</v>
      </c>
      <c r="K97">
        <f>PRODUCT(1-ola[[#This Row],[DISCOUNT %]],ola[[#This Row],[Total selling price before discount]])</f>
        <v>49.392299999999999</v>
      </c>
      <c r="L97">
        <f>ola[[#This Row],[Total selling price after discount]]-ola[[#This Row],[Total buying price]]</f>
        <v>2.3922999999999988</v>
      </c>
      <c r="M97" t="str">
        <f>TEXT(ola[[#This Row],[DATE]],"mmm")</f>
        <v>Apr</v>
      </c>
      <c r="N97" t="str">
        <f>TEXT(ola[[#This Row],[DATE]],"ddd")</f>
        <v>Fri</v>
      </c>
      <c r="O97" t="str">
        <f>TEXT(ola[[#This Row],[DATE]], "yyyy")</f>
        <v>2021</v>
      </c>
      <c r="P97" s="22" t="str">
        <f>VLOOKUP(ola[[#This Row],[PRODUCT ID]],olaitan[#All],3,0)</f>
        <v>Catagory04</v>
      </c>
    </row>
    <row r="98" spans="1:16" ht="15.75" thickBot="1" x14ac:dyDescent="0.3">
      <c r="A98" s="7">
        <v>44317</v>
      </c>
      <c r="B98" s="1" t="s">
        <v>76</v>
      </c>
      <c r="C98" s="2">
        <v>3</v>
      </c>
      <c r="D98" s="3" t="s">
        <v>58</v>
      </c>
      <c r="E98" s="3" t="s">
        <v>103</v>
      </c>
      <c r="F98">
        <v>7.0000000000000007E-2</v>
      </c>
      <c r="G98">
        <f>VLOOKUP(ola[[#This Row],[PRODUCT ID]],olaitan[],5,0)</f>
        <v>37</v>
      </c>
      <c r="H98">
        <f>VLOOKUP(ola[[#This Row],[PRODUCT ID]],olaitan[],6,0)</f>
        <v>49.21</v>
      </c>
      <c r="I98">
        <f>PRODUCT(ola[[#This Row],[BUYING PRICE]],ola[[#This Row],[QUANTITY]])</f>
        <v>111</v>
      </c>
      <c r="J98">
        <f>PRODUCT(ola[[#This Row],[SELLING PRICE]],ola[[#This Row],[QUANTITY]])</f>
        <v>147.63</v>
      </c>
      <c r="K98">
        <f>PRODUCT(1-ola[[#This Row],[DISCOUNT %]],ola[[#This Row],[Total selling price before discount]])</f>
        <v>137.29589999999999</v>
      </c>
      <c r="L98">
        <f>ola[[#This Row],[Total selling price after discount]]-ola[[#This Row],[Total buying price]]</f>
        <v>26.295899999999989</v>
      </c>
      <c r="M98" t="str">
        <f>TEXT(ola[[#This Row],[DATE]],"mmm")</f>
        <v>May</v>
      </c>
      <c r="N98" t="str">
        <f>TEXT(ola[[#This Row],[DATE]],"ddd")</f>
        <v>Sat</v>
      </c>
      <c r="O98" t="str">
        <f>TEXT(ola[[#This Row],[DATE]], "yyyy")</f>
        <v>2021</v>
      </c>
      <c r="P98" s="22" t="str">
        <f>VLOOKUP(ola[[#This Row],[PRODUCT ID]],olaitan[#All],3,0)</f>
        <v>Catagory02</v>
      </c>
    </row>
    <row r="99" spans="1:16" ht="15.75" thickBot="1" x14ac:dyDescent="0.3">
      <c r="A99" s="8">
        <v>44317</v>
      </c>
      <c r="B99" s="4" t="s">
        <v>100</v>
      </c>
      <c r="C99" s="5">
        <v>1</v>
      </c>
      <c r="D99" s="6" t="s">
        <v>58</v>
      </c>
      <c r="E99" s="6" t="s">
        <v>103</v>
      </c>
      <c r="F99">
        <v>0.04</v>
      </c>
      <c r="G99">
        <f>VLOOKUP(ola[[#This Row],[PRODUCT ID]],olaitan[],5,0)</f>
        <v>120</v>
      </c>
      <c r="H99">
        <f>VLOOKUP(ola[[#This Row],[PRODUCT ID]],olaitan[],6,0)</f>
        <v>162</v>
      </c>
      <c r="I99">
        <f>PRODUCT(ola[[#This Row],[BUYING PRICE]],ola[[#This Row],[QUANTITY]])</f>
        <v>120</v>
      </c>
      <c r="J99">
        <f>PRODUCT(ola[[#This Row],[SELLING PRICE]],ola[[#This Row],[QUANTITY]])</f>
        <v>162</v>
      </c>
      <c r="K99">
        <f>PRODUCT(1-ola[[#This Row],[DISCOUNT %]],ola[[#This Row],[Total selling price before discount]])</f>
        <v>155.51999999999998</v>
      </c>
      <c r="L99">
        <f>ola[[#This Row],[Total selling price after discount]]-ola[[#This Row],[Total buying price]]</f>
        <v>35.519999999999982</v>
      </c>
      <c r="M99" t="str">
        <f>TEXT(ola[[#This Row],[DATE]],"mmm")</f>
        <v>May</v>
      </c>
      <c r="N99" t="str">
        <f>TEXT(ola[[#This Row],[DATE]],"ddd")</f>
        <v>Sat</v>
      </c>
      <c r="O99" t="str">
        <f>TEXT(ola[[#This Row],[DATE]], "yyyy")</f>
        <v>2021</v>
      </c>
      <c r="P99" s="22" t="str">
        <f>VLOOKUP(ola[[#This Row],[PRODUCT ID]],olaitan[#All],3,0)</f>
        <v>Catagory04</v>
      </c>
    </row>
    <row r="100" spans="1:16" ht="15.75" thickBot="1" x14ac:dyDescent="0.3">
      <c r="A100" s="7">
        <v>44319</v>
      </c>
      <c r="B100" s="1" t="s">
        <v>92</v>
      </c>
      <c r="C100" s="2">
        <v>3</v>
      </c>
      <c r="D100" s="3" t="s">
        <v>58</v>
      </c>
      <c r="E100" s="3" t="s">
        <v>58</v>
      </c>
      <c r="F100">
        <v>0.08</v>
      </c>
      <c r="G100">
        <f>VLOOKUP(ola[[#This Row],[PRODUCT ID]],olaitan[],5,0)</f>
        <v>55</v>
      </c>
      <c r="H100">
        <f>VLOOKUP(ola[[#This Row],[PRODUCT ID]],olaitan[],6,0)</f>
        <v>58.3</v>
      </c>
      <c r="I100">
        <f>PRODUCT(ola[[#This Row],[BUYING PRICE]],ola[[#This Row],[QUANTITY]])</f>
        <v>165</v>
      </c>
      <c r="J100">
        <f>PRODUCT(ola[[#This Row],[SELLING PRICE]],ola[[#This Row],[QUANTITY]])</f>
        <v>174.89999999999998</v>
      </c>
      <c r="K100">
        <f>PRODUCT(1-ola[[#This Row],[DISCOUNT %]],ola[[#This Row],[Total selling price before discount]])</f>
        <v>160.90799999999999</v>
      </c>
      <c r="L100">
        <f>ola[[#This Row],[Total selling price after discount]]-ola[[#This Row],[Total buying price]]</f>
        <v>-4.092000000000013</v>
      </c>
      <c r="M100" t="str">
        <f>TEXT(ola[[#This Row],[DATE]],"mmm")</f>
        <v>May</v>
      </c>
      <c r="N100" t="str">
        <f>TEXT(ola[[#This Row],[DATE]],"ddd")</f>
        <v>Mon</v>
      </c>
      <c r="O100" t="str">
        <f>TEXT(ola[[#This Row],[DATE]], "yyyy")</f>
        <v>2021</v>
      </c>
      <c r="P100" s="22" t="str">
        <f>VLOOKUP(ola[[#This Row],[PRODUCT ID]],olaitan[#All],3,0)</f>
        <v>Catagory04</v>
      </c>
    </row>
    <row r="101" spans="1:16" ht="15.75" thickBot="1" x14ac:dyDescent="0.3">
      <c r="A101" s="8">
        <v>44320</v>
      </c>
      <c r="B101" s="4" t="s">
        <v>73</v>
      </c>
      <c r="C101" s="5">
        <v>13</v>
      </c>
      <c r="D101" s="6" t="s">
        <v>58</v>
      </c>
      <c r="E101" s="6" t="s">
        <v>58</v>
      </c>
      <c r="F101">
        <v>0.05</v>
      </c>
      <c r="G101">
        <f>VLOOKUP(ola[[#This Row],[PRODUCT ID]],olaitan[],5,0)</f>
        <v>12</v>
      </c>
      <c r="H101">
        <f>VLOOKUP(ola[[#This Row],[PRODUCT ID]],olaitan[],6,0)</f>
        <v>15.72</v>
      </c>
      <c r="I101">
        <f>PRODUCT(ola[[#This Row],[BUYING PRICE]],ola[[#This Row],[QUANTITY]])</f>
        <v>156</v>
      </c>
      <c r="J101">
        <f>PRODUCT(ola[[#This Row],[SELLING PRICE]],ola[[#This Row],[QUANTITY]])</f>
        <v>204.36</v>
      </c>
      <c r="K101">
        <f>PRODUCT(1-ola[[#This Row],[DISCOUNT %]],ola[[#This Row],[Total selling price before discount]])</f>
        <v>194.142</v>
      </c>
      <c r="L101">
        <f>ola[[#This Row],[Total selling price after discount]]-ola[[#This Row],[Total buying price]]</f>
        <v>38.141999999999996</v>
      </c>
      <c r="M101" t="str">
        <f>TEXT(ola[[#This Row],[DATE]],"mmm")</f>
        <v>May</v>
      </c>
      <c r="N101" t="str">
        <f>TEXT(ola[[#This Row],[DATE]],"ddd")</f>
        <v>Tue</v>
      </c>
      <c r="O101" t="str">
        <f>TEXT(ola[[#This Row],[DATE]], "yyyy")</f>
        <v>2021</v>
      </c>
      <c r="P101" s="22" t="str">
        <f>VLOOKUP(ola[[#This Row],[PRODUCT ID]],olaitan[#All],3,0)</f>
        <v>Catagory02</v>
      </c>
    </row>
    <row r="102" spans="1:16" ht="15.75" thickBot="1" x14ac:dyDescent="0.3">
      <c r="A102" s="7">
        <v>44320</v>
      </c>
      <c r="B102" s="1" t="s">
        <v>72</v>
      </c>
      <c r="C102" s="2">
        <v>4</v>
      </c>
      <c r="D102" s="3" t="s">
        <v>104</v>
      </c>
      <c r="E102" s="3" t="s">
        <v>103</v>
      </c>
      <c r="F102">
        <v>0.05</v>
      </c>
      <c r="G102">
        <f>VLOOKUP(ola[[#This Row],[PRODUCT ID]],olaitan[],5,0)</f>
        <v>112</v>
      </c>
      <c r="H102">
        <f>VLOOKUP(ola[[#This Row],[PRODUCT ID]],olaitan[],6,0)</f>
        <v>146.72</v>
      </c>
      <c r="I102">
        <f>PRODUCT(ola[[#This Row],[BUYING PRICE]],ola[[#This Row],[QUANTITY]])</f>
        <v>448</v>
      </c>
      <c r="J102">
        <f>PRODUCT(ola[[#This Row],[SELLING PRICE]],ola[[#This Row],[QUANTITY]])</f>
        <v>586.88</v>
      </c>
      <c r="K102">
        <f>PRODUCT(1-ola[[#This Row],[DISCOUNT %]],ola[[#This Row],[Total selling price before discount]])</f>
        <v>557.53599999999994</v>
      </c>
      <c r="L102">
        <f>ola[[#This Row],[Total selling price after discount]]-ola[[#This Row],[Total buying price]]</f>
        <v>109.53599999999994</v>
      </c>
      <c r="M102" t="str">
        <f>TEXT(ola[[#This Row],[DATE]],"mmm")</f>
        <v>May</v>
      </c>
      <c r="N102" t="str">
        <f>TEXT(ola[[#This Row],[DATE]],"ddd")</f>
        <v>Tue</v>
      </c>
      <c r="O102" t="str">
        <f>TEXT(ola[[#This Row],[DATE]], "yyyy")</f>
        <v>2021</v>
      </c>
      <c r="P102" s="22" t="str">
        <f>VLOOKUP(ola[[#This Row],[PRODUCT ID]],olaitan[#All],3,0)</f>
        <v>Catagory02</v>
      </c>
    </row>
    <row r="103" spans="1:16" ht="15.75" thickBot="1" x14ac:dyDescent="0.3">
      <c r="A103" s="8">
        <v>44321</v>
      </c>
      <c r="B103" s="4" t="s">
        <v>67</v>
      </c>
      <c r="C103" s="5">
        <v>13</v>
      </c>
      <c r="D103" s="6" t="s">
        <v>104</v>
      </c>
      <c r="E103" s="6" t="s">
        <v>103</v>
      </c>
      <c r="F103">
        <v>0.04</v>
      </c>
      <c r="G103">
        <f>VLOOKUP(ola[[#This Row],[PRODUCT ID]],olaitan[],5,0)</f>
        <v>6</v>
      </c>
      <c r="H103">
        <f>VLOOKUP(ola[[#This Row],[PRODUCT ID]],olaitan[],6,0)</f>
        <v>7.86</v>
      </c>
      <c r="I103">
        <f>PRODUCT(ola[[#This Row],[BUYING PRICE]],ola[[#This Row],[QUANTITY]])</f>
        <v>78</v>
      </c>
      <c r="J103">
        <f>PRODUCT(ola[[#This Row],[SELLING PRICE]],ola[[#This Row],[QUANTITY]])</f>
        <v>102.18</v>
      </c>
      <c r="K103">
        <f>PRODUCT(1-ola[[#This Row],[DISCOUNT %]],ola[[#This Row],[Total selling price before discount]])</f>
        <v>98.092799999999997</v>
      </c>
      <c r="L103">
        <f>ola[[#This Row],[Total selling price after discount]]-ola[[#This Row],[Total buying price]]</f>
        <v>20.092799999999997</v>
      </c>
      <c r="M103" t="str">
        <f>TEXT(ola[[#This Row],[DATE]],"mmm")</f>
        <v>May</v>
      </c>
      <c r="N103" t="str">
        <f>TEXT(ola[[#This Row],[DATE]],"ddd")</f>
        <v>Wed</v>
      </c>
      <c r="O103" t="str">
        <f>TEXT(ola[[#This Row],[DATE]], "yyyy")</f>
        <v>2021</v>
      </c>
      <c r="P103" s="22" t="str">
        <f>VLOOKUP(ola[[#This Row],[PRODUCT ID]],olaitan[#All],3,0)</f>
        <v>Catagory01</v>
      </c>
    </row>
    <row r="104" spans="1:16" ht="15.75" thickBot="1" x14ac:dyDescent="0.3">
      <c r="A104" s="7">
        <v>44322</v>
      </c>
      <c r="B104" s="1" t="s">
        <v>66</v>
      </c>
      <c r="C104" s="2">
        <v>15</v>
      </c>
      <c r="D104" s="3" t="s">
        <v>104</v>
      </c>
      <c r="E104" s="3" t="s">
        <v>58</v>
      </c>
      <c r="F104">
        <v>0.08</v>
      </c>
      <c r="G104">
        <f>VLOOKUP(ola[[#This Row],[PRODUCT ID]],olaitan[],5,0)</f>
        <v>83</v>
      </c>
      <c r="H104">
        <f>VLOOKUP(ola[[#This Row],[PRODUCT ID]],olaitan[],6,0)</f>
        <v>94.62</v>
      </c>
      <c r="I104">
        <f>PRODUCT(ola[[#This Row],[BUYING PRICE]],ola[[#This Row],[QUANTITY]])</f>
        <v>1245</v>
      </c>
      <c r="J104">
        <f>PRODUCT(ola[[#This Row],[SELLING PRICE]],ola[[#This Row],[QUANTITY]])</f>
        <v>1419.3000000000002</v>
      </c>
      <c r="K104">
        <f>PRODUCT(1-ola[[#This Row],[DISCOUNT %]],ola[[#This Row],[Total selling price before discount]])</f>
        <v>1305.7560000000003</v>
      </c>
      <c r="L104">
        <f>ola[[#This Row],[Total selling price after discount]]-ola[[#This Row],[Total buying price]]</f>
        <v>60.756000000000313</v>
      </c>
      <c r="M104" t="str">
        <f>TEXT(ola[[#This Row],[DATE]],"mmm")</f>
        <v>May</v>
      </c>
      <c r="N104" t="str">
        <f>TEXT(ola[[#This Row],[DATE]],"ddd")</f>
        <v>Thu</v>
      </c>
      <c r="O104" t="str">
        <f>TEXT(ola[[#This Row],[DATE]], "yyyy")</f>
        <v>2021</v>
      </c>
      <c r="P104" s="22" t="str">
        <f>VLOOKUP(ola[[#This Row],[PRODUCT ID]],olaitan[#All],3,0)</f>
        <v>Catagory01</v>
      </c>
    </row>
    <row r="105" spans="1:16" ht="15.75" thickBot="1" x14ac:dyDescent="0.3">
      <c r="A105" s="8">
        <v>44322</v>
      </c>
      <c r="B105" s="4" t="s">
        <v>67</v>
      </c>
      <c r="C105" s="5">
        <v>6</v>
      </c>
      <c r="D105" s="6" t="s">
        <v>58</v>
      </c>
      <c r="E105" s="6" t="s">
        <v>58</v>
      </c>
      <c r="F105">
        <v>0.08</v>
      </c>
      <c r="G105">
        <f>VLOOKUP(ola[[#This Row],[PRODUCT ID]],olaitan[],5,0)</f>
        <v>6</v>
      </c>
      <c r="H105">
        <f>VLOOKUP(ola[[#This Row],[PRODUCT ID]],olaitan[],6,0)</f>
        <v>7.86</v>
      </c>
      <c r="I105">
        <f>PRODUCT(ola[[#This Row],[BUYING PRICE]],ola[[#This Row],[QUANTITY]])</f>
        <v>36</v>
      </c>
      <c r="J105">
        <f>PRODUCT(ola[[#This Row],[SELLING PRICE]],ola[[#This Row],[QUANTITY]])</f>
        <v>47.160000000000004</v>
      </c>
      <c r="K105">
        <f>PRODUCT(1-ola[[#This Row],[DISCOUNT %]],ola[[#This Row],[Total selling price before discount]])</f>
        <v>43.387200000000007</v>
      </c>
      <c r="L105">
        <f>ola[[#This Row],[Total selling price after discount]]-ola[[#This Row],[Total buying price]]</f>
        <v>7.3872000000000071</v>
      </c>
      <c r="M105" t="str">
        <f>TEXT(ola[[#This Row],[DATE]],"mmm")</f>
        <v>May</v>
      </c>
      <c r="N105" t="str">
        <f>TEXT(ola[[#This Row],[DATE]],"ddd")</f>
        <v>Thu</v>
      </c>
      <c r="O105" t="str">
        <f>TEXT(ola[[#This Row],[DATE]], "yyyy")</f>
        <v>2021</v>
      </c>
      <c r="P105" s="22" t="str">
        <f>VLOOKUP(ola[[#This Row],[PRODUCT ID]],olaitan[#All],3,0)</f>
        <v>Catagory01</v>
      </c>
    </row>
    <row r="106" spans="1:16" ht="15.75" thickBot="1" x14ac:dyDescent="0.3">
      <c r="A106" s="7">
        <v>44323</v>
      </c>
      <c r="B106" s="1" t="s">
        <v>76</v>
      </c>
      <c r="C106" s="2">
        <v>1</v>
      </c>
      <c r="D106" s="3" t="s">
        <v>104</v>
      </c>
      <c r="E106" s="3" t="s">
        <v>103</v>
      </c>
      <c r="F106">
        <v>0.06</v>
      </c>
      <c r="G106">
        <f>VLOOKUP(ola[[#This Row],[PRODUCT ID]],olaitan[],5,0)</f>
        <v>37</v>
      </c>
      <c r="H106">
        <f>VLOOKUP(ola[[#This Row],[PRODUCT ID]],olaitan[],6,0)</f>
        <v>49.21</v>
      </c>
      <c r="I106">
        <f>PRODUCT(ola[[#This Row],[BUYING PRICE]],ola[[#This Row],[QUANTITY]])</f>
        <v>37</v>
      </c>
      <c r="J106">
        <f>PRODUCT(ola[[#This Row],[SELLING PRICE]],ola[[#This Row],[QUANTITY]])</f>
        <v>49.21</v>
      </c>
      <c r="K106">
        <f>PRODUCT(1-ola[[#This Row],[DISCOUNT %]],ola[[#This Row],[Total selling price before discount]])</f>
        <v>46.257399999999997</v>
      </c>
      <c r="L106">
        <f>ola[[#This Row],[Total selling price after discount]]-ola[[#This Row],[Total buying price]]</f>
        <v>9.257399999999997</v>
      </c>
      <c r="M106" t="str">
        <f>TEXT(ola[[#This Row],[DATE]],"mmm")</f>
        <v>May</v>
      </c>
      <c r="N106" t="str">
        <f>TEXT(ola[[#This Row],[DATE]],"ddd")</f>
        <v>Fri</v>
      </c>
      <c r="O106" t="str">
        <f>TEXT(ola[[#This Row],[DATE]], "yyyy")</f>
        <v>2021</v>
      </c>
      <c r="P106" s="22" t="str">
        <f>VLOOKUP(ola[[#This Row],[PRODUCT ID]],olaitan[#All],3,0)</f>
        <v>Catagory02</v>
      </c>
    </row>
    <row r="107" spans="1:16" ht="15.75" thickBot="1" x14ac:dyDescent="0.3">
      <c r="A107" s="8">
        <v>44325</v>
      </c>
      <c r="B107" s="4" t="s">
        <v>74</v>
      </c>
      <c r="C107" s="5">
        <v>6</v>
      </c>
      <c r="D107" s="6" t="s">
        <v>58</v>
      </c>
      <c r="E107" s="6" t="s">
        <v>58</v>
      </c>
      <c r="F107">
        <v>7.0000000000000007E-2</v>
      </c>
      <c r="G107">
        <f>VLOOKUP(ola[[#This Row],[PRODUCT ID]],olaitan[],5,0)</f>
        <v>13</v>
      </c>
      <c r="H107">
        <f>VLOOKUP(ola[[#This Row],[PRODUCT ID]],olaitan[],6,0)</f>
        <v>16.64</v>
      </c>
      <c r="I107">
        <f>PRODUCT(ola[[#This Row],[BUYING PRICE]],ola[[#This Row],[QUANTITY]])</f>
        <v>78</v>
      </c>
      <c r="J107">
        <f>PRODUCT(ola[[#This Row],[SELLING PRICE]],ola[[#This Row],[QUANTITY]])</f>
        <v>99.84</v>
      </c>
      <c r="K107">
        <f>PRODUCT(1-ola[[#This Row],[DISCOUNT %]],ola[[#This Row],[Total selling price before discount]])</f>
        <v>92.851199999999992</v>
      </c>
      <c r="L107">
        <f>ola[[#This Row],[Total selling price after discount]]-ola[[#This Row],[Total buying price]]</f>
        <v>14.851199999999992</v>
      </c>
      <c r="M107" t="str">
        <f>TEXT(ola[[#This Row],[DATE]],"mmm")</f>
        <v>May</v>
      </c>
      <c r="N107" t="str">
        <f>TEXT(ola[[#This Row],[DATE]],"ddd")</f>
        <v>Sun</v>
      </c>
      <c r="O107" t="str">
        <f>TEXT(ola[[#This Row],[DATE]], "yyyy")</f>
        <v>2021</v>
      </c>
      <c r="P107" s="22" t="str">
        <f>VLOOKUP(ola[[#This Row],[PRODUCT ID]],olaitan[#All],3,0)</f>
        <v>Catagory02</v>
      </c>
    </row>
    <row r="108" spans="1:16" ht="15.75" thickBot="1" x14ac:dyDescent="0.3">
      <c r="A108" s="7">
        <v>44325</v>
      </c>
      <c r="B108" s="1" t="s">
        <v>86</v>
      </c>
      <c r="C108" s="2">
        <v>8</v>
      </c>
      <c r="D108" s="3" t="s">
        <v>104</v>
      </c>
      <c r="E108" s="3" t="s">
        <v>103</v>
      </c>
      <c r="F108">
        <v>0.05</v>
      </c>
      <c r="G108">
        <f>VLOOKUP(ola[[#This Row],[PRODUCT ID]],olaitan[],5,0)</f>
        <v>37</v>
      </c>
      <c r="H108">
        <f>VLOOKUP(ola[[#This Row],[PRODUCT ID]],olaitan[],6,0)</f>
        <v>41.81</v>
      </c>
      <c r="I108">
        <f>PRODUCT(ola[[#This Row],[BUYING PRICE]],ola[[#This Row],[QUANTITY]])</f>
        <v>296</v>
      </c>
      <c r="J108">
        <f>PRODUCT(ola[[#This Row],[SELLING PRICE]],ola[[#This Row],[QUANTITY]])</f>
        <v>334.48</v>
      </c>
      <c r="K108">
        <f>PRODUCT(1-ola[[#This Row],[DISCOUNT %]],ola[[#This Row],[Total selling price before discount]])</f>
        <v>317.75600000000003</v>
      </c>
      <c r="L108">
        <f>ola[[#This Row],[Total selling price after discount]]-ola[[#This Row],[Total buying price]]</f>
        <v>21.756000000000029</v>
      </c>
      <c r="M108" t="str">
        <f>TEXT(ola[[#This Row],[DATE]],"mmm")</f>
        <v>May</v>
      </c>
      <c r="N108" t="str">
        <f>TEXT(ola[[#This Row],[DATE]],"ddd")</f>
        <v>Sun</v>
      </c>
      <c r="O108" t="str">
        <f>TEXT(ola[[#This Row],[DATE]], "yyyy")</f>
        <v>2021</v>
      </c>
      <c r="P108" s="22" t="str">
        <f>VLOOKUP(ola[[#This Row],[PRODUCT ID]],olaitan[#All],3,0)</f>
        <v>Catagory04</v>
      </c>
    </row>
    <row r="109" spans="1:16" ht="18.75" customHeight="1" thickBot="1" x14ac:dyDescent="0.3">
      <c r="A109" s="8">
        <v>44328</v>
      </c>
      <c r="B109" s="4" t="s">
        <v>74</v>
      </c>
      <c r="C109" s="5">
        <v>3</v>
      </c>
      <c r="D109" s="6" t="s">
        <v>104</v>
      </c>
      <c r="E109" s="6" t="s">
        <v>58</v>
      </c>
      <c r="F109">
        <v>7.0000000000000007E-2</v>
      </c>
      <c r="G109">
        <f>VLOOKUP(ola[[#This Row],[PRODUCT ID]],olaitan[],5,0)</f>
        <v>13</v>
      </c>
      <c r="H109">
        <f>VLOOKUP(ola[[#This Row],[PRODUCT ID]],olaitan[],6,0)</f>
        <v>16.64</v>
      </c>
      <c r="I109">
        <f>PRODUCT(ola[[#This Row],[BUYING PRICE]],ola[[#This Row],[QUANTITY]])</f>
        <v>39</v>
      </c>
      <c r="J109">
        <f>PRODUCT(ola[[#This Row],[SELLING PRICE]],ola[[#This Row],[QUANTITY]])</f>
        <v>49.92</v>
      </c>
      <c r="K109">
        <f>PRODUCT(1-ola[[#This Row],[DISCOUNT %]],ola[[#This Row],[Total selling price before discount]])</f>
        <v>46.425599999999996</v>
      </c>
      <c r="L109">
        <f>ola[[#This Row],[Total selling price after discount]]-ola[[#This Row],[Total buying price]]</f>
        <v>7.4255999999999958</v>
      </c>
      <c r="M109" t="str">
        <f>TEXT(ola[[#This Row],[DATE]],"mmm")</f>
        <v>May</v>
      </c>
      <c r="N109" t="str">
        <f>TEXT(ola[[#This Row],[DATE]],"ddd")</f>
        <v>Wed</v>
      </c>
      <c r="O109" t="str">
        <f>TEXT(ola[[#This Row],[DATE]], "yyyy")</f>
        <v>2021</v>
      </c>
      <c r="P109" s="22" t="str">
        <f>VLOOKUP(ola[[#This Row],[PRODUCT ID]],olaitan[#All],3,0)</f>
        <v>Catagory02</v>
      </c>
    </row>
    <row r="110" spans="1:16" ht="15.75" thickBot="1" x14ac:dyDescent="0.3">
      <c r="A110" s="7">
        <v>44328</v>
      </c>
      <c r="B110" s="1" t="s">
        <v>93</v>
      </c>
      <c r="C110" s="2">
        <v>15</v>
      </c>
      <c r="D110" s="3" t="s">
        <v>104</v>
      </c>
      <c r="E110" s="3" t="s">
        <v>58</v>
      </c>
      <c r="F110">
        <v>0.04</v>
      </c>
      <c r="G110">
        <f>VLOOKUP(ola[[#This Row],[PRODUCT ID]],olaitan[],5,0)</f>
        <v>5</v>
      </c>
      <c r="H110">
        <f>VLOOKUP(ola[[#This Row],[PRODUCT ID]],olaitan[],6,0)</f>
        <v>6.7</v>
      </c>
      <c r="I110">
        <f>PRODUCT(ola[[#This Row],[BUYING PRICE]],ola[[#This Row],[QUANTITY]])</f>
        <v>75</v>
      </c>
      <c r="J110">
        <f>PRODUCT(ola[[#This Row],[SELLING PRICE]],ola[[#This Row],[QUANTITY]])</f>
        <v>100.5</v>
      </c>
      <c r="K110">
        <f>PRODUCT(1-ola[[#This Row],[DISCOUNT %]],ola[[#This Row],[Total selling price before discount]])</f>
        <v>96.47999999999999</v>
      </c>
      <c r="L110">
        <f>ola[[#This Row],[Total selling price after discount]]-ola[[#This Row],[Total buying price]]</f>
        <v>21.47999999999999</v>
      </c>
      <c r="M110" t="str">
        <f>TEXT(ola[[#This Row],[DATE]],"mmm")</f>
        <v>May</v>
      </c>
      <c r="N110" t="str">
        <f>TEXT(ola[[#This Row],[DATE]],"ddd")</f>
        <v>Wed</v>
      </c>
      <c r="O110" t="str">
        <f>TEXT(ola[[#This Row],[DATE]], "yyyy")</f>
        <v>2021</v>
      </c>
      <c r="P110" s="22" t="str">
        <f>VLOOKUP(ola[[#This Row],[PRODUCT ID]],olaitan[#All],3,0)</f>
        <v>Catagory04</v>
      </c>
    </row>
    <row r="111" spans="1:16" ht="18.75" customHeight="1" thickBot="1" x14ac:dyDescent="0.3">
      <c r="A111" s="8">
        <v>44329</v>
      </c>
      <c r="B111" s="4" t="s">
        <v>87</v>
      </c>
      <c r="C111" s="5">
        <v>4</v>
      </c>
      <c r="D111" s="6" t="s">
        <v>104</v>
      </c>
      <c r="E111" s="6" t="s">
        <v>58</v>
      </c>
      <c r="F111">
        <v>0.04</v>
      </c>
      <c r="G111">
        <f>VLOOKUP(ola[[#This Row],[PRODUCT ID]],olaitan[],5,0)</f>
        <v>47</v>
      </c>
      <c r="H111">
        <f>VLOOKUP(ola[[#This Row],[PRODUCT ID]],olaitan[],6,0)</f>
        <v>53.11</v>
      </c>
      <c r="I111">
        <f>PRODUCT(ola[[#This Row],[BUYING PRICE]],ola[[#This Row],[QUANTITY]])</f>
        <v>188</v>
      </c>
      <c r="J111">
        <f>PRODUCT(ola[[#This Row],[SELLING PRICE]],ola[[#This Row],[QUANTITY]])</f>
        <v>212.44</v>
      </c>
      <c r="K111">
        <f>PRODUCT(1-ola[[#This Row],[DISCOUNT %]],ola[[#This Row],[Total selling price before discount]])</f>
        <v>203.94239999999999</v>
      </c>
      <c r="L111">
        <f>ola[[#This Row],[Total selling price after discount]]-ola[[#This Row],[Total buying price]]</f>
        <v>15.942399999999992</v>
      </c>
      <c r="M111" t="str">
        <f>TEXT(ola[[#This Row],[DATE]],"mmm")</f>
        <v>May</v>
      </c>
      <c r="N111" t="str">
        <f>TEXT(ola[[#This Row],[DATE]],"ddd")</f>
        <v>Thu</v>
      </c>
      <c r="O111" t="str">
        <f>TEXT(ola[[#This Row],[DATE]], "yyyy")</f>
        <v>2021</v>
      </c>
      <c r="P111" s="22" t="str">
        <f>VLOOKUP(ola[[#This Row],[PRODUCT ID]],olaitan[#All],3,0)</f>
        <v>Catagory04</v>
      </c>
    </row>
    <row r="112" spans="1:16" ht="15.75" thickBot="1" x14ac:dyDescent="0.3">
      <c r="A112" s="7">
        <v>44336</v>
      </c>
      <c r="B112" s="1" t="s">
        <v>100</v>
      </c>
      <c r="C112" s="2">
        <v>2</v>
      </c>
      <c r="D112" s="3" t="s">
        <v>58</v>
      </c>
      <c r="E112" s="3" t="s">
        <v>103</v>
      </c>
      <c r="F112">
        <v>7.0000000000000007E-2</v>
      </c>
      <c r="G112">
        <f>VLOOKUP(ola[[#This Row],[PRODUCT ID]],olaitan[],5,0)</f>
        <v>120</v>
      </c>
      <c r="H112">
        <f>VLOOKUP(ola[[#This Row],[PRODUCT ID]],olaitan[],6,0)</f>
        <v>162</v>
      </c>
      <c r="I112">
        <f>PRODUCT(ola[[#This Row],[BUYING PRICE]],ola[[#This Row],[QUANTITY]])</f>
        <v>240</v>
      </c>
      <c r="J112">
        <f>PRODUCT(ola[[#This Row],[SELLING PRICE]],ola[[#This Row],[QUANTITY]])</f>
        <v>324</v>
      </c>
      <c r="K112">
        <f>PRODUCT(1-ola[[#This Row],[DISCOUNT %]],ola[[#This Row],[Total selling price before discount]])</f>
        <v>301.32</v>
      </c>
      <c r="L112">
        <f>ola[[#This Row],[Total selling price after discount]]-ola[[#This Row],[Total buying price]]</f>
        <v>61.319999999999993</v>
      </c>
      <c r="M112" t="str">
        <f>TEXT(ola[[#This Row],[DATE]],"mmm")</f>
        <v>May</v>
      </c>
      <c r="N112" t="str">
        <f>TEXT(ola[[#This Row],[DATE]],"ddd")</f>
        <v>Thu</v>
      </c>
      <c r="O112" t="str">
        <f>TEXT(ola[[#This Row],[DATE]], "yyyy")</f>
        <v>2021</v>
      </c>
      <c r="P112" s="22" t="str">
        <f>VLOOKUP(ola[[#This Row],[PRODUCT ID]],olaitan[#All],3,0)</f>
        <v>Catagory04</v>
      </c>
    </row>
    <row r="113" spans="1:16" ht="15" customHeight="1" thickBot="1" x14ac:dyDescent="0.3">
      <c r="A113" s="8">
        <v>44339</v>
      </c>
      <c r="B113" s="4" t="s">
        <v>98</v>
      </c>
      <c r="C113" s="5">
        <v>11</v>
      </c>
      <c r="D113" s="6" t="s">
        <v>104</v>
      </c>
      <c r="E113" s="6" t="s">
        <v>58</v>
      </c>
      <c r="F113">
        <v>0.04</v>
      </c>
      <c r="G113">
        <f>VLOOKUP(ola[[#This Row],[PRODUCT ID]],olaitan[],5,0)</f>
        <v>90</v>
      </c>
      <c r="H113">
        <f>VLOOKUP(ola[[#This Row],[PRODUCT ID]],olaitan[],6,0)</f>
        <v>115.2</v>
      </c>
      <c r="I113">
        <f>PRODUCT(ola[[#This Row],[BUYING PRICE]],ola[[#This Row],[QUANTITY]])</f>
        <v>990</v>
      </c>
      <c r="J113">
        <f>PRODUCT(ola[[#This Row],[SELLING PRICE]],ola[[#This Row],[QUANTITY]])</f>
        <v>1267.2</v>
      </c>
      <c r="K113">
        <f>PRODUCT(1-ola[[#This Row],[DISCOUNT %]],ola[[#This Row],[Total selling price before discount]])</f>
        <v>1216.5119999999999</v>
      </c>
      <c r="L113">
        <f>ola[[#This Row],[Total selling price after discount]]-ola[[#This Row],[Total buying price]]</f>
        <v>226.51199999999994</v>
      </c>
      <c r="M113" t="str">
        <f>TEXT(ola[[#This Row],[DATE]],"mmm")</f>
        <v>May</v>
      </c>
      <c r="N113" t="str">
        <f>TEXT(ola[[#This Row],[DATE]],"ddd")</f>
        <v>Sun</v>
      </c>
      <c r="O113" t="str">
        <f>TEXT(ola[[#This Row],[DATE]], "yyyy")</f>
        <v>2021</v>
      </c>
      <c r="P113" s="22" t="str">
        <f>VLOOKUP(ola[[#This Row],[PRODUCT ID]],olaitan[#All],3,0)</f>
        <v>Catagory04</v>
      </c>
    </row>
    <row r="114" spans="1:16" ht="15.75" thickBot="1" x14ac:dyDescent="0.3">
      <c r="A114" s="7">
        <v>44346</v>
      </c>
      <c r="B114" s="1" t="s">
        <v>81</v>
      </c>
      <c r="C114" s="2">
        <v>13</v>
      </c>
      <c r="D114" s="3" t="s">
        <v>58</v>
      </c>
      <c r="E114" s="3" t="s">
        <v>58</v>
      </c>
      <c r="F114">
        <v>0.04</v>
      </c>
      <c r="G114">
        <f>VLOOKUP(ola[[#This Row],[PRODUCT ID]],olaitan[],5,0)</f>
        <v>141</v>
      </c>
      <c r="H114">
        <f>VLOOKUP(ola[[#This Row],[PRODUCT ID]],olaitan[],6,0)</f>
        <v>149.46</v>
      </c>
      <c r="I114">
        <f>PRODUCT(ola[[#This Row],[BUYING PRICE]],ola[[#This Row],[QUANTITY]])</f>
        <v>1833</v>
      </c>
      <c r="J114">
        <f>PRODUCT(ola[[#This Row],[SELLING PRICE]],ola[[#This Row],[QUANTITY]])</f>
        <v>1942.98</v>
      </c>
      <c r="K114">
        <f>PRODUCT(1-ola[[#This Row],[DISCOUNT %]],ola[[#This Row],[Total selling price before discount]])</f>
        <v>1865.2608</v>
      </c>
      <c r="L114">
        <f>ola[[#This Row],[Total selling price after discount]]-ola[[#This Row],[Total buying price]]</f>
        <v>32.260800000000017</v>
      </c>
      <c r="M114" t="str">
        <f>TEXT(ola[[#This Row],[DATE]],"mmm")</f>
        <v>May</v>
      </c>
      <c r="N114" t="str">
        <f>TEXT(ola[[#This Row],[DATE]],"ddd")</f>
        <v>Sun</v>
      </c>
      <c r="O114" t="str">
        <f>TEXT(ola[[#This Row],[DATE]], "yyyy")</f>
        <v>2021</v>
      </c>
      <c r="P114" s="22" t="str">
        <f>VLOOKUP(ola[[#This Row],[PRODUCT ID]],olaitan[#All],3,0)</f>
        <v>Catagory03</v>
      </c>
    </row>
    <row r="115" spans="1:16" ht="15.75" thickBot="1" x14ac:dyDescent="0.3">
      <c r="A115" s="8">
        <v>44346</v>
      </c>
      <c r="B115" s="4" t="s">
        <v>71</v>
      </c>
      <c r="C115" s="5">
        <v>6</v>
      </c>
      <c r="D115" s="6" t="s">
        <v>58</v>
      </c>
      <c r="E115" s="6" t="s">
        <v>103</v>
      </c>
      <c r="F115">
        <v>7.0000000000000007E-2</v>
      </c>
      <c r="G115">
        <f>VLOOKUP(ola[[#This Row],[PRODUCT ID]],olaitan[],5,0)</f>
        <v>112</v>
      </c>
      <c r="H115">
        <f>VLOOKUP(ola[[#This Row],[PRODUCT ID]],olaitan[],6,0)</f>
        <v>122.08</v>
      </c>
      <c r="I115">
        <f>PRODUCT(ola[[#This Row],[BUYING PRICE]],ola[[#This Row],[QUANTITY]])</f>
        <v>672</v>
      </c>
      <c r="J115">
        <f>PRODUCT(ola[[#This Row],[SELLING PRICE]],ola[[#This Row],[QUANTITY]])</f>
        <v>732.48</v>
      </c>
      <c r="K115">
        <f>PRODUCT(1-ola[[#This Row],[DISCOUNT %]],ola[[#This Row],[Total selling price before discount]])</f>
        <v>681.20639999999992</v>
      </c>
      <c r="L115">
        <f>ola[[#This Row],[Total selling price after discount]]-ola[[#This Row],[Total buying price]]</f>
        <v>9.2063999999999169</v>
      </c>
      <c r="M115" t="str">
        <f>TEXT(ola[[#This Row],[DATE]],"mmm")</f>
        <v>May</v>
      </c>
      <c r="N115" t="str">
        <f>TEXT(ola[[#This Row],[DATE]],"ddd")</f>
        <v>Sun</v>
      </c>
      <c r="O115" t="str">
        <f>TEXT(ola[[#This Row],[DATE]], "yyyy")</f>
        <v>2021</v>
      </c>
      <c r="P115" s="22" t="str">
        <f>VLOOKUP(ola[[#This Row],[PRODUCT ID]],olaitan[#All],3,0)</f>
        <v>Catagory02</v>
      </c>
    </row>
    <row r="116" spans="1:16" ht="19.5" customHeight="1" thickBot="1" x14ac:dyDescent="0.3">
      <c r="A116" s="7">
        <v>44350</v>
      </c>
      <c r="B116" s="1" t="s">
        <v>79</v>
      </c>
      <c r="C116" s="2">
        <v>10</v>
      </c>
      <c r="D116" s="3" t="s">
        <v>104</v>
      </c>
      <c r="E116" s="3" t="s">
        <v>103</v>
      </c>
      <c r="F116">
        <v>0.05</v>
      </c>
      <c r="G116">
        <f>VLOOKUP(ola[[#This Row],[PRODUCT ID]],olaitan[],5,0)</f>
        <v>126</v>
      </c>
      <c r="H116">
        <f>VLOOKUP(ola[[#This Row],[PRODUCT ID]],olaitan[],6,0)</f>
        <v>162.54</v>
      </c>
      <c r="I116">
        <f>PRODUCT(ola[[#This Row],[BUYING PRICE]],ola[[#This Row],[QUANTITY]])</f>
        <v>1260</v>
      </c>
      <c r="J116">
        <f>PRODUCT(ola[[#This Row],[SELLING PRICE]],ola[[#This Row],[QUANTITY]])</f>
        <v>1625.3999999999999</v>
      </c>
      <c r="K116">
        <f>PRODUCT(1-ola[[#This Row],[DISCOUNT %]],ola[[#This Row],[Total selling price before discount]])</f>
        <v>1544.1299999999999</v>
      </c>
      <c r="L116">
        <f>ola[[#This Row],[Total selling price after discount]]-ola[[#This Row],[Total buying price]]</f>
        <v>284.12999999999988</v>
      </c>
      <c r="M116" t="str">
        <f>TEXT(ola[[#This Row],[DATE]],"mmm")</f>
        <v>Jun</v>
      </c>
      <c r="N116" t="str">
        <f>TEXT(ola[[#This Row],[DATE]],"ddd")</f>
        <v>Thu</v>
      </c>
      <c r="O116" t="str">
        <f>TEXT(ola[[#This Row],[DATE]], "yyyy")</f>
        <v>2021</v>
      </c>
      <c r="P116" s="22" t="str">
        <f>VLOOKUP(ola[[#This Row],[PRODUCT ID]],olaitan[#All],3,0)</f>
        <v>Catagory03</v>
      </c>
    </row>
    <row r="117" spans="1:16" ht="15.75" customHeight="1" thickBot="1" x14ac:dyDescent="0.3">
      <c r="A117" s="8">
        <v>44351</v>
      </c>
      <c r="B117" s="4" t="s">
        <v>78</v>
      </c>
      <c r="C117" s="5">
        <v>8</v>
      </c>
      <c r="D117" s="6" t="s">
        <v>8</v>
      </c>
      <c r="E117" s="6" t="s">
        <v>58</v>
      </c>
      <c r="F117">
        <v>0.04</v>
      </c>
      <c r="G117">
        <f>VLOOKUP(ola[[#This Row],[PRODUCT ID]],olaitan[],5,0)</f>
        <v>61</v>
      </c>
      <c r="H117">
        <f>VLOOKUP(ola[[#This Row],[PRODUCT ID]],olaitan[],6,0)</f>
        <v>76.25</v>
      </c>
      <c r="I117">
        <f>PRODUCT(ola[[#This Row],[BUYING PRICE]],ola[[#This Row],[QUANTITY]])</f>
        <v>488</v>
      </c>
      <c r="J117">
        <f>PRODUCT(ola[[#This Row],[SELLING PRICE]],ola[[#This Row],[QUANTITY]])</f>
        <v>610</v>
      </c>
      <c r="K117">
        <f>PRODUCT(1-ola[[#This Row],[DISCOUNT %]],ola[[#This Row],[Total selling price before discount]])</f>
        <v>585.6</v>
      </c>
      <c r="L117">
        <f>ola[[#This Row],[Total selling price after discount]]-ola[[#This Row],[Total buying price]]</f>
        <v>97.600000000000023</v>
      </c>
      <c r="M117" t="str">
        <f>TEXT(ola[[#This Row],[DATE]],"mmm")</f>
        <v>Jun</v>
      </c>
      <c r="N117" t="str">
        <f>TEXT(ola[[#This Row],[DATE]],"ddd")</f>
        <v>Fri</v>
      </c>
      <c r="O117" t="str">
        <f>TEXT(ola[[#This Row],[DATE]], "yyyy")</f>
        <v>2021</v>
      </c>
      <c r="P117" s="22" t="str">
        <f>VLOOKUP(ola[[#This Row],[PRODUCT ID]],olaitan[#All],3,0)</f>
        <v>Catagory03</v>
      </c>
    </row>
    <row r="118" spans="1:16" ht="15.75" thickBot="1" x14ac:dyDescent="0.3">
      <c r="A118" s="7">
        <v>44351</v>
      </c>
      <c r="B118" s="1" t="s">
        <v>78</v>
      </c>
      <c r="C118" s="2">
        <v>12</v>
      </c>
      <c r="D118" s="3" t="s">
        <v>58</v>
      </c>
      <c r="E118" s="3" t="s">
        <v>103</v>
      </c>
      <c r="F118">
        <v>0.04</v>
      </c>
      <c r="G118">
        <f>VLOOKUP(ola[[#This Row],[PRODUCT ID]],olaitan[],5,0)</f>
        <v>61</v>
      </c>
      <c r="H118">
        <f>VLOOKUP(ola[[#This Row],[PRODUCT ID]],olaitan[],6,0)</f>
        <v>76.25</v>
      </c>
      <c r="I118">
        <f>PRODUCT(ola[[#This Row],[BUYING PRICE]],ola[[#This Row],[QUANTITY]])</f>
        <v>732</v>
      </c>
      <c r="J118">
        <f>PRODUCT(ola[[#This Row],[SELLING PRICE]],ola[[#This Row],[QUANTITY]])</f>
        <v>915</v>
      </c>
      <c r="K118">
        <f>PRODUCT(1-ola[[#This Row],[DISCOUNT %]],ola[[#This Row],[Total selling price before discount]])</f>
        <v>878.4</v>
      </c>
      <c r="L118">
        <f>ola[[#This Row],[Total selling price after discount]]-ola[[#This Row],[Total buying price]]</f>
        <v>146.39999999999998</v>
      </c>
      <c r="M118" t="str">
        <f>TEXT(ola[[#This Row],[DATE]],"mmm")</f>
        <v>Jun</v>
      </c>
      <c r="N118" t="str">
        <f>TEXT(ola[[#This Row],[DATE]],"ddd")</f>
        <v>Fri</v>
      </c>
      <c r="O118" t="str">
        <f>TEXT(ola[[#This Row],[DATE]], "yyyy")</f>
        <v>2021</v>
      </c>
      <c r="P118" s="22" t="str">
        <f>VLOOKUP(ola[[#This Row],[PRODUCT ID]],olaitan[#All],3,0)</f>
        <v>Catagory03</v>
      </c>
    </row>
    <row r="119" spans="1:16" ht="15.75" thickBot="1" x14ac:dyDescent="0.3">
      <c r="A119" s="8">
        <v>44352</v>
      </c>
      <c r="B119" s="4" t="s">
        <v>80</v>
      </c>
      <c r="C119" s="5">
        <v>15</v>
      </c>
      <c r="D119" s="6" t="s">
        <v>8</v>
      </c>
      <c r="E119" s="6" t="s">
        <v>58</v>
      </c>
      <c r="F119">
        <v>7.0000000000000007E-2</v>
      </c>
      <c r="G119">
        <f>VLOOKUP(ola[[#This Row],[PRODUCT ID]],olaitan[],5,0)</f>
        <v>121</v>
      </c>
      <c r="H119">
        <f>VLOOKUP(ola[[#This Row],[PRODUCT ID]],olaitan[],6,0)</f>
        <v>141.57</v>
      </c>
      <c r="I119">
        <f>PRODUCT(ola[[#This Row],[BUYING PRICE]],ola[[#This Row],[QUANTITY]])</f>
        <v>1815</v>
      </c>
      <c r="J119">
        <f>PRODUCT(ola[[#This Row],[SELLING PRICE]],ola[[#This Row],[QUANTITY]])</f>
        <v>2123.5499999999997</v>
      </c>
      <c r="K119">
        <f>PRODUCT(1-ola[[#This Row],[DISCOUNT %]],ola[[#This Row],[Total selling price before discount]])</f>
        <v>1974.9014999999997</v>
      </c>
      <c r="L119">
        <f>ola[[#This Row],[Total selling price after discount]]-ola[[#This Row],[Total buying price]]</f>
        <v>159.90149999999971</v>
      </c>
      <c r="M119" t="str">
        <f>TEXT(ola[[#This Row],[DATE]],"mmm")</f>
        <v>Jun</v>
      </c>
      <c r="N119" t="str">
        <f>TEXT(ola[[#This Row],[DATE]],"ddd")</f>
        <v>Sat</v>
      </c>
      <c r="O119" t="str">
        <f>TEXT(ola[[#This Row],[DATE]], "yyyy")</f>
        <v>2021</v>
      </c>
      <c r="P119" s="22" t="str">
        <f>VLOOKUP(ola[[#This Row],[PRODUCT ID]],olaitan[#All],3,0)</f>
        <v>Catagory03</v>
      </c>
    </row>
    <row r="120" spans="1:16" ht="15.75" thickBot="1" x14ac:dyDescent="0.3">
      <c r="A120" s="7">
        <v>44352</v>
      </c>
      <c r="B120" s="1" t="s">
        <v>93</v>
      </c>
      <c r="C120" s="2">
        <v>10</v>
      </c>
      <c r="D120" s="3" t="s">
        <v>104</v>
      </c>
      <c r="E120" s="3" t="s">
        <v>58</v>
      </c>
      <c r="F120">
        <v>0.08</v>
      </c>
      <c r="G120">
        <f>VLOOKUP(ola[[#This Row],[PRODUCT ID]],olaitan[],5,0)</f>
        <v>5</v>
      </c>
      <c r="H120">
        <f>VLOOKUP(ola[[#This Row],[PRODUCT ID]],olaitan[],6,0)</f>
        <v>6.7</v>
      </c>
      <c r="I120">
        <f>PRODUCT(ola[[#This Row],[BUYING PRICE]],ola[[#This Row],[QUANTITY]])</f>
        <v>50</v>
      </c>
      <c r="J120">
        <f>PRODUCT(ola[[#This Row],[SELLING PRICE]],ola[[#This Row],[QUANTITY]])</f>
        <v>67</v>
      </c>
      <c r="K120">
        <f>PRODUCT(1-ola[[#This Row],[DISCOUNT %]],ola[[#This Row],[Total selling price before discount]])</f>
        <v>61.64</v>
      </c>
      <c r="L120">
        <f>ola[[#This Row],[Total selling price after discount]]-ola[[#This Row],[Total buying price]]</f>
        <v>11.64</v>
      </c>
      <c r="M120" t="str">
        <f>TEXT(ola[[#This Row],[DATE]],"mmm")</f>
        <v>Jun</v>
      </c>
      <c r="N120" t="str">
        <f>TEXT(ola[[#This Row],[DATE]],"ddd")</f>
        <v>Sat</v>
      </c>
      <c r="O120" t="str">
        <f>TEXT(ola[[#This Row],[DATE]], "yyyy")</f>
        <v>2021</v>
      </c>
      <c r="P120" s="22" t="str">
        <f>VLOOKUP(ola[[#This Row],[PRODUCT ID]],olaitan[#All],3,0)</f>
        <v>Catagory04</v>
      </c>
    </row>
    <row r="121" spans="1:16" ht="15.75" thickBot="1" x14ac:dyDescent="0.3">
      <c r="A121" s="8">
        <v>44353</v>
      </c>
      <c r="B121" s="4" t="s">
        <v>91</v>
      </c>
      <c r="C121" s="5">
        <v>6</v>
      </c>
      <c r="D121" s="6" t="s">
        <v>104</v>
      </c>
      <c r="E121" s="6" t="s">
        <v>58</v>
      </c>
      <c r="F121">
        <v>0.04</v>
      </c>
      <c r="G121">
        <f>VLOOKUP(ola[[#This Row],[PRODUCT ID]],olaitan[],5,0)</f>
        <v>95</v>
      </c>
      <c r="H121">
        <f>VLOOKUP(ola[[#This Row],[PRODUCT ID]],olaitan[],6,0)</f>
        <v>119.7</v>
      </c>
      <c r="I121">
        <f>PRODUCT(ola[[#This Row],[BUYING PRICE]],ola[[#This Row],[QUANTITY]])</f>
        <v>570</v>
      </c>
      <c r="J121">
        <f>PRODUCT(ola[[#This Row],[SELLING PRICE]],ola[[#This Row],[QUANTITY]])</f>
        <v>718.2</v>
      </c>
      <c r="K121">
        <f>PRODUCT(1-ola[[#This Row],[DISCOUNT %]],ola[[#This Row],[Total selling price before discount]])</f>
        <v>689.47199999999998</v>
      </c>
      <c r="L121">
        <f>ola[[#This Row],[Total selling price after discount]]-ola[[#This Row],[Total buying price]]</f>
        <v>119.47199999999998</v>
      </c>
      <c r="M121" t="str">
        <f>TEXT(ola[[#This Row],[DATE]],"mmm")</f>
        <v>Jun</v>
      </c>
      <c r="N121" t="str">
        <f>TEXT(ola[[#This Row],[DATE]],"ddd")</f>
        <v>Sun</v>
      </c>
      <c r="O121" t="str">
        <f>TEXT(ola[[#This Row],[DATE]], "yyyy")</f>
        <v>2021</v>
      </c>
      <c r="P121" s="22" t="str">
        <f>VLOOKUP(ola[[#This Row],[PRODUCT ID]],olaitan[#All],3,0)</f>
        <v>Catagory04</v>
      </c>
    </row>
    <row r="122" spans="1:16" ht="15.75" thickBot="1" x14ac:dyDescent="0.3">
      <c r="A122" s="7">
        <v>44355</v>
      </c>
      <c r="B122" s="1" t="s">
        <v>86</v>
      </c>
      <c r="C122" s="2">
        <v>11</v>
      </c>
      <c r="D122" s="3" t="s">
        <v>104</v>
      </c>
      <c r="E122" s="3" t="s">
        <v>58</v>
      </c>
      <c r="F122">
        <v>0.08</v>
      </c>
      <c r="G122">
        <f>VLOOKUP(ola[[#This Row],[PRODUCT ID]],olaitan[],5,0)</f>
        <v>37</v>
      </c>
      <c r="H122">
        <f>VLOOKUP(ola[[#This Row],[PRODUCT ID]],olaitan[],6,0)</f>
        <v>41.81</v>
      </c>
      <c r="I122">
        <f>PRODUCT(ola[[#This Row],[BUYING PRICE]],ola[[#This Row],[QUANTITY]])</f>
        <v>407</v>
      </c>
      <c r="J122">
        <f>PRODUCT(ola[[#This Row],[SELLING PRICE]],ola[[#This Row],[QUANTITY]])</f>
        <v>459.91</v>
      </c>
      <c r="K122">
        <f>PRODUCT(1-ola[[#This Row],[DISCOUNT %]],ola[[#This Row],[Total selling price before discount]])</f>
        <v>423.11720000000003</v>
      </c>
      <c r="L122">
        <f>ola[[#This Row],[Total selling price after discount]]-ola[[#This Row],[Total buying price]]</f>
        <v>16.117200000000025</v>
      </c>
      <c r="M122" t="str">
        <f>TEXT(ola[[#This Row],[DATE]],"mmm")</f>
        <v>Jun</v>
      </c>
      <c r="N122" t="str">
        <f>TEXT(ola[[#This Row],[DATE]],"ddd")</f>
        <v>Tue</v>
      </c>
      <c r="O122" t="str">
        <f>TEXT(ola[[#This Row],[DATE]], "yyyy")</f>
        <v>2021</v>
      </c>
      <c r="P122" s="22" t="str">
        <f>VLOOKUP(ola[[#This Row],[PRODUCT ID]],olaitan[#All],3,0)</f>
        <v>Catagory04</v>
      </c>
    </row>
    <row r="123" spans="1:16" ht="15.75" thickBot="1" x14ac:dyDescent="0.3">
      <c r="A123" s="8">
        <v>44355</v>
      </c>
      <c r="B123" s="4" t="s">
        <v>62</v>
      </c>
      <c r="C123" s="5">
        <v>11</v>
      </c>
      <c r="D123" s="6" t="s">
        <v>8</v>
      </c>
      <c r="E123" s="6" t="s">
        <v>103</v>
      </c>
      <c r="F123">
        <v>7.0000000000000007E-2</v>
      </c>
      <c r="G123">
        <f>VLOOKUP(ola[[#This Row],[PRODUCT ID]],olaitan[],5,0)</f>
        <v>44</v>
      </c>
      <c r="H123">
        <f>VLOOKUP(ola[[#This Row],[PRODUCT ID]],olaitan[],6,0)</f>
        <v>48.84</v>
      </c>
      <c r="I123">
        <f>PRODUCT(ola[[#This Row],[BUYING PRICE]],ola[[#This Row],[QUANTITY]])</f>
        <v>484</v>
      </c>
      <c r="J123">
        <f>PRODUCT(ola[[#This Row],[SELLING PRICE]],ola[[#This Row],[QUANTITY]])</f>
        <v>537.24</v>
      </c>
      <c r="K123">
        <f>PRODUCT(1-ola[[#This Row],[DISCOUNT %]],ola[[#This Row],[Total selling price before discount]])</f>
        <v>499.63319999999999</v>
      </c>
      <c r="L123">
        <f>ola[[#This Row],[Total selling price after discount]]-ola[[#This Row],[Total buying price]]</f>
        <v>15.633199999999988</v>
      </c>
      <c r="M123" t="str">
        <f>TEXT(ola[[#This Row],[DATE]],"mmm")</f>
        <v>Jun</v>
      </c>
      <c r="N123" t="str">
        <f>TEXT(ola[[#This Row],[DATE]],"ddd")</f>
        <v>Tue</v>
      </c>
      <c r="O123" t="str">
        <f>TEXT(ola[[#This Row],[DATE]], "yyyy")</f>
        <v>2021</v>
      </c>
      <c r="P123" s="22" t="str">
        <f>VLOOKUP(ola[[#This Row],[PRODUCT ID]],olaitan[#All],3,0)</f>
        <v>Catagory01</v>
      </c>
    </row>
    <row r="124" spans="1:16" ht="15.75" thickBot="1" x14ac:dyDescent="0.3">
      <c r="A124" s="7">
        <v>44356</v>
      </c>
      <c r="B124" s="1" t="s">
        <v>59</v>
      </c>
      <c r="C124" s="2">
        <v>7</v>
      </c>
      <c r="D124" s="3" t="s">
        <v>104</v>
      </c>
      <c r="E124" s="3" t="s">
        <v>58</v>
      </c>
      <c r="F124">
        <v>0.06</v>
      </c>
      <c r="G124">
        <f>VLOOKUP(ola[[#This Row],[PRODUCT ID]],olaitan[],5,0)</f>
        <v>98</v>
      </c>
      <c r="H124">
        <f>VLOOKUP(ola[[#This Row],[PRODUCT ID]],olaitan[],6,0)</f>
        <v>103.88</v>
      </c>
      <c r="I124">
        <f>PRODUCT(ola[[#This Row],[BUYING PRICE]],ola[[#This Row],[QUANTITY]])</f>
        <v>686</v>
      </c>
      <c r="J124">
        <f>PRODUCT(ola[[#This Row],[SELLING PRICE]],ola[[#This Row],[QUANTITY]])</f>
        <v>727.16</v>
      </c>
      <c r="K124">
        <f>PRODUCT(1-ola[[#This Row],[DISCOUNT %]],ola[[#This Row],[Total selling price before discount]])</f>
        <v>683.53039999999999</v>
      </c>
      <c r="L124">
        <f>ola[[#This Row],[Total selling price after discount]]-ola[[#This Row],[Total buying price]]</f>
        <v>-2.469600000000014</v>
      </c>
      <c r="M124" t="str">
        <f>TEXT(ola[[#This Row],[DATE]],"mmm")</f>
        <v>Jun</v>
      </c>
      <c r="N124" t="str">
        <f>TEXT(ola[[#This Row],[DATE]],"ddd")</f>
        <v>Wed</v>
      </c>
      <c r="O124" t="str">
        <f>TEXT(ola[[#This Row],[DATE]], "yyyy")</f>
        <v>2021</v>
      </c>
      <c r="P124" s="22" t="str">
        <f>VLOOKUP(ola[[#This Row],[PRODUCT ID]],olaitan[#All],3,0)</f>
        <v>Catagory01</v>
      </c>
    </row>
    <row r="125" spans="1:16" ht="15.75" thickBot="1" x14ac:dyDescent="0.3">
      <c r="A125" s="8">
        <v>44358</v>
      </c>
      <c r="B125" s="4" t="s">
        <v>90</v>
      </c>
      <c r="C125" s="5">
        <v>12</v>
      </c>
      <c r="D125" s="6" t="s">
        <v>8</v>
      </c>
      <c r="E125" s="6" t="s">
        <v>103</v>
      </c>
      <c r="F125">
        <v>7.0000000000000007E-2</v>
      </c>
      <c r="G125">
        <f>VLOOKUP(ola[[#This Row],[PRODUCT ID]],olaitan[],5,0)</f>
        <v>89</v>
      </c>
      <c r="H125">
        <f>VLOOKUP(ola[[#This Row],[PRODUCT ID]],olaitan[],6,0)</f>
        <v>117.48</v>
      </c>
      <c r="I125">
        <f>PRODUCT(ola[[#This Row],[BUYING PRICE]],ola[[#This Row],[QUANTITY]])</f>
        <v>1068</v>
      </c>
      <c r="J125">
        <f>PRODUCT(ola[[#This Row],[SELLING PRICE]],ola[[#This Row],[QUANTITY]])</f>
        <v>1409.76</v>
      </c>
      <c r="K125">
        <f>PRODUCT(1-ola[[#This Row],[DISCOUNT %]],ola[[#This Row],[Total selling price before discount]])</f>
        <v>1311.0767999999998</v>
      </c>
      <c r="L125">
        <f>ola[[#This Row],[Total selling price after discount]]-ola[[#This Row],[Total buying price]]</f>
        <v>243.07679999999982</v>
      </c>
      <c r="M125" t="str">
        <f>TEXT(ola[[#This Row],[DATE]],"mmm")</f>
        <v>Jun</v>
      </c>
      <c r="N125" t="str">
        <f>TEXT(ola[[#This Row],[DATE]],"ddd")</f>
        <v>Fri</v>
      </c>
      <c r="O125" t="str">
        <f>TEXT(ola[[#This Row],[DATE]], "yyyy")</f>
        <v>2021</v>
      </c>
      <c r="P125" s="22" t="str">
        <f>VLOOKUP(ola[[#This Row],[PRODUCT ID]],olaitan[#All],3,0)</f>
        <v>Catagory04</v>
      </c>
    </row>
    <row r="126" spans="1:16" ht="15.75" thickBot="1" x14ac:dyDescent="0.3">
      <c r="A126" s="7">
        <v>44359</v>
      </c>
      <c r="B126" s="1" t="s">
        <v>99</v>
      </c>
      <c r="C126" s="2">
        <v>6</v>
      </c>
      <c r="D126" s="3" t="s">
        <v>104</v>
      </c>
      <c r="E126" s="3" t="s">
        <v>58</v>
      </c>
      <c r="F126">
        <v>7.0000000000000007E-2</v>
      </c>
      <c r="G126">
        <f>VLOOKUP(ola[[#This Row],[PRODUCT ID]],olaitan[],5,0)</f>
        <v>138</v>
      </c>
      <c r="H126">
        <f>VLOOKUP(ola[[#This Row],[PRODUCT ID]],olaitan[],6,0)</f>
        <v>173.88</v>
      </c>
      <c r="I126">
        <f>PRODUCT(ola[[#This Row],[BUYING PRICE]],ola[[#This Row],[QUANTITY]])</f>
        <v>828</v>
      </c>
      <c r="J126">
        <f>PRODUCT(ola[[#This Row],[SELLING PRICE]],ola[[#This Row],[QUANTITY]])</f>
        <v>1043.28</v>
      </c>
      <c r="K126">
        <f>PRODUCT(1-ola[[#This Row],[DISCOUNT %]],ola[[#This Row],[Total selling price before discount]])</f>
        <v>970.2503999999999</v>
      </c>
      <c r="L126">
        <f>ola[[#This Row],[Total selling price after discount]]-ola[[#This Row],[Total buying price]]</f>
        <v>142.2503999999999</v>
      </c>
      <c r="M126" t="str">
        <f>TEXT(ola[[#This Row],[DATE]],"mmm")</f>
        <v>Jun</v>
      </c>
      <c r="N126" t="str">
        <f>TEXT(ola[[#This Row],[DATE]],"ddd")</f>
        <v>Sat</v>
      </c>
      <c r="O126" t="str">
        <f>TEXT(ola[[#This Row],[DATE]], "yyyy")</f>
        <v>2021</v>
      </c>
      <c r="P126" s="22" t="str">
        <f>VLOOKUP(ola[[#This Row],[PRODUCT ID]],olaitan[#All],3,0)</f>
        <v>Catagory04</v>
      </c>
    </row>
    <row r="127" spans="1:16" ht="15.75" thickBot="1" x14ac:dyDescent="0.3">
      <c r="A127" s="8">
        <v>44361</v>
      </c>
      <c r="B127" s="4" t="s">
        <v>83</v>
      </c>
      <c r="C127" s="5">
        <v>10</v>
      </c>
      <c r="D127" s="6" t="s">
        <v>58</v>
      </c>
      <c r="E127" s="6" t="s">
        <v>103</v>
      </c>
      <c r="F127">
        <v>0.05</v>
      </c>
      <c r="G127">
        <f>VLOOKUP(ola[[#This Row],[PRODUCT ID]],olaitan[],5,0)</f>
        <v>7</v>
      </c>
      <c r="H127">
        <f>VLOOKUP(ola[[#This Row],[PRODUCT ID]],olaitan[],6,0)</f>
        <v>8.33</v>
      </c>
      <c r="I127">
        <f>PRODUCT(ola[[#This Row],[BUYING PRICE]],ola[[#This Row],[QUANTITY]])</f>
        <v>70</v>
      </c>
      <c r="J127">
        <f>PRODUCT(ola[[#This Row],[SELLING PRICE]],ola[[#This Row],[QUANTITY]])</f>
        <v>83.3</v>
      </c>
      <c r="K127">
        <f>PRODUCT(1-ola[[#This Row],[DISCOUNT %]],ola[[#This Row],[Total selling price before discount]])</f>
        <v>79.134999999999991</v>
      </c>
      <c r="L127">
        <f>ola[[#This Row],[Total selling price after discount]]-ola[[#This Row],[Total buying price]]</f>
        <v>9.1349999999999909</v>
      </c>
      <c r="M127" t="str">
        <f>TEXT(ola[[#This Row],[DATE]],"mmm")</f>
        <v>Jun</v>
      </c>
      <c r="N127" t="str">
        <f>TEXT(ola[[#This Row],[DATE]],"ddd")</f>
        <v>Mon</v>
      </c>
      <c r="O127" t="str">
        <f>TEXT(ola[[#This Row],[DATE]], "yyyy")</f>
        <v>2021</v>
      </c>
      <c r="P127" s="22" t="str">
        <f>VLOOKUP(ola[[#This Row],[PRODUCT ID]],olaitan[#All],3,0)</f>
        <v>Catagory04</v>
      </c>
    </row>
    <row r="128" spans="1:16" ht="15.75" thickBot="1" x14ac:dyDescent="0.3">
      <c r="A128" s="7">
        <v>44363</v>
      </c>
      <c r="B128" s="1" t="s">
        <v>77</v>
      </c>
      <c r="C128" s="2">
        <v>5</v>
      </c>
      <c r="D128" s="3" t="s">
        <v>8</v>
      </c>
      <c r="E128" s="3" t="s">
        <v>103</v>
      </c>
      <c r="F128">
        <v>0.08</v>
      </c>
      <c r="G128">
        <f>VLOOKUP(ola[[#This Row],[PRODUCT ID]],olaitan[],5,0)</f>
        <v>150</v>
      </c>
      <c r="H128">
        <f>VLOOKUP(ola[[#This Row],[PRODUCT ID]],olaitan[],6,0)</f>
        <v>210</v>
      </c>
      <c r="I128">
        <f>PRODUCT(ola[[#This Row],[BUYING PRICE]],ola[[#This Row],[QUANTITY]])</f>
        <v>750</v>
      </c>
      <c r="J128">
        <f>PRODUCT(ola[[#This Row],[SELLING PRICE]],ola[[#This Row],[QUANTITY]])</f>
        <v>1050</v>
      </c>
      <c r="K128">
        <f>PRODUCT(1-ola[[#This Row],[DISCOUNT %]],ola[[#This Row],[Total selling price before discount]])</f>
        <v>966</v>
      </c>
      <c r="L128">
        <f>ola[[#This Row],[Total selling price after discount]]-ola[[#This Row],[Total buying price]]</f>
        <v>216</v>
      </c>
      <c r="M128" t="str">
        <f>TEXT(ola[[#This Row],[DATE]],"mmm")</f>
        <v>Jun</v>
      </c>
      <c r="N128" t="str">
        <f>TEXT(ola[[#This Row],[DATE]],"ddd")</f>
        <v>Wed</v>
      </c>
      <c r="O128" t="str">
        <f>TEXT(ola[[#This Row],[DATE]], "yyyy")</f>
        <v>2021</v>
      </c>
      <c r="P128" s="22" t="str">
        <f>VLOOKUP(ola[[#This Row],[PRODUCT ID]],olaitan[#All],3,0)</f>
        <v>Catagory02</v>
      </c>
    </row>
    <row r="129" spans="1:16" ht="15.75" thickBot="1" x14ac:dyDescent="0.3">
      <c r="A129" s="8">
        <v>44363</v>
      </c>
      <c r="B129" s="4" t="s">
        <v>73</v>
      </c>
      <c r="C129" s="5">
        <v>12</v>
      </c>
      <c r="D129" s="6" t="s">
        <v>58</v>
      </c>
      <c r="E129" s="6" t="s">
        <v>103</v>
      </c>
      <c r="F129">
        <v>7.0000000000000007E-2</v>
      </c>
      <c r="G129">
        <f>VLOOKUP(ola[[#This Row],[PRODUCT ID]],olaitan[],5,0)</f>
        <v>12</v>
      </c>
      <c r="H129">
        <f>VLOOKUP(ola[[#This Row],[PRODUCT ID]],olaitan[],6,0)</f>
        <v>15.72</v>
      </c>
      <c r="I129">
        <f>PRODUCT(ola[[#This Row],[BUYING PRICE]],ola[[#This Row],[QUANTITY]])</f>
        <v>144</v>
      </c>
      <c r="J129">
        <f>PRODUCT(ola[[#This Row],[SELLING PRICE]],ola[[#This Row],[QUANTITY]])</f>
        <v>188.64000000000001</v>
      </c>
      <c r="K129">
        <f>PRODUCT(1-ola[[#This Row],[DISCOUNT %]],ola[[#This Row],[Total selling price before discount]])</f>
        <v>175.43520000000001</v>
      </c>
      <c r="L129">
        <f>ola[[#This Row],[Total selling price after discount]]-ola[[#This Row],[Total buying price]]</f>
        <v>31.435200000000009</v>
      </c>
      <c r="M129" t="str">
        <f>TEXT(ola[[#This Row],[DATE]],"mmm")</f>
        <v>Jun</v>
      </c>
      <c r="N129" t="str">
        <f>TEXT(ola[[#This Row],[DATE]],"ddd")</f>
        <v>Wed</v>
      </c>
      <c r="O129" t="str">
        <f>TEXT(ola[[#This Row],[DATE]], "yyyy")</f>
        <v>2021</v>
      </c>
      <c r="P129" s="22" t="str">
        <f>VLOOKUP(ola[[#This Row],[PRODUCT ID]],olaitan[#All],3,0)</f>
        <v>Catagory02</v>
      </c>
    </row>
    <row r="130" spans="1:16" ht="15.75" thickBot="1" x14ac:dyDescent="0.3">
      <c r="A130" s="7">
        <v>44363</v>
      </c>
      <c r="B130" s="1" t="s">
        <v>97</v>
      </c>
      <c r="C130" s="2">
        <v>11</v>
      </c>
      <c r="D130" s="3" t="s">
        <v>104</v>
      </c>
      <c r="E130" s="3" t="s">
        <v>103</v>
      </c>
      <c r="F130">
        <v>7.0000000000000007E-2</v>
      </c>
      <c r="G130">
        <f>VLOOKUP(ola[[#This Row],[PRODUCT ID]],olaitan[],5,0)</f>
        <v>37</v>
      </c>
      <c r="H130">
        <f>VLOOKUP(ola[[#This Row],[PRODUCT ID]],olaitan[],6,0)</f>
        <v>42.55</v>
      </c>
      <c r="I130">
        <f>PRODUCT(ola[[#This Row],[BUYING PRICE]],ola[[#This Row],[QUANTITY]])</f>
        <v>407</v>
      </c>
      <c r="J130">
        <f>PRODUCT(ola[[#This Row],[SELLING PRICE]],ola[[#This Row],[QUANTITY]])</f>
        <v>468.04999999999995</v>
      </c>
      <c r="K130">
        <f>PRODUCT(1-ola[[#This Row],[DISCOUNT %]],ola[[#This Row],[Total selling price before discount]])</f>
        <v>435.28649999999993</v>
      </c>
      <c r="L130">
        <f>ola[[#This Row],[Total selling price after discount]]-ola[[#This Row],[Total buying price]]</f>
        <v>28.286499999999933</v>
      </c>
      <c r="M130" t="str">
        <f>TEXT(ola[[#This Row],[DATE]],"mmm")</f>
        <v>Jun</v>
      </c>
      <c r="N130" t="str">
        <f>TEXT(ola[[#This Row],[DATE]],"ddd")</f>
        <v>Wed</v>
      </c>
      <c r="O130" t="str">
        <f>TEXT(ola[[#This Row],[DATE]], "yyyy")</f>
        <v>2021</v>
      </c>
      <c r="P130" s="22" t="str">
        <f>VLOOKUP(ola[[#This Row],[PRODUCT ID]],olaitan[#All],3,0)</f>
        <v>Catagory04</v>
      </c>
    </row>
    <row r="131" spans="1:16" ht="15.75" thickBot="1" x14ac:dyDescent="0.3">
      <c r="A131" s="8">
        <v>44365</v>
      </c>
      <c r="B131" s="4" t="s">
        <v>83</v>
      </c>
      <c r="C131" s="5">
        <v>13</v>
      </c>
      <c r="D131" s="6" t="s">
        <v>104</v>
      </c>
      <c r="E131" s="6" t="s">
        <v>103</v>
      </c>
      <c r="F131">
        <v>0.08</v>
      </c>
      <c r="G131">
        <f>VLOOKUP(ola[[#This Row],[PRODUCT ID]],olaitan[],5,0)</f>
        <v>7</v>
      </c>
      <c r="H131">
        <f>VLOOKUP(ola[[#This Row],[PRODUCT ID]],olaitan[],6,0)</f>
        <v>8.33</v>
      </c>
      <c r="I131">
        <f>PRODUCT(ola[[#This Row],[BUYING PRICE]],ola[[#This Row],[QUANTITY]])</f>
        <v>91</v>
      </c>
      <c r="J131">
        <f>PRODUCT(ola[[#This Row],[SELLING PRICE]],ola[[#This Row],[QUANTITY]])</f>
        <v>108.29</v>
      </c>
      <c r="K131">
        <f>PRODUCT(1-ola[[#This Row],[DISCOUNT %]],ola[[#This Row],[Total selling price before discount]])</f>
        <v>99.626800000000017</v>
      </c>
      <c r="L131">
        <f>ola[[#This Row],[Total selling price after discount]]-ola[[#This Row],[Total buying price]]</f>
        <v>8.6268000000000171</v>
      </c>
      <c r="M131" t="str">
        <f>TEXT(ola[[#This Row],[DATE]],"mmm")</f>
        <v>Jun</v>
      </c>
      <c r="N131" t="str">
        <f>TEXT(ola[[#This Row],[DATE]],"ddd")</f>
        <v>Fri</v>
      </c>
      <c r="O131" t="str">
        <f>TEXT(ola[[#This Row],[DATE]], "yyyy")</f>
        <v>2021</v>
      </c>
      <c r="P131" s="22" t="str">
        <f>VLOOKUP(ola[[#This Row],[PRODUCT ID]],olaitan[#All],3,0)</f>
        <v>Catagory04</v>
      </c>
    </row>
    <row r="132" spans="1:16" ht="15.75" thickBot="1" x14ac:dyDescent="0.3">
      <c r="A132" s="7">
        <v>44366</v>
      </c>
      <c r="B132" s="1" t="s">
        <v>99</v>
      </c>
      <c r="C132" s="2">
        <v>5</v>
      </c>
      <c r="D132" s="3" t="s">
        <v>104</v>
      </c>
      <c r="E132" s="3" t="s">
        <v>58</v>
      </c>
      <c r="F132">
        <v>7.0000000000000007E-2</v>
      </c>
      <c r="G132">
        <f>VLOOKUP(ola[[#This Row],[PRODUCT ID]],olaitan[],5,0)</f>
        <v>138</v>
      </c>
      <c r="H132">
        <f>VLOOKUP(ola[[#This Row],[PRODUCT ID]],olaitan[],6,0)</f>
        <v>173.88</v>
      </c>
      <c r="I132">
        <f>PRODUCT(ola[[#This Row],[BUYING PRICE]],ola[[#This Row],[QUANTITY]])</f>
        <v>690</v>
      </c>
      <c r="J132">
        <f>PRODUCT(ola[[#This Row],[SELLING PRICE]],ola[[#This Row],[QUANTITY]])</f>
        <v>869.4</v>
      </c>
      <c r="K132">
        <f>PRODUCT(1-ola[[#This Row],[DISCOUNT %]],ola[[#This Row],[Total selling price before discount]])</f>
        <v>808.54199999999992</v>
      </c>
      <c r="L132">
        <f>ola[[#This Row],[Total selling price after discount]]-ola[[#This Row],[Total buying price]]</f>
        <v>118.54199999999992</v>
      </c>
      <c r="M132" t="str">
        <f>TEXT(ola[[#This Row],[DATE]],"mmm")</f>
        <v>Jun</v>
      </c>
      <c r="N132" t="str">
        <f>TEXT(ola[[#This Row],[DATE]],"ddd")</f>
        <v>Sat</v>
      </c>
      <c r="O132" t="str">
        <f>TEXT(ola[[#This Row],[DATE]], "yyyy")</f>
        <v>2021</v>
      </c>
      <c r="P132" s="22" t="str">
        <f>VLOOKUP(ola[[#This Row],[PRODUCT ID]],olaitan[#All],3,0)</f>
        <v>Catagory04</v>
      </c>
    </row>
    <row r="133" spans="1:16" ht="15.75" thickBot="1" x14ac:dyDescent="0.3">
      <c r="A133" s="8">
        <v>44367</v>
      </c>
      <c r="B133" s="4" t="s">
        <v>74</v>
      </c>
      <c r="C133" s="5">
        <v>1</v>
      </c>
      <c r="D133" s="6" t="s">
        <v>8</v>
      </c>
      <c r="E133" s="6" t="s">
        <v>103</v>
      </c>
      <c r="F133">
        <v>0.04</v>
      </c>
      <c r="G133">
        <f>VLOOKUP(ola[[#This Row],[PRODUCT ID]],olaitan[],5,0)</f>
        <v>13</v>
      </c>
      <c r="H133">
        <f>VLOOKUP(ola[[#This Row],[PRODUCT ID]],olaitan[],6,0)</f>
        <v>16.64</v>
      </c>
      <c r="I133">
        <f>PRODUCT(ola[[#This Row],[BUYING PRICE]],ola[[#This Row],[QUANTITY]])</f>
        <v>13</v>
      </c>
      <c r="J133">
        <f>PRODUCT(ola[[#This Row],[SELLING PRICE]],ola[[#This Row],[QUANTITY]])</f>
        <v>16.64</v>
      </c>
      <c r="K133">
        <f>PRODUCT(1-ola[[#This Row],[DISCOUNT %]],ola[[#This Row],[Total selling price before discount]])</f>
        <v>15.974399999999999</v>
      </c>
      <c r="L133">
        <f>ola[[#This Row],[Total selling price after discount]]-ola[[#This Row],[Total buying price]]</f>
        <v>2.9743999999999993</v>
      </c>
      <c r="M133" t="str">
        <f>TEXT(ola[[#This Row],[DATE]],"mmm")</f>
        <v>Jun</v>
      </c>
      <c r="N133" t="str">
        <f>TEXT(ola[[#This Row],[DATE]],"ddd")</f>
        <v>Sun</v>
      </c>
      <c r="O133" t="str">
        <f>TEXT(ola[[#This Row],[DATE]], "yyyy")</f>
        <v>2021</v>
      </c>
      <c r="P133" s="22" t="str">
        <f>VLOOKUP(ola[[#This Row],[PRODUCT ID]],olaitan[#All],3,0)</f>
        <v>Catagory02</v>
      </c>
    </row>
    <row r="134" spans="1:16" ht="15.75" thickBot="1" x14ac:dyDescent="0.3">
      <c r="A134" s="7">
        <v>44370</v>
      </c>
      <c r="B134" s="1" t="s">
        <v>74</v>
      </c>
      <c r="C134" s="2">
        <v>4</v>
      </c>
      <c r="D134" s="3" t="s">
        <v>104</v>
      </c>
      <c r="E134" s="3" t="s">
        <v>58</v>
      </c>
      <c r="F134">
        <v>0.06</v>
      </c>
      <c r="G134">
        <f>VLOOKUP(ola[[#This Row],[PRODUCT ID]],olaitan[],5,0)</f>
        <v>13</v>
      </c>
      <c r="H134">
        <f>VLOOKUP(ola[[#This Row],[PRODUCT ID]],olaitan[],6,0)</f>
        <v>16.64</v>
      </c>
      <c r="I134">
        <f>PRODUCT(ola[[#This Row],[BUYING PRICE]],ola[[#This Row],[QUANTITY]])</f>
        <v>52</v>
      </c>
      <c r="J134">
        <f>PRODUCT(ola[[#This Row],[SELLING PRICE]],ola[[#This Row],[QUANTITY]])</f>
        <v>66.56</v>
      </c>
      <c r="K134">
        <f>PRODUCT(1-ola[[#This Row],[DISCOUNT %]],ola[[#This Row],[Total selling price before discount]])</f>
        <v>62.566400000000002</v>
      </c>
      <c r="L134">
        <f>ola[[#This Row],[Total selling price after discount]]-ola[[#This Row],[Total buying price]]</f>
        <v>10.566400000000002</v>
      </c>
      <c r="M134" t="str">
        <f>TEXT(ola[[#This Row],[DATE]],"mmm")</f>
        <v>Jun</v>
      </c>
      <c r="N134" t="str">
        <f>TEXT(ola[[#This Row],[DATE]],"ddd")</f>
        <v>Wed</v>
      </c>
      <c r="O134" t="str">
        <f>TEXT(ola[[#This Row],[DATE]], "yyyy")</f>
        <v>2021</v>
      </c>
      <c r="P134" s="22" t="str">
        <f>VLOOKUP(ola[[#This Row],[PRODUCT ID]],olaitan[#All],3,0)</f>
        <v>Catagory02</v>
      </c>
    </row>
    <row r="135" spans="1:16" ht="15.75" thickBot="1" x14ac:dyDescent="0.3">
      <c r="A135" s="8">
        <v>44371</v>
      </c>
      <c r="B135" s="4" t="s">
        <v>69</v>
      </c>
      <c r="C135" s="5">
        <v>13</v>
      </c>
      <c r="D135" s="6" t="s">
        <v>104</v>
      </c>
      <c r="E135" s="6" t="s">
        <v>58</v>
      </c>
      <c r="F135">
        <v>0.08</v>
      </c>
      <c r="G135">
        <f>VLOOKUP(ola[[#This Row],[PRODUCT ID]],olaitan[],5,0)</f>
        <v>44</v>
      </c>
      <c r="H135">
        <f>VLOOKUP(ola[[#This Row],[PRODUCT ID]],olaitan[],6,0)</f>
        <v>48.4</v>
      </c>
      <c r="I135">
        <f>PRODUCT(ola[[#This Row],[BUYING PRICE]],ola[[#This Row],[QUANTITY]])</f>
        <v>572</v>
      </c>
      <c r="J135">
        <f>PRODUCT(ola[[#This Row],[SELLING PRICE]],ola[[#This Row],[QUANTITY]])</f>
        <v>629.19999999999993</v>
      </c>
      <c r="K135">
        <f>PRODUCT(1-ola[[#This Row],[DISCOUNT %]],ola[[#This Row],[Total selling price before discount]])</f>
        <v>578.86399999999992</v>
      </c>
      <c r="L135">
        <f>ola[[#This Row],[Total selling price after discount]]-ola[[#This Row],[Total buying price]]</f>
        <v>6.8639999999999191</v>
      </c>
      <c r="M135" t="str">
        <f>TEXT(ola[[#This Row],[DATE]],"mmm")</f>
        <v>Jun</v>
      </c>
      <c r="N135" t="str">
        <f>TEXT(ola[[#This Row],[DATE]],"ddd")</f>
        <v>Thu</v>
      </c>
      <c r="O135" t="str">
        <f>TEXT(ola[[#This Row],[DATE]], "yyyy")</f>
        <v>2021</v>
      </c>
      <c r="P135" s="22" t="str">
        <f>VLOOKUP(ola[[#This Row],[PRODUCT ID]],olaitan[#All],3,0)</f>
        <v>Catagory02</v>
      </c>
    </row>
    <row r="136" spans="1:16" ht="15.75" thickBot="1" x14ac:dyDescent="0.3">
      <c r="A136" s="7">
        <v>44373</v>
      </c>
      <c r="B136" s="1" t="s">
        <v>67</v>
      </c>
      <c r="C136" s="2">
        <v>7</v>
      </c>
      <c r="D136" s="3" t="s">
        <v>58</v>
      </c>
      <c r="E136" s="3" t="s">
        <v>58</v>
      </c>
      <c r="F136">
        <v>0.05</v>
      </c>
      <c r="G136">
        <f>VLOOKUP(ola[[#This Row],[PRODUCT ID]],olaitan[],5,0)</f>
        <v>6</v>
      </c>
      <c r="H136">
        <f>VLOOKUP(ola[[#This Row],[PRODUCT ID]],olaitan[],6,0)</f>
        <v>7.86</v>
      </c>
      <c r="I136">
        <f>PRODUCT(ola[[#This Row],[BUYING PRICE]],ola[[#This Row],[QUANTITY]])</f>
        <v>42</v>
      </c>
      <c r="J136">
        <f>PRODUCT(ola[[#This Row],[SELLING PRICE]],ola[[#This Row],[QUANTITY]])</f>
        <v>55.02</v>
      </c>
      <c r="K136">
        <f>PRODUCT(1-ola[[#This Row],[DISCOUNT %]],ola[[#This Row],[Total selling price before discount]])</f>
        <v>52.268999999999998</v>
      </c>
      <c r="L136">
        <f>ola[[#This Row],[Total selling price after discount]]-ola[[#This Row],[Total buying price]]</f>
        <v>10.268999999999998</v>
      </c>
      <c r="M136" t="str">
        <f>TEXT(ola[[#This Row],[DATE]],"mmm")</f>
        <v>Jun</v>
      </c>
      <c r="N136" t="str">
        <f>TEXT(ola[[#This Row],[DATE]],"ddd")</f>
        <v>Sat</v>
      </c>
      <c r="O136" t="str">
        <f>TEXT(ola[[#This Row],[DATE]], "yyyy")</f>
        <v>2021</v>
      </c>
      <c r="P136" s="22" t="str">
        <f>VLOOKUP(ola[[#This Row],[PRODUCT ID]],olaitan[#All],3,0)</f>
        <v>Catagory01</v>
      </c>
    </row>
    <row r="137" spans="1:16" ht="15.75" thickBot="1" x14ac:dyDescent="0.3">
      <c r="A137" s="8">
        <v>44374</v>
      </c>
      <c r="B137" s="4" t="s">
        <v>63</v>
      </c>
      <c r="C137" s="5">
        <v>11</v>
      </c>
      <c r="D137" s="6" t="s">
        <v>104</v>
      </c>
      <c r="E137" s="6" t="s">
        <v>103</v>
      </c>
      <c r="F137">
        <v>7.0000000000000007E-2</v>
      </c>
      <c r="G137">
        <f>VLOOKUP(ola[[#This Row],[PRODUCT ID]],olaitan[],5,0)</f>
        <v>133</v>
      </c>
      <c r="H137">
        <f>VLOOKUP(ola[[#This Row],[PRODUCT ID]],olaitan[],6,0)</f>
        <v>155.61000000000001</v>
      </c>
      <c r="I137">
        <f>PRODUCT(ola[[#This Row],[BUYING PRICE]],ola[[#This Row],[QUANTITY]])</f>
        <v>1463</v>
      </c>
      <c r="J137">
        <f>PRODUCT(ola[[#This Row],[SELLING PRICE]],ola[[#This Row],[QUANTITY]])</f>
        <v>1711.71</v>
      </c>
      <c r="K137">
        <f>PRODUCT(1-ola[[#This Row],[DISCOUNT %]],ola[[#This Row],[Total selling price before discount]])</f>
        <v>1591.8903</v>
      </c>
      <c r="L137">
        <f>ola[[#This Row],[Total selling price after discount]]-ola[[#This Row],[Total buying price]]</f>
        <v>128.89030000000002</v>
      </c>
      <c r="M137" t="str">
        <f>TEXT(ola[[#This Row],[DATE]],"mmm")</f>
        <v>Jun</v>
      </c>
      <c r="N137" t="str">
        <f>TEXT(ola[[#This Row],[DATE]],"ddd")</f>
        <v>Sun</v>
      </c>
      <c r="O137" t="str">
        <f>TEXT(ola[[#This Row],[DATE]], "yyyy")</f>
        <v>2021</v>
      </c>
      <c r="P137" s="22" t="str">
        <f>VLOOKUP(ola[[#This Row],[PRODUCT ID]],olaitan[#All],3,0)</f>
        <v>Catagory01</v>
      </c>
    </row>
    <row r="138" spans="1:16" ht="15.75" thickBot="1" x14ac:dyDescent="0.3">
      <c r="A138" s="7">
        <v>44375</v>
      </c>
      <c r="B138" s="1" t="s">
        <v>79</v>
      </c>
      <c r="C138" s="2">
        <v>2</v>
      </c>
      <c r="D138" s="3" t="s">
        <v>58</v>
      </c>
      <c r="E138" s="3" t="s">
        <v>103</v>
      </c>
      <c r="F138">
        <v>0.05</v>
      </c>
      <c r="G138">
        <f>VLOOKUP(ola[[#This Row],[PRODUCT ID]],olaitan[],5,0)</f>
        <v>126</v>
      </c>
      <c r="H138">
        <f>VLOOKUP(ola[[#This Row],[PRODUCT ID]],olaitan[],6,0)</f>
        <v>162.54</v>
      </c>
      <c r="I138">
        <f>PRODUCT(ola[[#This Row],[BUYING PRICE]],ola[[#This Row],[QUANTITY]])</f>
        <v>252</v>
      </c>
      <c r="J138">
        <f>PRODUCT(ola[[#This Row],[SELLING PRICE]],ola[[#This Row],[QUANTITY]])</f>
        <v>325.08</v>
      </c>
      <c r="K138">
        <f>PRODUCT(1-ola[[#This Row],[DISCOUNT %]],ola[[#This Row],[Total selling price before discount]])</f>
        <v>308.82599999999996</v>
      </c>
      <c r="L138">
        <f>ola[[#This Row],[Total selling price after discount]]-ola[[#This Row],[Total buying price]]</f>
        <v>56.825999999999965</v>
      </c>
      <c r="M138" t="str">
        <f>TEXT(ola[[#This Row],[DATE]],"mmm")</f>
        <v>Jun</v>
      </c>
      <c r="N138" t="str">
        <f>TEXT(ola[[#This Row],[DATE]],"ddd")</f>
        <v>Mon</v>
      </c>
      <c r="O138" t="str">
        <f>TEXT(ola[[#This Row],[DATE]], "yyyy")</f>
        <v>2021</v>
      </c>
      <c r="P138" s="22" t="str">
        <f>VLOOKUP(ola[[#This Row],[PRODUCT ID]],olaitan[#All],3,0)</f>
        <v>Catagory03</v>
      </c>
    </row>
    <row r="139" spans="1:16" ht="15.75" thickBot="1" x14ac:dyDescent="0.3">
      <c r="A139" s="8">
        <v>44375</v>
      </c>
      <c r="B139" s="4" t="s">
        <v>93</v>
      </c>
      <c r="C139" s="5">
        <v>7</v>
      </c>
      <c r="D139" s="6" t="s">
        <v>58</v>
      </c>
      <c r="E139" s="6" t="s">
        <v>58</v>
      </c>
      <c r="F139">
        <v>0.05</v>
      </c>
      <c r="G139">
        <f>VLOOKUP(ola[[#This Row],[PRODUCT ID]],olaitan[],5,0)</f>
        <v>5</v>
      </c>
      <c r="H139">
        <f>VLOOKUP(ola[[#This Row],[PRODUCT ID]],olaitan[],6,0)</f>
        <v>6.7</v>
      </c>
      <c r="I139">
        <f>PRODUCT(ola[[#This Row],[BUYING PRICE]],ola[[#This Row],[QUANTITY]])</f>
        <v>35</v>
      </c>
      <c r="J139">
        <f>PRODUCT(ola[[#This Row],[SELLING PRICE]],ola[[#This Row],[QUANTITY]])</f>
        <v>46.9</v>
      </c>
      <c r="K139">
        <f>PRODUCT(1-ola[[#This Row],[DISCOUNT %]],ola[[#This Row],[Total selling price before discount]])</f>
        <v>44.555</v>
      </c>
      <c r="L139">
        <f>ola[[#This Row],[Total selling price after discount]]-ola[[#This Row],[Total buying price]]</f>
        <v>9.5549999999999997</v>
      </c>
      <c r="M139" t="str">
        <f>TEXT(ola[[#This Row],[DATE]],"mmm")</f>
        <v>Jun</v>
      </c>
      <c r="N139" t="str">
        <f>TEXT(ola[[#This Row],[DATE]],"ddd")</f>
        <v>Mon</v>
      </c>
      <c r="O139" t="str">
        <f>TEXT(ola[[#This Row],[DATE]], "yyyy")</f>
        <v>2021</v>
      </c>
      <c r="P139" s="22" t="str">
        <f>VLOOKUP(ola[[#This Row],[PRODUCT ID]],olaitan[#All],3,0)</f>
        <v>Catagory04</v>
      </c>
    </row>
    <row r="140" spans="1:16" ht="15.75" thickBot="1" x14ac:dyDescent="0.3">
      <c r="A140" s="7">
        <v>44376</v>
      </c>
      <c r="B140" s="1" t="s">
        <v>72</v>
      </c>
      <c r="C140" s="2">
        <v>4</v>
      </c>
      <c r="D140" s="3" t="s">
        <v>104</v>
      </c>
      <c r="E140" s="3" t="s">
        <v>58</v>
      </c>
      <c r="F140">
        <v>0.05</v>
      </c>
      <c r="G140">
        <f>VLOOKUP(ola[[#This Row],[PRODUCT ID]],olaitan[],5,0)</f>
        <v>112</v>
      </c>
      <c r="H140">
        <f>VLOOKUP(ola[[#This Row],[PRODUCT ID]],olaitan[],6,0)</f>
        <v>146.72</v>
      </c>
      <c r="I140">
        <f>PRODUCT(ola[[#This Row],[BUYING PRICE]],ola[[#This Row],[QUANTITY]])</f>
        <v>448</v>
      </c>
      <c r="J140">
        <f>PRODUCT(ola[[#This Row],[SELLING PRICE]],ola[[#This Row],[QUANTITY]])</f>
        <v>586.88</v>
      </c>
      <c r="K140">
        <f>PRODUCT(1-ola[[#This Row],[DISCOUNT %]],ola[[#This Row],[Total selling price before discount]])</f>
        <v>557.53599999999994</v>
      </c>
      <c r="L140">
        <f>ola[[#This Row],[Total selling price after discount]]-ola[[#This Row],[Total buying price]]</f>
        <v>109.53599999999994</v>
      </c>
      <c r="M140" t="str">
        <f>TEXT(ola[[#This Row],[DATE]],"mmm")</f>
        <v>Jun</v>
      </c>
      <c r="N140" t="str">
        <f>TEXT(ola[[#This Row],[DATE]],"ddd")</f>
        <v>Tue</v>
      </c>
      <c r="O140" t="str">
        <f>TEXT(ola[[#This Row],[DATE]], "yyyy")</f>
        <v>2021</v>
      </c>
      <c r="P140" s="22" t="str">
        <f>VLOOKUP(ola[[#This Row],[PRODUCT ID]],olaitan[#All],3,0)</f>
        <v>Catagory02</v>
      </c>
    </row>
    <row r="141" spans="1:16" ht="15.75" thickBot="1" x14ac:dyDescent="0.3">
      <c r="A141" s="8">
        <v>44378</v>
      </c>
      <c r="B141" s="4" t="s">
        <v>63</v>
      </c>
      <c r="C141" s="5">
        <v>11</v>
      </c>
      <c r="D141" s="6" t="s">
        <v>104</v>
      </c>
      <c r="E141" s="6" t="s">
        <v>103</v>
      </c>
      <c r="F141">
        <v>0.08</v>
      </c>
      <c r="G141">
        <f>VLOOKUP(ola[[#This Row],[PRODUCT ID]],olaitan[],5,0)</f>
        <v>133</v>
      </c>
      <c r="H141">
        <f>VLOOKUP(ola[[#This Row],[PRODUCT ID]],olaitan[],6,0)</f>
        <v>155.61000000000001</v>
      </c>
      <c r="I141">
        <f>PRODUCT(ola[[#This Row],[BUYING PRICE]],ola[[#This Row],[QUANTITY]])</f>
        <v>1463</v>
      </c>
      <c r="J141">
        <f>PRODUCT(ola[[#This Row],[SELLING PRICE]],ola[[#This Row],[QUANTITY]])</f>
        <v>1711.71</v>
      </c>
      <c r="K141">
        <f>PRODUCT(1-ola[[#This Row],[DISCOUNT %]],ola[[#This Row],[Total selling price before discount]])</f>
        <v>1574.7732000000001</v>
      </c>
      <c r="L141">
        <f>ola[[#This Row],[Total selling price after discount]]-ola[[#This Row],[Total buying price]]</f>
        <v>111.77320000000009</v>
      </c>
      <c r="M141" t="str">
        <f>TEXT(ola[[#This Row],[DATE]],"mmm")</f>
        <v>Jul</v>
      </c>
      <c r="N141" t="str">
        <f>TEXT(ola[[#This Row],[DATE]],"ddd")</f>
        <v>Thu</v>
      </c>
      <c r="O141" t="str">
        <f>TEXT(ola[[#This Row],[DATE]], "yyyy")</f>
        <v>2021</v>
      </c>
      <c r="P141" s="22" t="str">
        <f>VLOOKUP(ola[[#This Row],[PRODUCT ID]],olaitan[#All],3,0)</f>
        <v>Catagory01</v>
      </c>
    </row>
    <row r="142" spans="1:16" ht="15.75" thickBot="1" x14ac:dyDescent="0.3">
      <c r="A142" s="7">
        <v>44379</v>
      </c>
      <c r="B142" s="1" t="s">
        <v>68</v>
      </c>
      <c r="C142" s="2">
        <v>11</v>
      </c>
      <c r="D142" s="3" t="s">
        <v>104</v>
      </c>
      <c r="E142" s="3" t="s">
        <v>103</v>
      </c>
      <c r="F142">
        <v>0.05</v>
      </c>
      <c r="G142">
        <f>VLOOKUP(ola[[#This Row],[PRODUCT ID]],olaitan[],5,0)</f>
        <v>148</v>
      </c>
      <c r="H142">
        <f>VLOOKUP(ola[[#This Row],[PRODUCT ID]],olaitan[],6,0)</f>
        <v>164.28</v>
      </c>
      <c r="I142">
        <f>PRODUCT(ola[[#This Row],[BUYING PRICE]],ola[[#This Row],[QUANTITY]])</f>
        <v>1628</v>
      </c>
      <c r="J142">
        <f>PRODUCT(ola[[#This Row],[SELLING PRICE]],ola[[#This Row],[QUANTITY]])</f>
        <v>1807.08</v>
      </c>
      <c r="K142">
        <f>PRODUCT(1-ola[[#This Row],[DISCOUNT %]],ola[[#This Row],[Total selling price before discount]])</f>
        <v>1716.7259999999999</v>
      </c>
      <c r="L142">
        <f>ola[[#This Row],[Total selling price after discount]]-ola[[#This Row],[Total buying price]]</f>
        <v>88.725999999999885</v>
      </c>
      <c r="M142" t="str">
        <f>TEXT(ola[[#This Row],[DATE]],"mmm")</f>
        <v>Jul</v>
      </c>
      <c r="N142" t="str">
        <f>TEXT(ola[[#This Row],[DATE]],"ddd")</f>
        <v>Fri</v>
      </c>
      <c r="O142" t="str">
        <f>TEXT(ola[[#This Row],[DATE]], "yyyy")</f>
        <v>2021</v>
      </c>
      <c r="P142" s="22" t="str">
        <f>VLOOKUP(ola[[#This Row],[PRODUCT ID]],olaitan[#All],3,0)</f>
        <v>Catagory02</v>
      </c>
    </row>
    <row r="143" spans="1:16" ht="15.75" thickBot="1" x14ac:dyDescent="0.3">
      <c r="A143" s="8">
        <v>44380</v>
      </c>
      <c r="B143" s="4" t="s">
        <v>91</v>
      </c>
      <c r="C143" s="5">
        <v>9</v>
      </c>
      <c r="D143" s="6" t="s">
        <v>58</v>
      </c>
      <c r="E143" s="6" t="s">
        <v>103</v>
      </c>
      <c r="F143">
        <v>0.04</v>
      </c>
      <c r="G143">
        <f>VLOOKUP(ola[[#This Row],[PRODUCT ID]],olaitan[],5,0)</f>
        <v>95</v>
      </c>
      <c r="H143">
        <f>VLOOKUP(ola[[#This Row],[PRODUCT ID]],olaitan[],6,0)</f>
        <v>119.7</v>
      </c>
      <c r="I143">
        <f>PRODUCT(ola[[#This Row],[BUYING PRICE]],ola[[#This Row],[QUANTITY]])</f>
        <v>855</v>
      </c>
      <c r="J143">
        <f>PRODUCT(ola[[#This Row],[SELLING PRICE]],ola[[#This Row],[QUANTITY]])</f>
        <v>1077.3</v>
      </c>
      <c r="K143">
        <f>PRODUCT(1-ola[[#This Row],[DISCOUNT %]],ola[[#This Row],[Total selling price before discount]])</f>
        <v>1034.2079999999999</v>
      </c>
      <c r="L143">
        <f>ola[[#This Row],[Total selling price after discount]]-ola[[#This Row],[Total buying price]]</f>
        <v>179.20799999999986</v>
      </c>
      <c r="M143" t="str">
        <f>TEXT(ola[[#This Row],[DATE]],"mmm")</f>
        <v>Jul</v>
      </c>
      <c r="N143" t="str">
        <f>TEXT(ola[[#This Row],[DATE]],"ddd")</f>
        <v>Sat</v>
      </c>
      <c r="O143" t="str">
        <f>TEXT(ola[[#This Row],[DATE]], "yyyy")</f>
        <v>2021</v>
      </c>
      <c r="P143" s="22" t="str">
        <f>VLOOKUP(ola[[#This Row],[PRODUCT ID]],olaitan[#All],3,0)</f>
        <v>Catagory04</v>
      </c>
    </row>
    <row r="144" spans="1:16" ht="15.75" thickBot="1" x14ac:dyDescent="0.3">
      <c r="A144" s="7">
        <v>44380</v>
      </c>
      <c r="B144" s="1" t="s">
        <v>61</v>
      </c>
      <c r="C144" s="2">
        <v>8</v>
      </c>
      <c r="D144" s="3" t="s">
        <v>58</v>
      </c>
      <c r="E144" s="3" t="s">
        <v>103</v>
      </c>
      <c r="F144">
        <v>0.06</v>
      </c>
      <c r="G144">
        <f>VLOOKUP(ola[[#This Row],[PRODUCT ID]],olaitan[],5,0)</f>
        <v>71</v>
      </c>
      <c r="H144">
        <f>VLOOKUP(ola[[#This Row],[PRODUCT ID]],olaitan[],6,0)</f>
        <v>80.94</v>
      </c>
      <c r="I144">
        <f>PRODUCT(ola[[#This Row],[BUYING PRICE]],ola[[#This Row],[QUANTITY]])</f>
        <v>568</v>
      </c>
      <c r="J144">
        <f>PRODUCT(ola[[#This Row],[SELLING PRICE]],ola[[#This Row],[QUANTITY]])</f>
        <v>647.52</v>
      </c>
      <c r="K144">
        <f>PRODUCT(1-ola[[#This Row],[DISCOUNT %]],ola[[#This Row],[Total selling price before discount]])</f>
        <v>608.66879999999992</v>
      </c>
      <c r="L144">
        <f>ola[[#This Row],[Total selling price after discount]]-ola[[#This Row],[Total buying price]]</f>
        <v>40.668799999999919</v>
      </c>
      <c r="M144" t="str">
        <f>TEXT(ola[[#This Row],[DATE]],"mmm")</f>
        <v>Jul</v>
      </c>
      <c r="N144" t="str">
        <f>TEXT(ola[[#This Row],[DATE]],"ddd")</f>
        <v>Sat</v>
      </c>
      <c r="O144" t="str">
        <f>TEXT(ola[[#This Row],[DATE]], "yyyy")</f>
        <v>2021</v>
      </c>
      <c r="P144" s="22" t="str">
        <f>VLOOKUP(ola[[#This Row],[PRODUCT ID]],olaitan[#All],3,0)</f>
        <v>Catagory01</v>
      </c>
    </row>
    <row r="145" spans="1:16" ht="15.75" thickBot="1" x14ac:dyDescent="0.3">
      <c r="A145" s="8">
        <v>44382</v>
      </c>
      <c r="B145" s="4" t="s">
        <v>60</v>
      </c>
      <c r="C145" s="5">
        <v>8</v>
      </c>
      <c r="D145" s="6" t="s">
        <v>104</v>
      </c>
      <c r="E145" s="6" t="s">
        <v>58</v>
      </c>
      <c r="F145">
        <v>7.0000000000000007E-2</v>
      </c>
      <c r="G145">
        <f>VLOOKUP(ola[[#This Row],[PRODUCT ID]],olaitan[],5,0)</f>
        <v>105</v>
      </c>
      <c r="H145">
        <f>VLOOKUP(ola[[#This Row],[PRODUCT ID]],olaitan[],6,0)</f>
        <v>142.80000000000001</v>
      </c>
      <c r="I145">
        <f>PRODUCT(ola[[#This Row],[BUYING PRICE]],ola[[#This Row],[QUANTITY]])</f>
        <v>840</v>
      </c>
      <c r="J145">
        <f>PRODUCT(ola[[#This Row],[SELLING PRICE]],ola[[#This Row],[QUANTITY]])</f>
        <v>1142.4000000000001</v>
      </c>
      <c r="K145">
        <f>PRODUCT(1-ola[[#This Row],[DISCOUNT %]],ola[[#This Row],[Total selling price before discount]])</f>
        <v>1062.432</v>
      </c>
      <c r="L145">
        <f>ola[[#This Row],[Total selling price after discount]]-ola[[#This Row],[Total buying price]]</f>
        <v>222.43200000000002</v>
      </c>
      <c r="M145" t="str">
        <f>TEXT(ola[[#This Row],[DATE]],"mmm")</f>
        <v>Jul</v>
      </c>
      <c r="N145" t="str">
        <f>TEXT(ola[[#This Row],[DATE]],"ddd")</f>
        <v>Mon</v>
      </c>
      <c r="O145" t="str">
        <f>TEXT(ola[[#This Row],[DATE]], "yyyy")</f>
        <v>2021</v>
      </c>
      <c r="P145" s="22" t="str">
        <f>VLOOKUP(ola[[#This Row],[PRODUCT ID]],olaitan[#All],3,0)</f>
        <v>Catagory01</v>
      </c>
    </row>
    <row r="146" spans="1:16" ht="15.75" thickBot="1" x14ac:dyDescent="0.3">
      <c r="A146" s="7">
        <v>44383</v>
      </c>
      <c r="B146" s="1" t="s">
        <v>99</v>
      </c>
      <c r="C146" s="2">
        <v>15</v>
      </c>
      <c r="D146" s="3" t="s">
        <v>104</v>
      </c>
      <c r="E146" s="3" t="s">
        <v>103</v>
      </c>
      <c r="F146">
        <v>0.08</v>
      </c>
      <c r="G146">
        <f>VLOOKUP(ola[[#This Row],[PRODUCT ID]],olaitan[],5,0)</f>
        <v>138</v>
      </c>
      <c r="H146">
        <f>VLOOKUP(ola[[#This Row],[PRODUCT ID]],olaitan[],6,0)</f>
        <v>173.88</v>
      </c>
      <c r="I146">
        <f>PRODUCT(ola[[#This Row],[BUYING PRICE]],ola[[#This Row],[QUANTITY]])</f>
        <v>2070</v>
      </c>
      <c r="J146">
        <f>PRODUCT(ola[[#This Row],[SELLING PRICE]],ola[[#This Row],[QUANTITY]])</f>
        <v>2608.1999999999998</v>
      </c>
      <c r="K146">
        <f>PRODUCT(1-ola[[#This Row],[DISCOUNT %]],ola[[#This Row],[Total selling price before discount]])</f>
        <v>2399.5439999999999</v>
      </c>
      <c r="L146">
        <f>ola[[#This Row],[Total selling price after discount]]-ola[[#This Row],[Total buying price]]</f>
        <v>329.54399999999987</v>
      </c>
      <c r="M146" t="str">
        <f>TEXT(ola[[#This Row],[DATE]],"mmm")</f>
        <v>Jul</v>
      </c>
      <c r="N146" t="str">
        <f>TEXT(ola[[#This Row],[DATE]],"ddd")</f>
        <v>Tue</v>
      </c>
      <c r="O146" t="str">
        <f>TEXT(ola[[#This Row],[DATE]], "yyyy")</f>
        <v>2021</v>
      </c>
      <c r="P146" s="22" t="str">
        <f>VLOOKUP(ola[[#This Row],[PRODUCT ID]],olaitan[#All],3,0)</f>
        <v>Catagory04</v>
      </c>
    </row>
    <row r="147" spans="1:16" ht="15.75" thickBot="1" x14ac:dyDescent="0.3">
      <c r="A147" s="8">
        <v>44385</v>
      </c>
      <c r="B147" s="4" t="s">
        <v>62</v>
      </c>
      <c r="C147" s="5">
        <v>10</v>
      </c>
      <c r="D147" s="6" t="s">
        <v>104</v>
      </c>
      <c r="E147" s="6" t="s">
        <v>58</v>
      </c>
      <c r="F147">
        <v>0.04</v>
      </c>
      <c r="G147">
        <f>VLOOKUP(ola[[#This Row],[PRODUCT ID]],olaitan[],5,0)</f>
        <v>44</v>
      </c>
      <c r="H147">
        <f>VLOOKUP(ola[[#This Row],[PRODUCT ID]],olaitan[],6,0)</f>
        <v>48.84</v>
      </c>
      <c r="I147">
        <f>PRODUCT(ola[[#This Row],[BUYING PRICE]],ola[[#This Row],[QUANTITY]])</f>
        <v>440</v>
      </c>
      <c r="J147">
        <f>PRODUCT(ola[[#This Row],[SELLING PRICE]],ola[[#This Row],[QUANTITY]])</f>
        <v>488.40000000000003</v>
      </c>
      <c r="K147">
        <f>PRODUCT(1-ola[[#This Row],[DISCOUNT %]],ola[[#This Row],[Total selling price before discount]])</f>
        <v>468.86400000000003</v>
      </c>
      <c r="L147">
        <f>ola[[#This Row],[Total selling price after discount]]-ola[[#This Row],[Total buying price]]</f>
        <v>28.864000000000033</v>
      </c>
      <c r="M147" t="str">
        <f>TEXT(ola[[#This Row],[DATE]],"mmm")</f>
        <v>Jul</v>
      </c>
      <c r="N147" t="str">
        <f>TEXT(ola[[#This Row],[DATE]],"ddd")</f>
        <v>Thu</v>
      </c>
      <c r="O147" t="str">
        <f>TEXT(ola[[#This Row],[DATE]], "yyyy")</f>
        <v>2021</v>
      </c>
      <c r="P147" s="22" t="str">
        <f>VLOOKUP(ola[[#This Row],[PRODUCT ID]],olaitan[#All],3,0)</f>
        <v>Catagory01</v>
      </c>
    </row>
    <row r="148" spans="1:16" ht="15.75" thickBot="1" x14ac:dyDescent="0.3">
      <c r="A148" s="7">
        <v>44387</v>
      </c>
      <c r="B148" s="1" t="s">
        <v>92</v>
      </c>
      <c r="C148" s="2">
        <v>6</v>
      </c>
      <c r="D148" s="3" t="s">
        <v>8</v>
      </c>
      <c r="E148" s="3" t="s">
        <v>103</v>
      </c>
      <c r="F148">
        <v>0.04</v>
      </c>
      <c r="G148">
        <f>VLOOKUP(ola[[#This Row],[PRODUCT ID]],olaitan[],5,0)</f>
        <v>55</v>
      </c>
      <c r="H148">
        <f>VLOOKUP(ola[[#This Row],[PRODUCT ID]],olaitan[],6,0)</f>
        <v>58.3</v>
      </c>
      <c r="I148">
        <f>PRODUCT(ola[[#This Row],[BUYING PRICE]],ola[[#This Row],[QUANTITY]])</f>
        <v>330</v>
      </c>
      <c r="J148">
        <f>PRODUCT(ola[[#This Row],[SELLING PRICE]],ola[[#This Row],[QUANTITY]])</f>
        <v>349.79999999999995</v>
      </c>
      <c r="K148">
        <f>PRODUCT(1-ola[[#This Row],[DISCOUNT %]],ola[[#This Row],[Total selling price before discount]])</f>
        <v>335.80799999999994</v>
      </c>
      <c r="L148">
        <f>ola[[#This Row],[Total selling price after discount]]-ola[[#This Row],[Total buying price]]</f>
        <v>5.8079999999999359</v>
      </c>
      <c r="M148" t="str">
        <f>TEXT(ola[[#This Row],[DATE]],"mmm")</f>
        <v>Jul</v>
      </c>
      <c r="N148" t="str">
        <f>TEXT(ola[[#This Row],[DATE]],"ddd")</f>
        <v>Sat</v>
      </c>
      <c r="O148" t="str">
        <f>TEXT(ola[[#This Row],[DATE]], "yyyy")</f>
        <v>2021</v>
      </c>
      <c r="P148" s="22" t="str">
        <f>VLOOKUP(ola[[#This Row],[PRODUCT ID]],olaitan[#All],3,0)</f>
        <v>Catagory04</v>
      </c>
    </row>
    <row r="149" spans="1:16" ht="15.75" thickBot="1" x14ac:dyDescent="0.3">
      <c r="A149" s="8">
        <v>44388</v>
      </c>
      <c r="B149" s="4" t="s">
        <v>67</v>
      </c>
      <c r="C149" s="5">
        <v>4</v>
      </c>
      <c r="D149" s="6" t="s">
        <v>8</v>
      </c>
      <c r="E149" s="6" t="s">
        <v>58</v>
      </c>
      <c r="F149">
        <v>0.08</v>
      </c>
      <c r="G149">
        <f>VLOOKUP(ola[[#This Row],[PRODUCT ID]],olaitan[],5,0)</f>
        <v>6</v>
      </c>
      <c r="H149">
        <f>VLOOKUP(ola[[#This Row],[PRODUCT ID]],olaitan[],6,0)</f>
        <v>7.86</v>
      </c>
      <c r="I149">
        <f>PRODUCT(ola[[#This Row],[BUYING PRICE]],ola[[#This Row],[QUANTITY]])</f>
        <v>24</v>
      </c>
      <c r="J149">
        <f>PRODUCT(ola[[#This Row],[SELLING PRICE]],ola[[#This Row],[QUANTITY]])</f>
        <v>31.44</v>
      </c>
      <c r="K149">
        <f>PRODUCT(1-ola[[#This Row],[DISCOUNT %]],ola[[#This Row],[Total selling price before discount]])</f>
        <v>28.924800000000001</v>
      </c>
      <c r="L149">
        <f>ola[[#This Row],[Total selling price after discount]]-ola[[#This Row],[Total buying price]]</f>
        <v>4.9248000000000012</v>
      </c>
      <c r="M149" t="str">
        <f>TEXT(ola[[#This Row],[DATE]],"mmm")</f>
        <v>Jul</v>
      </c>
      <c r="N149" t="str">
        <f>TEXT(ola[[#This Row],[DATE]],"ddd")</f>
        <v>Sun</v>
      </c>
      <c r="O149" t="str">
        <f>TEXT(ola[[#This Row],[DATE]], "yyyy")</f>
        <v>2021</v>
      </c>
      <c r="P149" s="22" t="str">
        <f>VLOOKUP(ola[[#This Row],[PRODUCT ID]],olaitan[#All],3,0)</f>
        <v>Catagory01</v>
      </c>
    </row>
    <row r="150" spans="1:16" ht="15.75" thickBot="1" x14ac:dyDescent="0.3">
      <c r="A150" s="7">
        <v>44390</v>
      </c>
      <c r="B150" s="1" t="s">
        <v>77</v>
      </c>
      <c r="C150" s="2">
        <v>1</v>
      </c>
      <c r="D150" s="3" t="s">
        <v>104</v>
      </c>
      <c r="E150" s="3" t="s">
        <v>103</v>
      </c>
      <c r="F150">
        <v>0.04</v>
      </c>
      <c r="G150">
        <f>VLOOKUP(ola[[#This Row],[PRODUCT ID]],olaitan[],5,0)</f>
        <v>150</v>
      </c>
      <c r="H150">
        <f>VLOOKUP(ola[[#This Row],[PRODUCT ID]],olaitan[],6,0)</f>
        <v>210</v>
      </c>
      <c r="I150">
        <f>PRODUCT(ola[[#This Row],[BUYING PRICE]],ola[[#This Row],[QUANTITY]])</f>
        <v>150</v>
      </c>
      <c r="J150">
        <f>PRODUCT(ola[[#This Row],[SELLING PRICE]],ola[[#This Row],[QUANTITY]])</f>
        <v>210</v>
      </c>
      <c r="K150">
        <f>PRODUCT(1-ola[[#This Row],[DISCOUNT %]],ola[[#This Row],[Total selling price before discount]])</f>
        <v>201.6</v>
      </c>
      <c r="L150">
        <f>ola[[#This Row],[Total selling price after discount]]-ola[[#This Row],[Total buying price]]</f>
        <v>51.599999999999994</v>
      </c>
      <c r="M150" t="str">
        <f>TEXT(ola[[#This Row],[DATE]],"mmm")</f>
        <v>Jul</v>
      </c>
      <c r="N150" t="str">
        <f>TEXT(ola[[#This Row],[DATE]],"ddd")</f>
        <v>Tue</v>
      </c>
      <c r="O150" t="str">
        <f>TEXT(ola[[#This Row],[DATE]], "yyyy")</f>
        <v>2021</v>
      </c>
      <c r="P150" s="22" t="str">
        <f>VLOOKUP(ola[[#This Row],[PRODUCT ID]],olaitan[#All],3,0)</f>
        <v>Catagory02</v>
      </c>
    </row>
    <row r="151" spans="1:16" ht="15.75" thickBot="1" x14ac:dyDescent="0.3">
      <c r="A151" s="8">
        <v>44393</v>
      </c>
      <c r="B151" s="4" t="s">
        <v>81</v>
      </c>
      <c r="C151" s="5">
        <v>8</v>
      </c>
      <c r="D151" s="6" t="s">
        <v>8</v>
      </c>
      <c r="E151" s="6" t="s">
        <v>103</v>
      </c>
      <c r="F151">
        <v>0.04</v>
      </c>
      <c r="G151">
        <f>VLOOKUP(ola[[#This Row],[PRODUCT ID]],olaitan[],5,0)</f>
        <v>141</v>
      </c>
      <c r="H151">
        <f>VLOOKUP(ola[[#This Row],[PRODUCT ID]],olaitan[],6,0)</f>
        <v>149.46</v>
      </c>
      <c r="I151">
        <f>PRODUCT(ola[[#This Row],[BUYING PRICE]],ola[[#This Row],[QUANTITY]])</f>
        <v>1128</v>
      </c>
      <c r="J151">
        <f>PRODUCT(ola[[#This Row],[SELLING PRICE]],ola[[#This Row],[QUANTITY]])</f>
        <v>1195.68</v>
      </c>
      <c r="K151">
        <f>PRODUCT(1-ola[[#This Row],[DISCOUNT %]],ola[[#This Row],[Total selling price before discount]])</f>
        <v>1147.8528000000001</v>
      </c>
      <c r="L151">
        <f>ola[[#This Row],[Total selling price after discount]]-ola[[#This Row],[Total buying price]]</f>
        <v>19.852800000000116</v>
      </c>
      <c r="M151" t="str">
        <f>TEXT(ola[[#This Row],[DATE]],"mmm")</f>
        <v>Jul</v>
      </c>
      <c r="N151" t="str">
        <f>TEXT(ola[[#This Row],[DATE]],"ddd")</f>
        <v>Fri</v>
      </c>
      <c r="O151" t="str">
        <f>TEXT(ola[[#This Row],[DATE]], "yyyy")</f>
        <v>2021</v>
      </c>
      <c r="P151" s="22" t="str">
        <f>VLOOKUP(ola[[#This Row],[PRODUCT ID]],olaitan[#All],3,0)</f>
        <v>Catagory03</v>
      </c>
    </row>
    <row r="152" spans="1:16" ht="15.75" thickBot="1" x14ac:dyDescent="0.3">
      <c r="A152" s="7">
        <v>44395</v>
      </c>
      <c r="B152" s="1" t="s">
        <v>85</v>
      </c>
      <c r="C152" s="2">
        <v>14</v>
      </c>
      <c r="D152" s="3" t="s">
        <v>58</v>
      </c>
      <c r="E152" s="3" t="s">
        <v>58</v>
      </c>
      <c r="F152">
        <v>0.05</v>
      </c>
      <c r="G152">
        <f>VLOOKUP(ola[[#This Row],[PRODUCT ID]],olaitan[],5,0)</f>
        <v>48</v>
      </c>
      <c r="H152">
        <f>VLOOKUP(ola[[#This Row],[PRODUCT ID]],olaitan[],6,0)</f>
        <v>57.12</v>
      </c>
      <c r="I152">
        <f>PRODUCT(ola[[#This Row],[BUYING PRICE]],ola[[#This Row],[QUANTITY]])</f>
        <v>672</v>
      </c>
      <c r="J152">
        <f>PRODUCT(ola[[#This Row],[SELLING PRICE]],ola[[#This Row],[QUANTITY]])</f>
        <v>799.68</v>
      </c>
      <c r="K152">
        <f>PRODUCT(1-ola[[#This Row],[DISCOUNT %]],ola[[#This Row],[Total selling price before discount]])</f>
        <v>759.69599999999991</v>
      </c>
      <c r="L152">
        <f>ola[[#This Row],[Total selling price after discount]]-ola[[#This Row],[Total buying price]]</f>
        <v>87.695999999999913</v>
      </c>
      <c r="M152" t="str">
        <f>TEXT(ola[[#This Row],[DATE]],"mmm")</f>
        <v>Jul</v>
      </c>
      <c r="N152" t="str">
        <f>TEXT(ola[[#This Row],[DATE]],"ddd")</f>
        <v>Sun</v>
      </c>
      <c r="O152" t="str">
        <f>TEXT(ola[[#This Row],[DATE]], "yyyy")</f>
        <v>2021</v>
      </c>
      <c r="P152" s="22" t="str">
        <f>VLOOKUP(ola[[#This Row],[PRODUCT ID]],olaitan[#All],3,0)</f>
        <v>Catagory04</v>
      </c>
    </row>
    <row r="153" spans="1:16" ht="15.75" thickBot="1" x14ac:dyDescent="0.3">
      <c r="A153" s="8">
        <v>44397</v>
      </c>
      <c r="B153" s="4" t="s">
        <v>96</v>
      </c>
      <c r="C153" s="5">
        <v>11</v>
      </c>
      <c r="D153" s="6" t="s">
        <v>58</v>
      </c>
      <c r="E153" s="6" t="s">
        <v>58</v>
      </c>
      <c r="F153">
        <v>0.05</v>
      </c>
      <c r="G153">
        <f>VLOOKUP(ola[[#This Row],[PRODUCT ID]],olaitan[],5,0)</f>
        <v>72</v>
      </c>
      <c r="H153">
        <f>VLOOKUP(ola[[#This Row],[PRODUCT ID]],olaitan[],6,0)</f>
        <v>79.92</v>
      </c>
      <c r="I153">
        <f>PRODUCT(ola[[#This Row],[BUYING PRICE]],ola[[#This Row],[QUANTITY]])</f>
        <v>792</v>
      </c>
      <c r="J153">
        <f>PRODUCT(ola[[#This Row],[SELLING PRICE]],ola[[#This Row],[QUANTITY]])</f>
        <v>879.12</v>
      </c>
      <c r="K153">
        <f>PRODUCT(1-ola[[#This Row],[DISCOUNT %]],ola[[#This Row],[Total selling price before discount]])</f>
        <v>835.16399999999999</v>
      </c>
      <c r="L153">
        <f>ola[[#This Row],[Total selling price after discount]]-ola[[#This Row],[Total buying price]]</f>
        <v>43.163999999999987</v>
      </c>
      <c r="M153" t="str">
        <f>TEXT(ola[[#This Row],[DATE]],"mmm")</f>
        <v>Jul</v>
      </c>
      <c r="N153" t="str">
        <f>TEXT(ola[[#This Row],[DATE]],"ddd")</f>
        <v>Tue</v>
      </c>
      <c r="O153" t="str">
        <f>TEXT(ola[[#This Row],[DATE]], "yyyy")</f>
        <v>2021</v>
      </c>
      <c r="P153" s="22" t="str">
        <f>VLOOKUP(ola[[#This Row],[PRODUCT ID]],olaitan[#All],3,0)</f>
        <v>Catagory04</v>
      </c>
    </row>
    <row r="154" spans="1:16" ht="15.75" thickBot="1" x14ac:dyDescent="0.3">
      <c r="A154" s="7">
        <v>44397</v>
      </c>
      <c r="B154" s="1" t="s">
        <v>101</v>
      </c>
      <c r="C154" s="2">
        <v>5</v>
      </c>
      <c r="D154" s="3" t="s">
        <v>104</v>
      </c>
      <c r="E154" s="3" t="s">
        <v>58</v>
      </c>
      <c r="F154">
        <v>7.0000000000000007E-2</v>
      </c>
      <c r="G154">
        <f>VLOOKUP(ola[[#This Row],[PRODUCT ID]],olaitan[],5,0)</f>
        <v>67</v>
      </c>
      <c r="H154">
        <f>VLOOKUP(ola[[#This Row],[PRODUCT ID]],olaitan[],6,0)</f>
        <v>83.08</v>
      </c>
      <c r="I154">
        <f>PRODUCT(ola[[#This Row],[BUYING PRICE]],ola[[#This Row],[QUANTITY]])</f>
        <v>335</v>
      </c>
      <c r="J154">
        <f>PRODUCT(ola[[#This Row],[SELLING PRICE]],ola[[#This Row],[QUANTITY]])</f>
        <v>415.4</v>
      </c>
      <c r="K154">
        <f>PRODUCT(1-ola[[#This Row],[DISCOUNT %]],ola[[#This Row],[Total selling price before discount]])</f>
        <v>386.32199999999995</v>
      </c>
      <c r="L154">
        <f>ola[[#This Row],[Total selling price after discount]]-ola[[#This Row],[Total buying price]]</f>
        <v>51.321999999999946</v>
      </c>
      <c r="M154" t="str">
        <f>TEXT(ola[[#This Row],[DATE]],"mmm")</f>
        <v>Jul</v>
      </c>
      <c r="N154" t="str">
        <f>TEXT(ola[[#This Row],[DATE]],"ddd")</f>
        <v>Tue</v>
      </c>
      <c r="O154" t="str">
        <f>TEXT(ola[[#This Row],[DATE]], "yyyy")</f>
        <v>2021</v>
      </c>
      <c r="P154" s="22" t="str">
        <f>VLOOKUP(ola[[#This Row],[PRODUCT ID]],olaitan[#All],3,0)</f>
        <v>Catagory04</v>
      </c>
    </row>
    <row r="155" spans="1:16" ht="15.75" thickBot="1" x14ac:dyDescent="0.3">
      <c r="A155" s="8">
        <v>44398</v>
      </c>
      <c r="B155" s="4" t="s">
        <v>87</v>
      </c>
      <c r="C155" s="5">
        <v>15</v>
      </c>
      <c r="D155" s="6" t="s">
        <v>104</v>
      </c>
      <c r="E155" s="6" t="s">
        <v>58</v>
      </c>
      <c r="F155">
        <v>0.05</v>
      </c>
      <c r="G155">
        <f>VLOOKUP(ola[[#This Row],[PRODUCT ID]],olaitan[],5,0)</f>
        <v>47</v>
      </c>
      <c r="H155">
        <f>VLOOKUP(ola[[#This Row],[PRODUCT ID]],olaitan[],6,0)</f>
        <v>53.11</v>
      </c>
      <c r="I155">
        <f>PRODUCT(ola[[#This Row],[BUYING PRICE]],ola[[#This Row],[QUANTITY]])</f>
        <v>705</v>
      </c>
      <c r="J155">
        <f>PRODUCT(ola[[#This Row],[SELLING PRICE]],ola[[#This Row],[QUANTITY]])</f>
        <v>796.65</v>
      </c>
      <c r="K155">
        <f>PRODUCT(1-ola[[#This Row],[DISCOUNT %]],ola[[#This Row],[Total selling price before discount]])</f>
        <v>756.8175</v>
      </c>
      <c r="L155">
        <f>ola[[#This Row],[Total selling price after discount]]-ola[[#This Row],[Total buying price]]</f>
        <v>51.817499999999995</v>
      </c>
      <c r="M155" t="str">
        <f>TEXT(ola[[#This Row],[DATE]],"mmm")</f>
        <v>Jul</v>
      </c>
      <c r="N155" t="str">
        <f>TEXT(ola[[#This Row],[DATE]],"ddd")</f>
        <v>Wed</v>
      </c>
      <c r="O155" t="str">
        <f>TEXT(ola[[#This Row],[DATE]], "yyyy")</f>
        <v>2021</v>
      </c>
      <c r="P155" s="22" t="str">
        <f>VLOOKUP(ola[[#This Row],[PRODUCT ID]],olaitan[#All],3,0)</f>
        <v>Catagory04</v>
      </c>
    </row>
    <row r="156" spans="1:16" ht="15.75" thickBot="1" x14ac:dyDescent="0.3">
      <c r="A156" s="7">
        <v>44399</v>
      </c>
      <c r="B156" s="1" t="s">
        <v>84</v>
      </c>
      <c r="C156" s="2">
        <v>3</v>
      </c>
      <c r="D156" s="3" t="s">
        <v>8</v>
      </c>
      <c r="E156" s="3" t="s">
        <v>103</v>
      </c>
      <c r="F156">
        <v>0.04</v>
      </c>
      <c r="G156">
        <f>VLOOKUP(ola[[#This Row],[PRODUCT ID]],olaitan[],5,0)</f>
        <v>18</v>
      </c>
      <c r="H156">
        <f>VLOOKUP(ola[[#This Row],[PRODUCT ID]],olaitan[],6,0)</f>
        <v>24.66</v>
      </c>
      <c r="I156">
        <f>PRODUCT(ola[[#This Row],[BUYING PRICE]],ola[[#This Row],[QUANTITY]])</f>
        <v>54</v>
      </c>
      <c r="J156">
        <f>PRODUCT(ola[[#This Row],[SELLING PRICE]],ola[[#This Row],[QUANTITY]])</f>
        <v>73.98</v>
      </c>
      <c r="K156">
        <f>PRODUCT(1-ola[[#This Row],[DISCOUNT %]],ola[[#This Row],[Total selling price before discount]])</f>
        <v>71.020799999999994</v>
      </c>
      <c r="L156">
        <f>ola[[#This Row],[Total selling price after discount]]-ola[[#This Row],[Total buying price]]</f>
        <v>17.020799999999994</v>
      </c>
      <c r="M156" t="str">
        <f>TEXT(ola[[#This Row],[DATE]],"mmm")</f>
        <v>Jul</v>
      </c>
      <c r="N156" t="str">
        <f>TEXT(ola[[#This Row],[DATE]],"ddd")</f>
        <v>Thu</v>
      </c>
      <c r="O156" t="str">
        <f>TEXT(ola[[#This Row],[DATE]], "yyyy")</f>
        <v>2021</v>
      </c>
      <c r="P156" s="22" t="str">
        <f>VLOOKUP(ola[[#This Row],[PRODUCT ID]],olaitan[#All],3,0)</f>
        <v>Catagory04</v>
      </c>
    </row>
    <row r="157" spans="1:16" ht="15.75" thickBot="1" x14ac:dyDescent="0.3">
      <c r="A157" s="8">
        <v>44399</v>
      </c>
      <c r="B157" s="4" t="s">
        <v>82</v>
      </c>
      <c r="C157" s="5">
        <v>14</v>
      </c>
      <c r="D157" s="6" t="s">
        <v>58</v>
      </c>
      <c r="E157" s="6" t="s">
        <v>103</v>
      </c>
      <c r="F157">
        <v>7.0000000000000007E-2</v>
      </c>
      <c r="G157">
        <f>VLOOKUP(ola[[#This Row],[PRODUCT ID]],olaitan[],5,0)</f>
        <v>144</v>
      </c>
      <c r="H157">
        <f>VLOOKUP(ola[[#This Row],[PRODUCT ID]],olaitan[],6,0)</f>
        <v>156.96</v>
      </c>
      <c r="I157">
        <f>PRODUCT(ola[[#This Row],[BUYING PRICE]],ola[[#This Row],[QUANTITY]])</f>
        <v>2016</v>
      </c>
      <c r="J157">
        <f>PRODUCT(ola[[#This Row],[SELLING PRICE]],ola[[#This Row],[QUANTITY]])</f>
        <v>2197.44</v>
      </c>
      <c r="K157">
        <f>PRODUCT(1-ola[[#This Row],[DISCOUNT %]],ola[[#This Row],[Total selling price before discount]])</f>
        <v>2043.6191999999999</v>
      </c>
      <c r="L157">
        <f>ola[[#This Row],[Total selling price after discount]]-ola[[#This Row],[Total buying price]]</f>
        <v>27.619199999999864</v>
      </c>
      <c r="M157" t="str">
        <f>TEXT(ola[[#This Row],[DATE]],"mmm")</f>
        <v>Jul</v>
      </c>
      <c r="N157" t="str">
        <f>TEXT(ola[[#This Row],[DATE]],"ddd")</f>
        <v>Thu</v>
      </c>
      <c r="O157" t="str">
        <f>TEXT(ola[[#This Row],[DATE]], "yyyy")</f>
        <v>2021</v>
      </c>
      <c r="P157" s="22" t="str">
        <f>VLOOKUP(ola[[#This Row],[PRODUCT ID]],olaitan[#All],3,0)</f>
        <v>Catagory03</v>
      </c>
    </row>
    <row r="158" spans="1:16" ht="15.75" thickBot="1" x14ac:dyDescent="0.3">
      <c r="A158" s="7">
        <v>44400</v>
      </c>
      <c r="B158" s="1" t="s">
        <v>94</v>
      </c>
      <c r="C158" s="2">
        <v>7</v>
      </c>
      <c r="D158" s="3" t="s">
        <v>8</v>
      </c>
      <c r="E158" s="3" t="s">
        <v>58</v>
      </c>
      <c r="F158">
        <v>0.08</v>
      </c>
      <c r="G158">
        <f>VLOOKUP(ola[[#This Row],[PRODUCT ID]],olaitan[],5,0)</f>
        <v>90</v>
      </c>
      <c r="H158">
        <f>VLOOKUP(ola[[#This Row],[PRODUCT ID]],olaitan[],6,0)</f>
        <v>96.3</v>
      </c>
      <c r="I158">
        <f>PRODUCT(ola[[#This Row],[BUYING PRICE]],ola[[#This Row],[QUANTITY]])</f>
        <v>630</v>
      </c>
      <c r="J158">
        <f>PRODUCT(ola[[#This Row],[SELLING PRICE]],ola[[#This Row],[QUANTITY]])</f>
        <v>674.1</v>
      </c>
      <c r="K158">
        <f>PRODUCT(1-ola[[#This Row],[DISCOUNT %]],ola[[#This Row],[Total selling price before discount]])</f>
        <v>620.17200000000003</v>
      </c>
      <c r="L158">
        <f>ola[[#This Row],[Total selling price after discount]]-ola[[#This Row],[Total buying price]]</f>
        <v>-9.8279999999999745</v>
      </c>
      <c r="M158" t="str">
        <f>TEXT(ola[[#This Row],[DATE]],"mmm")</f>
        <v>Jul</v>
      </c>
      <c r="N158" t="str">
        <f>TEXT(ola[[#This Row],[DATE]],"ddd")</f>
        <v>Fri</v>
      </c>
      <c r="O158" t="str">
        <f>TEXT(ola[[#This Row],[DATE]], "yyyy")</f>
        <v>2021</v>
      </c>
      <c r="P158" s="22" t="str">
        <f>VLOOKUP(ola[[#This Row],[PRODUCT ID]],olaitan[#All],3,0)</f>
        <v>Catagory04</v>
      </c>
    </row>
    <row r="159" spans="1:16" ht="15.75" thickBot="1" x14ac:dyDescent="0.3">
      <c r="A159" s="8">
        <v>44400</v>
      </c>
      <c r="B159" s="4" t="s">
        <v>95</v>
      </c>
      <c r="C159" s="5">
        <v>8</v>
      </c>
      <c r="D159" s="6" t="s">
        <v>104</v>
      </c>
      <c r="E159" s="6" t="s">
        <v>58</v>
      </c>
      <c r="F159">
        <v>0.08</v>
      </c>
      <c r="G159">
        <f>VLOOKUP(ola[[#This Row],[PRODUCT ID]],olaitan[],5,0)</f>
        <v>67</v>
      </c>
      <c r="H159">
        <f>VLOOKUP(ola[[#This Row],[PRODUCT ID]],olaitan[],6,0)</f>
        <v>85.76</v>
      </c>
      <c r="I159">
        <f>PRODUCT(ola[[#This Row],[BUYING PRICE]],ola[[#This Row],[QUANTITY]])</f>
        <v>536</v>
      </c>
      <c r="J159">
        <f>PRODUCT(ola[[#This Row],[SELLING PRICE]],ola[[#This Row],[QUANTITY]])</f>
        <v>686.08</v>
      </c>
      <c r="K159">
        <f>PRODUCT(1-ola[[#This Row],[DISCOUNT %]],ola[[#This Row],[Total selling price before discount]])</f>
        <v>631.19360000000006</v>
      </c>
      <c r="L159">
        <f>ola[[#This Row],[Total selling price after discount]]-ola[[#This Row],[Total buying price]]</f>
        <v>95.19360000000006</v>
      </c>
      <c r="M159" t="str">
        <f>TEXT(ola[[#This Row],[DATE]],"mmm")</f>
        <v>Jul</v>
      </c>
      <c r="N159" t="str">
        <f>TEXT(ola[[#This Row],[DATE]],"ddd")</f>
        <v>Fri</v>
      </c>
      <c r="O159" t="str">
        <f>TEXT(ola[[#This Row],[DATE]], "yyyy")</f>
        <v>2021</v>
      </c>
      <c r="P159" s="22" t="str">
        <f>VLOOKUP(ola[[#This Row],[PRODUCT ID]],olaitan[#All],3,0)</f>
        <v>Catagory04</v>
      </c>
    </row>
    <row r="160" spans="1:16" ht="15.75" thickBot="1" x14ac:dyDescent="0.3">
      <c r="A160" s="7">
        <v>44401</v>
      </c>
      <c r="B160" s="1" t="s">
        <v>67</v>
      </c>
      <c r="C160" s="2">
        <v>4</v>
      </c>
      <c r="D160" s="3" t="s">
        <v>58</v>
      </c>
      <c r="E160" s="3" t="s">
        <v>103</v>
      </c>
      <c r="F160">
        <v>0.05</v>
      </c>
      <c r="G160">
        <f>VLOOKUP(ola[[#This Row],[PRODUCT ID]],olaitan[],5,0)</f>
        <v>6</v>
      </c>
      <c r="H160">
        <f>VLOOKUP(ola[[#This Row],[PRODUCT ID]],olaitan[],6,0)</f>
        <v>7.86</v>
      </c>
      <c r="I160">
        <f>PRODUCT(ola[[#This Row],[BUYING PRICE]],ola[[#This Row],[QUANTITY]])</f>
        <v>24</v>
      </c>
      <c r="J160">
        <f>PRODUCT(ola[[#This Row],[SELLING PRICE]],ola[[#This Row],[QUANTITY]])</f>
        <v>31.44</v>
      </c>
      <c r="K160">
        <f>PRODUCT(1-ola[[#This Row],[DISCOUNT %]],ola[[#This Row],[Total selling price before discount]])</f>
        <v>29.867999999999999</v>
      </c>
      <c r="L160">
        <f>ola[[#This Row],[Total selling price after discount]]-ola[[#This Row],[Total buying price]]</f>
        <v>5.8679999999999986</v>
      </c>
      <c r="M160" t="str">
        <f>TEXT(ola[[#This Row],[DATE]],"mmm")</f>
        <v>Jul</v>
      </c>
      <c r="N160" t="str">
        <f>TEXT(ola[[#This Row],[DATE]],"ddd")</f>
        <v>Sat</v>
      </c>
      <c r="O160" t="str">
        <f>TEXT(ola[[#This Row],[DATE]], "yyyy")</f>
        <v>2021</v>
      </c>
      <c r="P160" s="22" t="str">
        <f>VLOOKUP(ola[[#This Row],[PRODUCT ID]],olaitan[#All],3,0)</f>
        <v>Catagory01</v>
      </c>
    </row>
    <row r="161" spans="1:16" ht="15.75" thickBot="1" x14ac:dyDescent="0.3">
      <c r="A161" s="8">
        <v>44406</v>
      </c>
      <c r="B161" s="4" t="s">
        <v>102</v>
      </c>
      <c r="C161" s="5">
        <v>15</v>
      </c>
      <c r="D161" s="6" t="s">
        <v>58</v>
      </c>
      <c r="E161" s="6" t="s">
        <v>103</v>
      </c>
      <c r="F161">
        <v>7.0000000000000007E-2</v>
      </c>
      <c r="G161">
        <f>VLOOKUP(ola[[#This Row],[PRODUCT ID]],olaitan[],5,0)</f>
        <v>76</v>
      </c>
      <c r="H161">
        <f>VLOOKUP(ola[[#This Row],[PRODUCT ID]],olaitan[],6,0)</f>
        <v>82.08</v>
      </c>
      <c r="I161">
        <f>PRODUCT(ola[[#This Row],[BUYING PRICE]],ola[[#This Row],[QUANTITY]])</f>
        <v>1140</v>
      </c>
      <c r="J161">
        <f>PRODUCT(ola[[#This Row],[SELLING PRICE]],ola[[#This Row],[QUANTITY]])</f>
        <v>1231.2</v>
      </c>
      <c r="K161">
        <f>PRODUCT(1-ola[[#This Row],[DISCOUNT %]],ola[[#This Row],[Total selling price before discount]])</f>
        <v>1145.0160000000001</v>
      </c>
      <c r="L161">
        <f>ola[[#This Row],[Total selling price after discount]]-ola[[#This Row],[Total buying price]]</f>
        <v>5.0160000000000764</v>
      </c>
      <c r="M161" t="str">
        <f>TEXT(ola[[#This Row],[DATE]],"mmm")</f>
        <v>Jul</v>
      </c>
      <c r="N161" t="str">
        <f>TEXT(ola[[#This Row],[DATE]],"ddd")</f>
        <v>Thu</v>
      </c>
      <c r="O161" t="str">
        <f>TEXT(ola[[#This Row],[DATE]], "yyyy")</f>
        <v>2021</v>
      </c>
      <c r="P161" s="22" t="str">
        <f>VLOOKUP(ola[[#This Row],[PRODUCT ID]],olaitan[#All],3,0)</f>
        <v>Catagory04</v>
      </c>
    </row>
    <row r="162" spans="1:16" ht="15.75" thickBot="1" x14ac:dyDescent="0.3">
      <c r="A162" s="7">
        <v>44409</v>
      </c>
      <c r="B162" s="1" t="s">
        <v>59</v>
      </c>
      <c r="C162" s="2">
        <v>11</v>
      </c>
      <c r="D162" s="3" t="s">
        <v>104</v>
      </c>
      <c r="E162" s="3" t="s">
        <v>103</v>
      </c>
      <c r="F162">
        <v>0.04</v>
      </c>
      <c r="G162">
        <f>VLOOKUP(ola[[#This Row],[PRODUCT ID]],olaitan[],5,0)</f>
        <v>98</v>
      </c>
      <c r="H162">
        <f>VLOOKUP(ola[[#This Row],[PRODUCT ID]],olaitan[],6,0)</f>
        <v>103.88</v>
      </c>
      <c r="I162">
        <f>PRODUCT(ola[[#This Row],[BUYING PRICE]],ola[[#This Row],[QUANTITY]])</f>
        <v>1078</v>
      </c>
      <c r="J162">
        <f>PRODUCT(ola[[#This Row],[SELLING PRICE]],ola[[#This Row],[QUANTITY]])</f>
        <v>1142.6799999999998</v>
      </c>
      <c r="K162">
        <f>PRODUCT(1-ola[[#This Row],[DISCOUNT %]],ola[[#This Row],[Total selling price before discount]])</f>
        <v>1096.9727999999998</v>
      </c>
      <c r="L162">
        <f>ola[[#This Row],[Total selling price after discount]]-ola[[#This Row],[Total buying price]]</f>
        <v>18.972799999999779</v>
      </c>
      <c r="M162" t="str">
        <f>TEXT(ola[[#This Row],[DATE]],"mmm")</f>
        <v>Aug</v>
      </c>
      <c r="N162" t="str">
        <f>TEXT(ola[[#This Row],[DATE]],"ddd")</f>
        <v>Sun</v>
      </c>
      <c r="O162" t="str">
        <f>TEXT(ola[[#This Row],[DATE]], "yyyy")</f>
        <v>2021</v>
      </c>
      <c r="P162" s="22" t="str">
        <f>VLOOKUP(ola[[#This Row],[PRODUCT ID]],olaitan[#All],3,0)</f>
        <v>Catagory01</v>
      </c>
    </row>
    <row r="163" spans="1:16" ht="14.25" customHeight="1" thickBot="1" x14ac:dyDescent="0.3">
      <c r="A163" s="8">
        <v>44410</v>
      </c>
      <c r="B163" s="4" t="s">
        <v>81</v>
      </c>
      <c r="C163" s="5">
        <v>3</v>
      </c>
      <c r="D163" s="6" t="s">
        <v>104</v>
      </c>
      <c r="E163" s="6" t="s">
        <v>58</v>
      </c>
      <c r="F163">
        <v>0.06</v>
      </c>
      <c r="G163">
        <f>VLOOKUP(ola[[#This Row],[PRODUCT ID]],olaitan[],5,0)</f>
        <v>141</v>
      </c>
      <c r="H163">
        <f>VLOOKUP(ola[[#This Row],[PRODUCT ID]],olaitan[],6,0)</f>
        <v>149.46</v>
      </c>
      <c r="I163">
        <f>PRODUCT(ola[[#This Row],[BUYING PRICE]],ola[[#This Row],[QUANTITY]])</f>
        <v>423</v>
      </c>
      <c r="J163">
        <f>PRODUCT(ola[[#This Row],[SELLING PRICE]],ola[[#This Row],[QUANTITY]])</f>
        <v>448.38</v>
      </c>
      <c r="K163">
        <f>PRODUCT(1-ola[[#This Row],[DISCOUNT %]],ola[[#This Row],[Total selling price before discount]])</f>
        <v>421.47719999999998</v>
      </c>
      <c r="L163">
        <f>ola[[#This Row],[Total selling price after discount]]-ola[[#This Row],[Total buying price]]</f>
        <v>-1.5228000000000179</v>
      </c>
      <c r="M163" t="str">
        <f>TEXT(ola[[#This Row],[DATE]],"mmm")</f>
        <v>Aug</v>
      </c>
      <c r="N163" t="str">
        <f>TEXT(ola[[#This Row],[DATE]],"ddd")</f>
        <v>Mon</v>
      </c>
      <c r="O163" t="str">
        <f>TEXT(ola[[#This Row],[DATE]], "yyyy")</f>
        <v>2021</v>
      </c>
      <c r="P163" s="22" t="str">
        <f>VLOOKUP(ola[[#This Row],[PRODUCT ID]],olaitan[#All],3,0)</f>
        <v>Catagory03</v>
      </c>
    </row>
    <row r="164" spans="1:16" ht="15.75" thickBot="1" x14ac:dyDescent="0.3">
      <c r="A164" s="7">
        <v>44411</v>
      </c>
      <c r="B164" s="1" t="s">
        <v>80</v>
      </c>
      <c r="C164" s="2">
        <v>13</v>
      </c>
      <c r="D164" s="3" t="s">
        <v>58</v>
      </c>
      <c r="E164" s="3" t="s">
        <v>58</v>
      </c>
      <c r="F164">
        <v>0.04</v>
      </c>
      <c r="G164">
        <f>VLOOKUP(ola[[#This Row],[PRODUCT ID]],olaitan[],5,0)</f>
        <v>121</v>
      </c>
      <c r="H164">
        <f>VLOOKUP(ola[[#This Row],[PRODUCT ID]],olaitan[],6,0)</f>
        <v>141.57</v>
      </c>
      <c r="I164">
        <f>PRODUCT(ola[[#This Row],[BUYING PRICE]],ola[[#This Row],[QUANTITY]])</f>
        <v>1573</v>
      </c>
      <c r="J164">
        <f>PRODUCT(ola[[#This Row],[SELLING PRICE]],ola[[#This Row],[QUANTITY]])</f>
        <v>1840.4099999999999</v>
      </c>
      <c r="K164">
        <f>PRODUCT(1-ola[[#This Row],[DISCOUNT %]],ola[[#This Row],[Total selling price before discount]])</f>
        <v>1766.7935999999997</v>
      </c>
      <c r="L164">
        <f>ola[[#This Row],[Total selling price after discount]]-ola[[#This Row],[Total buying price]]</f>
        <v>193.79359999999974</v>
      </c>
      <c r="M164" t="str">
        <f>TEXT(ola[[#This Row],[DATE]],"mmm")</f>
        <v>Aug</v>
      </c>
      <c r="N164" t="str">
        <f>TEXT(ola[[#This Row],[DATE]],"ddd")</f>
        <v>Tue</v>
      </c>
      <c r="O164" t="str">
        <f>TEXT(ola[[#This Row],[DATE]], "yyyy")</f>
        <v>2021</v>
      </c>
      <c r="P164" s="22" t="str">
        <f>VLOOKUP(ola[[#This Row],[PRODUCT ID]],olaitan[#All],3,0)</f>
        <v>Catagory03</v>
      </c>
    </row>
    <row r="165" spans="1:16" ht="15.75" thickBot="1" x14ac:dyDescent="0.3">
      <c r="A165" s="8">
        <v>44411</v>
      </c>
      <c r="B165" s="4" t="s">
        <v>92</v>
      </c>
      <c r="C165" s="5">
        <v>12</v>
      </c>
      <c r="D165" s="6" t="s">
        <v>58</v>
      </c>
      <c r="E165" s="6" t="s">
        <v>58</v>
      </c>
      <c r="F165">
        <v>7.0000000000000007E-2</v>
      </c>
      <c r="G165">
        <f>VLOOKUP(ola[[#This Row],[PRODUCT ID]],olaitan[],5,0)</f>
        <v>55</v>
      </c>
      <c r="H165">
        <f>VLOOKUP(ola[[#This Row],[PRODUCT ID]],olaitan[],6,0)</f>
        <v>58.3</v>
      </c>
      <c r="I165">
        <f>PRODUCT(ola[[#This Row],[BUYING PRICE]],ola[[#This Row],[QUANTITY]])</f>
        <v>660</v>
      </c>
      <c r="J165">
        <f>PRODUCT(ola[[#This Row],[SELLING PRICE]],ola[[#This Row],[QUANTITY]])</f>
        <v>699.59999999999991</v>
      </c>
      <c r="K165">
        <f>PRODUCT(1-ola[[#This Row],[DISCOUNT %]],ola[[#This Row],[Total selling price before discount]])</f>
        <v>650.62799999999982</v>
      </c>
      <c r="L165">
        <f>ola[[#This Row],[Total selling price after discount]]-ola[[#This Row],[Total buying price]]</f>
        <v>-9.3720000000001846</v>
      </c>
      <c r="M165" t="str">
        <f>TEXT(ola[[#This Row],[DATE]],"mmm")</f>
        <v>Aug</v>
      </c>
      <c r="N165" t="str">
        <f>TEXT(ola[[#This Row],[DATE]],"ddd")</f>
        <v>Tue</v>
      </c>
      <c r="O165" t="str">
        <f>TEXT(ola[[#This Row],[DATE]], "yyyy")</f>
        <v>2021</v>
      </c>
      <c r="P165" s="22" t="str">
        <f>VLOOKUP(ola[[#This Row],[PRODUCT ID]],olaitan[#All],3,0)</f>
        <v>Catagory04</v>
      </c>
    </row>
    <row r="166" spans="1:16" ht="22.5" customHeight="1" thickBot="1" x14ac:dyDescent="0.3">
      <c r="A166" s="7">
        <v>44413</v>
      </c>
      <c r="B166" s="1" t="s">
        <v>86</v>
      </c>
      <c r="C166" s="2">
        <v>14</v>
      </c>
      <c r="D166" s="3" t="s">
        <v>104</v>
      </c>
      <c r="E166" s="3" t="s">
        <v>103</v>
      </c>
      <c r="F166">
        <v>0.05</v>
      </c>
      <c r="G166">
        <f>VLOOKUP(ola[[#This Row],[PRODUCT ID]],olaitan[],5,0)</f>
        <v>37</v>
      </c>
      <c r="H166">
        <f>VLOOKUP(ola[[#This Row],[PRODUCT ID]],olaitan[],6,0)</f>
        <v>41.81</v>
      </c>
      <c r="I166">
        <f>PRODUCT(ola[[#This Row],[BUYING PRICE]],ola[[#This Row],[QUANTITY]])</f>
        <v>518</v>
      </c>
      <c r="J166">
        <f>PRODUCT(ola[[#This Row],[SELLING PRICE]],ola[[#This Row],[QUANTITY]])</f>
        <v>585.34</v>
      </c>
      <c r="K166">
        <f>PRODUCT(1-ola[[#This Row],[DISCOUNT %]],ola[[#This Row],[Total selling price before discount]])</f>
        <v>556.07299999999998</v>
      </c>
      <c r="L166">
        <f>ola[[#This Row],[Total selling price after discount]]-ola[[#This Row],[Total buying price]]</f>
        <v>38.072999999999979</v>
      </c>
      <c r="M166" t="str">
        <f>TEXT(ola[[#This Row],[DATE]],"mmm")</f>
        <v>Aug</v>
      </c>
      <c r="N166" t="str">
        <f>TEXT(ola[[#This Row],[DATE]],"ddd")</f>
        <v>Thu</v>
      </c>
      <c r="O166" t="str">
        <f>TEXT(ola[[#This Row],[DATE]], "yyyy")</f>
        <v>2021</v>
      </c>
      <c r="P166" s="22" t="str">
        <f>VLOOKUP(ola[[#This Row],[PRODUCT ID]],olaitan[#All],3,0)</f>
        <v>Catagory04</v>
      </c>
    </row>
    <row r="167" spans="1:16" ht="18.75" customHeight="1" thickBot="1" x14ac:dyDescent="0.3">
      <c r="A167" s="8">
        <v>44414</v>
      </c>
      <c r="B167" s="4" t="s">
        <v>95</v>
      </c>
      <c r="C167" s="5">
        <v>1</v>
      </c>
      <c r="D167" s="6" t="s">
        <v>8</v>
      </c>
      <c r="E167" s="6" t="s">
        <v>103</v>
      </c>
      <c r="F167">
        <v>0.06</v>
      </c>
      <c r="G167">
        <f>VLOOKUP(ola[[#This Row],[PRODUCT ID]],olaitan[],5,0)</f>
        <v>67</v>
      </c>
      <c r="H167">
        <f>VLOOKUP(ola[[#This Row],[PRODUCT ID]],olaitan[],6,0)</f>
        <v>85.76</v>
      </c>
      <c r="I167">
        <f>PRODUCT(ola[[#This Row],[BUYING PRICE]],ola[[#This Row],[QUANTITY]])</f>
        <v>67</v>
      </c>
      <c r="J167">
        <f>PRODUCT(ola[[#This Row],[SELLING PRICE]],ola[[#This Row],[QUANTITY]])</f>
        <v>85.76</v>
      </c>
      <c r="K167">
        <f>PRODUCT(1-ola[[#This Row],[DISCOUNT %]],ola[[#This Row],[Total selling price before discount]])</f>
        <v>80.614400000000003</v>
      </c>
      <c r="L167">
        <f>ola[[#This Row],[Total selling price after discount]]-ola[[#This Row],[Total buying price]]</f>
        <v>13.614400000000003</v>
      </c>
      <c r="M167" t="str">
        <f>TEXT(ola[[#This Row],[DATE]],"mmm")</f>
        <v>Aug</v>
      </c>
      <c r="N167" t="str">
        <f>TEXT(ola[[#This Row],[DATE]],"ddd")</f>
        <v>Fri</v>
      </c>
      <c r="O167" t="str">
        <f>TEXT(ola[[#This Row],[DATE]], "yyyy")</f>
        <v>2021</v>
      </c>
      <c r="P167" s="22" t="str">
        <f>VLOOKUP(ola[[#This Row],[PRODUCT ID]],olaitan[#All],3,0)</f>
        <v>Catagory04</v>
      </c>
    </row>
    <row r="168" spans="1:16" ht="21.75" customHeight="1" thickBot="1" x14ac:dyDescent="0.3">
      <c r="A168" s="7">
        <v>44418</v>
      </c>
      <c r="B168" s="1" t="s">
        <v>63</v>
      </c>
      <c r="C168" s="2">
        <v>4</v>
      </c>
      <c r="D168" s="3" t="s">
        <v>8</v>
      </c>
      <c r="E168" s="3" t="s">
        <v>103</v>
      </c>
      <c r="F168">
        <v>0.06</v>
      </c>
      <c r="G168">
        <f>VLOOKUP(ola[[#This Row],[PRODUCT ID]],olaitan[],5,0)</f>
        <v>133</v>
      </c>
      <c r="H168">
        <f>VLOOKUP(ola[[#This Row],[PRODUCT ID]],olaitan[],6,0)</f>
        <v>155.61000000000001</v>
      </c>
      <c r="I168">
        <f>PRODUCT(ola[[#This Row],[BUYING PRICE]],ola[[#This Row],[QUANTITY]])</f>
        <v>532</v>
      </c>
      <c r="J168">
        <f>PRODUCT(ola[[#This Row],[SELLING PRICE]],ola[[#This Row],[QUANTITY]])</f>
        <v>622.44000000000005</v>
      </c>
      <c r="K168">
        <f>PRODUCT(1-ola[[#This Row],[DISCOUNT %]],ola[[#This Row],[Total selling price before discount]])</f>
        <v>585.09360000000004</v>
      </c>
      <c r="L168">
        <f>ola[[#This Row],[Total selling price after discount]]-ola[[#This Row],[Total buying price]]</f>
        <v>53.093600000000038</v>
      </c>
      <c r="M168" t="str">
        <f>TEXT(ola[[#This Row],[DATE]],"mmm")</f>
        <v>Aug</v>
      </c>
      <c r="N168" t="str">
        <f>TEXT(ola[[#This Row],[DATE]],"ddd")</f>
        <v>Tue</v>
      </c>
      <c r="O168" t="str">
        <f>TEXT(ola[[#This Row],[DATE]], "yyyy")</f>
        <v>2021</v>
      </c>
      <c r="P168" s="22" t="str">
        <f>VLOOKUP(ola[[#This Row],[PRODUCT ID]],olaitan[#All],3,0)</f>
        <v>Catagory01</v>
      </c>
    </row>
    <row r="169" spans="1:16" ht="15.75" thickBot="1" x14ac:dyDescent="0.3">
      <c r="A169" s="8">
        <v>44418</v>
      </c>
      <c r="B169" s="4" t="s">
        <v>102</v>
      </c>
      <c r="C169" s="5">
        <v>10</v>
      </c>
      <c r="D169" s="6" t="s">
        <v>58</v>
      </c>
      <c r="E169" s="6" t="s">
        <v>103</v>
      </c>
      <c r="F169">
        <v>0.08</v>
      </c>
      <c r="G169">
        <f>VLOOKUP(ola[[#This Row],[PRODUCT ID]],olaitan[],5,0)</f>
        <v>76</v>
      </c>
      <c r="H169">
        <f>VLOOKUP(ola[[#This Row],[PRODUCT ID]],olaitan[],6,0)</f>
        <v>82.08</v>
      </c>
      <c r="I169">
        <f>PRODUCT(ola[[#This Row],[BUYING PRICE]],ola[[#This Row],[QUANTITY]])</f>
        <v>760</v>
      </c>
      <c r="J169">
        <f>PRODUCT(ola[[#This Row],[SELLING PRICE]],ola[[#This Row],[QUANTITY]])</f>
        <v>820.8</v>
      </c>
      <c r="K169">
        <f>PRODUCT(1-ola[[#This Row],[DISCOUNT %]],ola[[#This Row],[Total selling price before discount]])</f>
        <v>755.13599999999997</v>
      </c>
      <c r="L169">
        <f>ola[[#This Row],[Total selling price after discount]]-ola[[#This Row],[Total buying price]]</f>
        <v>-4.8640000000000327</v>
      </c>
      <c r="M169" t="str">
        <f>TEXT(ola[[#This Row],[DATE]],"mmm")</f>
        <v>Aug</v>
      </c>
      <c r="N169" t="str">
        <f>TEXT(ola[[#This Row],[DATE]],"ddd")</f>
        <v>Tue</v>
      </c>
      <c r="O169" t="str">
        <f>TEXT(ola[[#This Row],[DATE]], "yyyy")</f>
        <v>2021</v>
      </c>
      <c r="P169" s="22" t="str">
        <f>VLOOKUP(ola[[#This Row],[PRODUCT ID]],olaitan[#All],3,0)</f>
        <v>Catagory04</v>
      </c>
    </row>
    <row r="170" spans="1:16" ht="15.75" thickBot="1" x14ac:dyDescent="0.3">
      <c r="A170" s="7">
        <v>44418</v>
      </c>
      <c r="B170" s="1" t="s">
        <v>64</v>
      </c>
      <c r="C170" s="2">
        <v>6</v>
      </c>
      <c r="D170" s="3" t="s">
        <v>104</v>
      </c>
      <c r="E170" s="3" t="s">
        <v>103</v>
      </c>
      <c r="F170">
        <v>0.06</v>
      </c>
      <c r="G170">
        <f>VLOOKUP(ola[[#This Row],[PRODUCT ID]],olaitan[],5,0)</f>
        <v>75</v>
      </c>
      <c r="H170">
        <f>VLOOKUP(ola[[#This Row],[PRODUCT ID]],olaitan[],6,0)</f>
        <v>85.5</v>
      </c>
      <c r="I170">
        <f>PRODUCT(ola[[#This Row],[BUYING PRICE]],ola[[#This Row],[QUANTITY]])</f>
        <v>450</v>
      </c>
      <c r="J170">
        <f>PRODUCT(ola[[#This Row],[SELLING PRICE]],ola[[#This Row],[QUANTITY]])</f>
        <v>513</v>
      </c>
      <c r="K170">
        <f>PRODUCT(1-ola[[#This Row],[DISCOUNT %]],ola[[#This Row],[Total selling price before discount]])</f>
        <v>482.21999999999997</v>
      </c>
      <c r="L170">
        <f>ola[[#This Row],[Total selling price after discount]]-ola[[#This Row],[Total buying price]]</f>
        <v>32.21999999999997</v>
      </c>
      <c r="M170" t="str">
        <f>TEXT(ola[[#This Row],[DATE]],"mmm")</f>
        <v>Aug</v>
      </c>
      <c r="N170" t="str">
        <f>TEXT(ola[[#This Row],[DATE]],"ddd")</f>
        <v>Tue</v>
      </c>
      <c r="O170" t="str">
        <f>TEXT(ola[[#This Row],[DATE]], "yyyy")</f>
        <v>2021</v>
      </c>
      <c r="P170" s="22" t="str">
        <f>VLOOKUP(ola[[#This Row],[PRODUCT ID]],olaitan[#All],3,0)</f>
        <v>Catagory01</v>
      </c>
    </row>
    <row r="171" spans="1:16" ht="15.75" thickBot="1" x14ac:dyDescent="0.3">
      <c r="A171" s="8">
        <v>44419</v>
      </c>
      <c r="B171" s="4" t="s">
        <v>81</v>
      </c>
      <c r="C171" s="5">
        <v>4</v>
      </c>
      <c r="D171" s="6" t="s">
        <v>104</v>
      </c>
      <c r="E171" s="6" t="s">
        <v>58</v>
      </c>
      <c r="F171">
        <v>0.06</v>
      </c>
      <c r="G171">
        <f>VLOOKUP(ola[[#This Row],[PRODUCT ID]],olaitan[],5,0)</f>
        <v>141</v>
      </c>
      <c r="H171">
        <f>VLOOKUP(ola[[#This Row],[PRODUCT ID]],olaitan[],6,0)</f>
        <v>149.46</v>
      </c>
      <c r="I171">
        <f>PRODUCT(ola[[#This Row],[BUYING PRICE]],ola[[#This Row],[QUANTITY]])</f>
        <v>564</v>
      </c>
      <c r="J171">
        <f>PRODUCT(ola[[#This Row],[SELLING PRICE]],ola[[#This Row],[QUANTITY]])</f>
        <v>597.84</v>
      </c>
      <c r="K171">
        <f>PRODUCT(1-ola[[#This Row],[DISCOUNT %]],ola[[#This Row],[Total selling price before discount]])</f>
        <v>561.96960000000001</v>
      </c>
      <c r="L171">
        <f>ola[[#This Row],[Total selling price after discount]]-ola[[#This Row],[Total buying price]]</f>
        <v>-2.030399999999986</v>
      </c>
      <c r="M171" t="str">
        <f>TEXT(ola[[#This Row],[DATE]],"mmm")</f>
        <v>Aug</v>
      </c>
      <c r="N171" t="str">
        <f>TEXT(ola[[#This Row],[DATE]],"ddd")</f>
        <v>Wed</v>
      </c>
      <c r="O171" t="str">
        <f>TEXT(ola[[#This Row],[DATE]], "yyyy")</f>
        <v>2021</v>
      </c>
      <c r="P171" s="22" t="str">
        <f>VLOOKUP(ola[[#This Row],[PRODUCT ID]],olaitan[#All],3,0)</f>
        <v>Catagory03</v>
      </c>
    </row>
    <row r="172" spans="1:16" ht="15.75" thickBot="1" x14ac:dyDescent="0.3">
      <c r="A172" s="7">
        <v>44421</v>
      </c>
      <c r="B172" s="1" t="s">
        <v>69</v>
      </c>
      <c r="C172" s="2">
        <v>13</v>
      </c>
      <c r="D172" s="3" t="s">
        <v>104</v>
      </c>
      <c r="E172" s="3" t="s">
        <v>58</v>
      </c>
      <c r="F172">
        <v>0.06</v>
      </c>
      <c r="G172">
        <f>VLOOKUP(ola[[#This Row],[PRODUCT ID]],olaitan[],5,0)</f>
        <v>44</v>
      </c>
      <c r="H172">
        <f>VLOOKUP(ola[[#This Row],[PRODUCT ID]],olaitan[],6,0)</f>
        <v>48.4</v>
      </c>
      <c r="I172">
        <f>PRODUCT(ola[[#This Row],[BUYING PRICE]],ola[[#This Row],[QUANTITY]])</f>
        <v>572</v>
      </c>
      <c r="J172">
        <f>PRODUCT(ola[[#This Row],[SELLING PRICE]],ola[[#This Row],[QUANTITY]])</f>
        <v>629.19999999999993</v>
      </c>
      <c r="K172">
        <f>PRODUCT(1-ola[[#This Row],[DISCOUNT %]],ola[[#This Row],[Total selling price before discount]])</f>
        <v>591.44799999999987</v>
      </c>
      <c r="L172">
        <f>ola[[#This Row],[Total selling price after discount]]-ola[[#This Row],[Total buying price]]</f>
        <v>19.447999999999865</v>
      </c>
      <c r="M172" t="str">
        <f>TEXT(ola[[#This Row],[DATE]],"mmm")</f>
        <v>Aug</v>
      </c>
      <c r="N172" t="str">
        <f>TEXT(ola[[#This Row],[DATE]],"ddd")</f>
        <v>Fri</v>
      </c>
      <c r="O172" t="str">
        <f>TEXT(ola[[#This Row],[DATE]], "yyyy")</f>
        <v>2021</v>
      </c>
      <c r="P172" s="22" t="str">
        <f>VLOOKUP(ola[[#This Row],[PRODUCT ID]],olaitan[#All],3,0)</f>
        <v>Catagory02</v>
      </c>
    </row>
    <row r="173" spans="1:16" ht="15.75" thickBot="1" x14ac:dyDescent="0.3">
      <c r="A173" s="8">
        <v>44421</v>
      </c>
      <c r="B173" s="4" t="s">
        <v>85</v>
      </c>
      <c r="C173" s="5">
        <v>9</v>
      </c>
      <c r="D173" s="6" t="s">
        <v>104</v>
      </c>
      <c r="E173" s="6" t="s">
        <v>58</v>
      </c>
      <c r="F173">
        <v>0.04</v>
      </c>
      <c r="G173">
        <f>VLOOKUP(ola[[#This Row],[PRODUCT ID]],olaitan[],5,0)</f>
        <v>48</v>
      </c>
      <c r="H173">
        <f>VLOOKUP(ola[[#This Row],[PRODUCT ID]],olaitan[],6,0)</f>
        <v>57.12</v>
      </c>
      <c r="I173">
        <f>PRODUCT(ola[[#This Row],[BUYING PRICE]],ola[[#This Row],[QUANTITY]])</f>
        <v>432</v>
      </c>
      <c r="J173">
        <f>PRODUCT(ola[[#This Row],[SELLING PRICE]],ola[[#This Row],[QUANTITY]])</f>
        <v>514.07999999999993</v>
      </c>
      <c r="K173">
        <f>PRODUCT(1-ola[[#This Row],[DISCOUNT %]],ola[[#This Row],[Total selling price before discount]])</f>
        <v>493.51679999999993</v>
      </c>
      <c r="L173">
        <f>ola[[#This Row],[Total selling price after discount]]-ola[[#This Row],[Total buying price]]</f>
        <v>61.516799999999932</v>
      </c>
      <c r="M173" t="str">
        <f>TEXT(ola[[#This Row],[DATE]],"mmm")</f>
        <v>Aug</v>
      </c>
      <c r="N173" t="str">
        <f>TEXT(ola[[#This Row],[DATE]],"ddd")</f>
        <v>Fri</v>
      </c>
      <c r="O173" t="str">
        <f>TEXT(ola[[#This Row],[DATE]], "yyyy")</f>
        <v>2021</v>
      </c>
      <c r="P173" s="22" t="str">
        <f>VLOOKUP(ola[[#This Row],[PRODUCT ID]],olaitan[#All],3,0)</f>
        <v>Catagory04</v>
      </c>
    </row>
    <row r="174" spans="1:16" ht="15.75" thickBot="1" x14ac:dyDescent="0.3">
      <c r="A174" s="7">
        <v>44424</v>
      </c>
      <c r="B174" s="1" t="s">
        <v>61</v>
      </c>
      <c r="C174" s="2">
        <v>3</v>
      </c>
      <c r="D174" s="3" t="s">
        <v>58</v>
      </c>
      <c r="E174" s="3" t="s">
        <v>58</v>
      </c>
      <c r="F174">
        <v>0.08</v>
      </c>
      <c r="G174">
        <f>VLOOKUP(ola[[#This Row],[PRODUCT ID]],olaitan[],5,0)</f>
        <v>71</v>
      </c>
      <c r="H174">
        <f>VLOOKUP(ola[[#This Row],[PRODUCT ID]],olaitan[],6,0)</f>
        <v>80.94</v>
      </c>
      <c r="I174">
        <f>PRODUCT(ola[[#This Row],[BUYING PRICE]],ola[[#This Row],[QUANTITY]])</f>
        <v>213</v>
      </c>
      <c r="J174">
        <f>PRODUCT(ola[[#This Row],[SELLING PRICE]],ola[[#This Row],[QUANTITY]])</f>
        <v>242.82</v>
      </c>
      <c r="K174">
        <f>PRODUCT(1-ola[[#This Row],[DISCOUNT %]],ola[[#This Row],[Total selling price before discount]])</f>
        <v>223.39439999999999</v>
      </c>
      <c r="L174">
        <f>ola[[#This Row],[Total selling price after discount]]-ola[[#This Row],[Total buying price]]</f>
        <v>10.39439999999999</v>
      </c>
      <c r="M174" t="str">
        <f>TEXT(ola[[#This Row],[DATE]],"mmm")</f>
        <v>Aug</v>
      </c>
      <c r="N174" t="str">
        <f>TEXT(ola[[#This Row],[DATE]],"ddd")</f>
        <v>Mon</v>
      </c>
      <c r="O174" t="str">
        <f>TEXT(ola[[#This Row],[DATE]], "yyyy")</f>
        <v>2021</v>
      </c>
      <c r="P174" s="22" t="str">
        <f>VLOOKUP(ola[[#This Row],[PRODUCT ID]],olaitan[#All],3,0)</f>
        <v>Catagory01</v>
      </c>
    </row>
    <row r="175" spans="1:16" ht="15.75" thickBot="1" x14ac:dyDescent="0.3">
      <c r="A175" s="8">
        <v>44426</v>
      </c>
      <c r="B175" s="4" t="s">
        <v>83</v>
      </c>
      <c r="C175" s="5">
        <v>6</v>
      </c>
      <c r="D175" s="6" t="s">
        <v>104</v>
      </c>
      <c r="E175" s="6" t="s">
        <v>58</v>
      </c>
      <c r="F175">
        <v>0.05</v>
      </c>
      <c r="G175">
        <f>VLOOKUP(ola[[#This Row],[PRODUCT ID]],olaitan[],5,0)</f>
        <v>7</v>
      </c>
      <c r="H175">
        <f>VLOOKUP(ola[[#This Row],[PRODUCT ID]],olaitan[],6,0)</f>
        <v>8.33</v>
      </c>
      <c r="I175">
        <f>PRODUCT(ola[[#This Row],[BUYING PRICE]],ola[[#This Row],[QUANTITY]])</f>
        <v>42</v>
      </c>
      <c r="J175">
        <f>PRODUCT(ola[[#This Row],[SELLING PRICE]],ola[[#This Row],[QUANTITY]])</f>
        <v>49.980000000000004</v>
      </c>
      <c r="K175">
        <f>PRODUCT(1-ola[[#This Row],[DISCOUNT %]],ola[[#This Row],[Total selling price before discount]])</f>
        <v>47.481000000000002</v>
      </c>
      <c r="L175">
        <f>ola[[#This Row],[Total selling price after discount]]-ola[[#This Row],[Total buying price]]</f>
        <v>5.4810000000000016</v>
      </c>
      <c r="M175" t="str">
        <f>TEXT(ola[[#This Row],[DATE]],"mmm")</f>
        <v>Aug</v>
      </c>
      <c r="N175" t="str">
        <f>TEXT(ola[[#This Row],[DATE]],"ddd")</f>
        <v>Wed</v>
      </c>
      <c r="O175" t="str">
        <f>TEXT(ola[[#This Row],[DATE]], "yyyy")</f>
        <v>2021</v>
      </c>
      <c r="P175" s="22" t="str">
        <f>VLOOKUP(ola[[#This Row],[PRODUCT ID]],olaitan[#All],3,0)</f>
        <v>Catagory04</v>
      </c>
    </row>
    <row r="176" spans="1:16" ht="15.75" thickBot="1" x14ac:dyDescent="0.3">
      <c r="A176" s="7">
        <v>44428</v>
      </c>
      <c r="B176" s="1" t="s">
        <v>78</v>
      </c>
      <c r="C176" s="2">
        <v>15</v>
      </c>
      <c r="D176" s="3" t="s">
        <v>104</v>
      </c>
      <c r="E176" s="3" t="s">
        <v>103</v>
      </c>
      <c r="F176">
        <v>0.04</v>
      </c>
      <c r="G176">
        <f>VLOOKUP(ola[[#This Row],[PRODUCT ID]],olaitan[],5,0)</f>
        <v>61</v>
      </c>
      <c r="H176">
        <f>VLOOKUP(ola[[#This Row],[PRODUCT ID]],olaitan[],6,0)</f>
        <v>76.25</v>
      </c>
      <c r="I176">
        <f>PRODUCT(ola[[#This Row],[BUYING PRICE]],ola[[#This Row],[QUANTITY]])</f>
        <v>915</v>
      </c>
      <c r="J176">
        <f>PRODUCT(ola[[#This Row],[SELLING PRICE]],ola[[#This Row],[QUANTITY]])</f>
        <v>1143.75</v>
      </c>
      <c r="K176">
        <f>PRODUCT(1-ola[[#This Row],[DISCOUNT %]],ola[[#This Row],[Total selling price before discount]])</f>
        <v>1098</v>
      </c>
      <c r="L176">
        <f>ola[[#This Row],[Total selling price after discount]]-ola[[#This Row],[Total buying price]]</f>
        <v>183</v>
      </c>
      <c r="M176" t="str">
        <f>TEXT(ola[[#This Row],[DATE]],"mmm")</f>
        <v>Aug</v>
      </c>
      <c r="N176" t="str">
        <f>TEXT(ola[[#This Row],[DATE]],"ddd")</f>
        <v>Fri</v>
      </c>
      <c r="O176" t="str">
        <f>TEXT(ola[[#This Row],[DATE]], "yyyy")</f>
        <v>2021</v>
      </c>
      <c r="P176" s="22" t="str">
        <f>VLOOKUP(ola[[#This Row],[PRODUCT ID]],olaitan[#All],3,0)</f>
        <v>Catagory03</v>
      </c>
    </row>
    <row r="177" spans="1:16" ht="15.75" thickBot="1" x14ac:dyDescent="0.3">
      <c r="A177" s="8">
        <v>44428</v>
      </c>
      <c r="B177" s="4" t="s">
        <v>89</v>
      </c>
      <c r="C177" s="5">
        <v>9</v>
      </c>
      <c r="D177" s="6" t="s">
        <v>104</v>
      </c>
      <c r="E177" s="6" t="s">
        <v>58</v>
      </c>
      <c r="F177">
        <v>0.04</v>
      </c>
      <c r="G177">
        <f>VLOOKUP(ola[[#This Row],[PRODUCT ID]],olaitan[],5,0)</f>
        <v>93</v>
      </c>
      <c r="H177">
        <f>VLOOKUP(ola[[#This Row],[PRODUCT ID]],olaitan[],6,0)</f>
        <v>104.16</v>
      </c>
      <c r="I177">
        <f>PRODUCT(ola[[#This Row],[BUYING PRICE]],ola[[#This Row],[QUANTITY]])</f>
        <v>837</v>
      </c>
      <c r="J177">
        <f>PRODUCT(ola[[#This Row],[SELLING PRICE]],ola[[#This Row],[QUANTITY]])</f>
        <v>937.43999999999994</v>
      </c>
      <c r="K177">
        <f>PRODUCT(1-ola[[#This Row],[DISCOUNT %]],ola[[#This Row],[Total selling price before discount]])</f>
        <v>899.94239999999991</v>
      </c>
      <c r="L177">
        <f>ola[[#This Row],[Total selling price after discount]]-ola[[#This Row],[Total buying price]]</f>
        <v>62.942399999999907</v>
      </c>
      <c r="M177" t="str">
        <f>TEXT(ola[[#This Row],[DATE]],"mmm")</f>
        <v>Aug</v>
      </c>
      <c r="N177" t="str">
        <f>TEXT(ola[[#This Row],[DATE]],"ddd")</f>
        <v>Fri</v>
      </c>
      <c r="O177" t="str">
        <f>TEXT(ola[[#This Row],[DATE]], "yyyy")</f>
        <v>2021</v>
      </c>
      <c r="P177" s="22" t="str">
        <f>VLOOKUP(ola[[#This Row],[PRODUCT ID]],olaitan[#All],3,0)</f>
        <v>Catagory04</v>
      </c>
    </row>
    <row r="178" spans="1:16" ht="15.75" thickBot="1" x14ac:dyDescent="0.3">
      <c r="A178" s="7">
        <v>44428</v>
      </c>
      <c r="B178" s="1" t="s">
        <v>86</v>
      </c>
      <c r="C178" s="2">
        <v>13</v>
      </c>
      <c r="D178" s="3" t="s">
        <v>104</v>
      </c>
      <c r="E178" s="3" t="s">
        <v>58</v>
      </c>
      <c r="F178">
        <v>0.04</v>
      </c>
      <c r="G178">
        <f>VLOOKUP(ola[[#This Row],[PRODUCT ID]],olaitan[],5,0)</f>
        <v>37</v>
      </c>
      <c r="H178">
        <f>VLOOKUP(ola[[#This Row],[PRODUCT ID]],olaitan[],6,0)</f>
        <v>41.81</v>
      </c>
      <c r="I178">
        <f>PRODUCT(ola[[#This Row],[BUYING PRICE]],ola[[#This Row],[QUANTITY]])</f>
        <v>481</v>
      </c>
      <c r="J178">
        <f>PRODUCT(ola[[#This Row],[SELLING PRICE]],ola[[#This Row],[QUANTITY]])</f>
        <v>543.53</v>
      </c>
      <c r="K178">
        <f>PRODUCT(1-ola[[#This Row],[DISCOUNT %]],ola[[#This Row],[Total selling price before discount]])</f>
        <v>521.78879999999992</v>
      </c>
      <c r="L178">
        <f>ola[[#This Row],[Total selling price after discount]]-ola[[#This Row],[Total buying price]]</f>
        <v>40.788799999999924</v>
      </c>
      <c r="M178" t="str">
        <f>TEXT(ola[[#This Row],[DATE]],"mmm")</f>
        <v>Aug</v>
      </c>
      <c r="N178" t="str">
        <f>TEXT(ola[[#This Row],[DATE]],"ddd")</f>
        <v>Fri</v>
      </c>
      <c r="O178" t="str">
        <f>TEXT(ola[[#This Row],[DATE]], "yyyy")</f>
        <v>2021</v>
      </c>
      <c r="P178" s="22" t="str">
        <f>VLOOKUP(ola[[#This Row],[PRODUCT ID]],olaitan[#All],3,0)</f>
        <v>Catagory04</v>
      </c>
    </row>
    <row r="179" spans="1:16" ht="15.75" thickBot="1" x14ac:dyDescent="0.3">
      <c r="A179" s="8">
        <v>44434</v>
      </c>
      <c r="B179" s="4" t="s">
        <v>97</v>
      </c>
      <c r="C179" s="5">
        <v>4</v>
      </c>
      <c r="D179" s="6" t="s">
        <v>104</v>
      </c>
      <c r="E179" s="6" t="s">
        <v>58</v>
      </c>
      <c r="F179">
        <v>0.05</v>
      </c>
      <c r="G179">
        <f>VLOOKUP(ola[[#This Row],[PRODUCT ID]],olaitan[],5,0)</f>
        <v>37</v>
      </c>
      <c r="H179">
        <f>VLOOKUP(ola[[#This Row],[PRODUCT ID]],olaitan[],6,0)</f>
        <v>42.55</v>
      </c>
      <c r="I179">
        <f>PRODUCT(ola[[#This Row],[BUYING PRICE]],ola[[#This Row],[QUANTITY]])</f>
        <v>148</v>
      </c>
      <c r="J179">
        <f>PRODUCT(ola[[#This Row],[SELLING PRICE]],ola[[#This Row],[QUANTITY]])</f>
        <v>170.2</v>
      </c>
      <c r="K179">
        <f>PRODUCT(1-ola[[#This Row],[DISCOUNT %]],ola[[#This Row],[Total selling price before discount]])</f>
        <v>161.68999999999997</v>
      </c>
      <c r="L179">
        <f>ola[[#This Row],[Total selling price after discount]]-ola[[#This Row],[Total buying price]]</f>
        <v>13.689999999999969</v>
      </c>
      <c r="M179" t="str">
        <f>TEXT(ola[[#This Row],[DATE]],"mmm")</f>
        <v>Aug</v>
      </c>
      <c r="N179" t="str">
        <f>TEXT(ola[[#This Row],[DATE]],"ddd")</f>
        <v>Thu</v>
      </c>
      <c r="O179" t="str">
        <f>TEXT(ola[[#This Row],[DATE]], "yyyy")</f>
        <v>2021</v>
      </c>
      <c r="P179" s="22" t="str">
        <f>VLOOKUP(ola[[#This Row],[PRODUCT ID]],olaitan[#All],3,0)</f>
        <v>Catagory04</v>
      </c>
    </row>
    <row r="180" spans="1:16" ht="15.75" thickBot="1" x14ac:dyDescent="0.3">
      <c r="A180" s="7">
        <v>44437</v>
      </c>
      <c r="B180" s="1" t="s">
        <v>92</v>
      </c>
      <c r="C180" s="2">
        <v>12</v>
      </c>
      <c r="D180" s="3" t="s">
        <v>8</v>
      </c>
      <c r="E180" s="3" t="s">
        <v>58</v>
      </c>
      <c r="F180">
        <v>0.06</v>
      </c>
      <c r="G180">
        <f>VLOOKUP(ola[[#This Row],[PRODUCT ID]],olaitan[],5,0)</f>
        <v>55</v>
      </c>
      <c r="H180">
        <f>VLOOKUP(ola[[#This Row],[PRODUCT ID]],olaitan[],6,0)</f>
        <v>58.3</v>
      </c>
      <c r="I180">
        <f>PRODUCT(ola[[#This Row],[BUYING PRICE]],ola[[#This Row],[QUANTITY]])</f>
        <v>660</v>
      </c>
      <c r="J180">
        <f>PRODUCT(ola[[#This Row],[SELLING PRICE]],ola[[#This Row],[QUANTITY]])</f>
        <v>699.59999999999991</v>
      </c>
      <c r="K180">
        <f>PRODUCT(1-ola[[#This Row],[DISCOUNT %]],ola[[#This Row],[Total selling price before discount]])</f>
        <v>657.62399999999991</v>
      </c>
      <c r="L180">
        <f>ola[[#This Row],[Total selling price after discount]]-ola[[#This Row],[Total buying price]]</f>
        <v>-2.37600000000009</v>
      </c>
      <c r="M180" t="str">
        <f>TEXT(ola[[#This Row],[DATE]],"mmm")</f>
        <v>Aug</v>
      </c>
      <c r="N180" t="str">
        <f>TEXT(ola[[#This Row],[DATE]],"ddd")</f>
        <v>Sun</v>
      </c>
      <c r="O180" t="str">
        <f>TEXT(ola[[#This Row],[DATE]], "yyyy")</f>
        <v>2021</v>
      </c>
      <c r="P180" s="22" t="str">
        <f>VLOOKUP(ola[[#This Row],[PRODUCT ID]],olaitan[#All],3,0)</f>
        <v>Catagory04</v>
      </c>
    </row>
    <row r="181" spans="1:16" ht="15.75" thickBot="1" x14ac:dyDescent="0.3">
      <c r="A181" s="8">
        <v>44438</v>
      </c>
      <c r="B181" s="4" t="s">
        <v>71</v>
      </c>
      <c r="C181" s="5">
        <v>13</v>
      </c>
      <c r="D181" s="6" t="s">
        <v>104</v>
      </c>
      <c r="E181" s="6" t="s">
        <v>58</v>
      </c>
      <c r="F181">
        <v>0.06</v>
      </c>
      <c r="G181">
        <f>VLOOKUP(ola[[#This Row],[PRODUCT ID]],olaitan[],5,0)</f>
        <v>112</v>
      </c>
      <c r="H181">
        <f>VLOOKUP(ola[[#This Row],[PRODUCT ID]],olaitan[],6,0)</f>
        <v>122.08</v>
      </c>
      <c r="I181">
        <f>PRODUCT(ola[[#This Row],[BUYING PRICE]],ola[[#This Row],[QUANTITY]])</f>
        <v>1456</v>
      </c>
      <c r="J181">
        <f>PRODUCT(ola[[#This Row],[SELLING PRICE]],ola[[#This Row],[QUANTITY]])</f>
        <v>1587.04</v>
      </c>
      <c r="K181">
        <f>PRODUCT(1-ola[[#This Row],[DISCOUNT %]],ola[[#This Row],[Total selling price before discount]])</f>
        <v>1491.8175999999999</v>
      </c>
      <c r="L181">
        <f>ola[[#This Row],[Total selling price after discount]]-ola[[#This Row],[Total buying price]]</f>
        <v>35.817599999999857</v>
      </c>
      <c r="M181" t="str">
        <f>TEXT(ola[[#This Row],[DATE]],"mmm")</f>
        <v>Aug</v>
      </c>
      <c r="N181" t="str">
        <f>TEXT(ola[[#This Row],[DATE]],"ddd")</f>
        <v>Mon</v>
      </c>
      <c r="O181" t="str">
        <f>TEXT(ola[[#This Row],[DATE]], "yyyy")</f>
        <v>2021</v>
      </c>
      <c r="P181" s="22" t="str">
        <f>VLOOKUP(ola[[#This Row],[PRODUCT ID]],olaitan[#All],3,0)</f>
        <v>Catagory02</v>
      </c>
    </row>
    <row r="182" spans="1:16" ht="15.75" thickBot="1" x14ac:dyDescent="0.3">
      <c r="A182" s="7">
        <v>44439</v>
      </c>
      <c r="B182" s="1" t="s">
        <v>59</v>
      </c>
      <c r="C182" s="2">
        <v>2</v>
      </c>
      <c r="D182" s="3" t="s">
        <v>104</v>
      </c>
      <c r="E182" s="3" t="s">
        <v>58</v>
      </c>
      <c r="F182">
        <v>0.04</v>
      </c>
      <c r="G182">
        <f>VLOOKUP(ola[[#This Row],[PRODUCT ID]],olaitan[],5,0)</f>
        <v>98</v>
      </c>
      <c r="H182">
        <f>VLOOKUP(ola[[#This Row],[PRODUCT ID]],olaitan[],6,0)</f>
        <v>103.88</v>
      </c>
      <c r="I182">
        <f>PRODUCT(ola[[#This Row],[BUYING PRICE]],ola[[#This Row],[QUANTITY]])</f>
        <v>196</v>
      </c>
      <c r="J182">
        <f>PRODUCT(ola[[#This Row],[SELLING PRICE]],ola[[#This Row],[QUANTITY]])</f>
        <v>207.76</v>
      </c>
      <c r="K182">
        <f>PRODUCT(1-ola[[#This Row],[DISCOUNT %]],ola[[#This Row],[Total selling price before discount]])</f>
        <v>199.44959999999998</v>
      </c>
      <c r="L182">
        <f>ola[[#This Row],[Total selling price after discount]]-ola[[#This Row],[Total buying price]]</f>
        <v>3.4495999999999754</v>
      </c>
      <c r="M182" t="str">
        <f>TEXT(ola[[#This Row],[DATE]],"mmm")</f>
        <v>Aug</v>
      </c>
      <c r="N182" t="str">
        <f>TEXT(ola[[#This Row],[DATE]],"ddd")</f>
        <v>Tue</v>
      </c>
      <c r="O182" t="str">
        <f>TEXT(ola[[#This Row],[DATE]], "yyyy")</f>
        <v>2021</v>
      </c>
      <c r="P182" s="22" t="str">
        <f>VLOOKUP(ola[[#This Row],[PRODUCT ID]],olaitan[#All],3,0)</f>
        <v>Catagory01</v>
      </c>
    </row>
    <row r="183" spans="1:16" ht="15.75" thickBot="1" x14ac:dyDescent="0.3">
      <c r="A183" s="8">
        <v>44439</v>
      </c>
      <c r="B183" s="4" t="s">
        <v>93</v>
      </c>
      <c r="C183" s="5">
        <v>11</v>
      </c>
      <c r="D183" s="6" t="s">
        <v>104</v>
      </c>
      <c r="E183" s="6" t="s">
        <v>58</v>
      </c>
      <c r="F183">
        <v>0.06</v>
      </c>
      <c r="G183">
        <f>VLOOKUP(ola[[#This Row],[PRODUCT ID]],olaitan[],5,0)</f>
        <v>5</v>
      </c>
      <c r="H183">
        <f>VLOOKUP(ola[[#This Row],[PRODUCT ID]],olaitan[],6,0)</f>
        <v>6.7</v>
      </c>
      <c r="I183">
        <f>PRODUCT(ola[[#This Row],[BUYING PRICE]],ola[[#This Row],[QUANTITY]])</f>
        <v>55</v>
      </c>
      <c r="J183">
        <f>PRODUCT(ola[[#This Row],[SELLING PRICE]],ola[[#This Row],[QUANTITY]])</f>
        <v>73.7</v>
      </c>
      <c r="K183">
        <f>PRODUCT(1-ola[[#This Row],[DISCOUNT %]],ola[[#This Row],[Total selling price before discount]])</f>
        <v>69.278000000000006</v>
      </c>
      <c r="L183">
        <f>ola[[#This Row],[Total selling price after discount]]-ola[[#This Row],[Total buying price]]</f>
        <v>14.278000000000006</v>
      </c>
      <c r="M183" t="str">
        <f>TEXT(ola[[#This Row],[DATE]],"mmm")</f>
        <v>Aug</v>
      </c>
      <c r="N183" t="str">
        <f>TEXT(ola[[#This Row],[DATE]],"ddd")</f>
        <v>Tue</v>
      </c>
      <c r="O183" t="str">
        <f>TEXT(ola[[#This Row],[DATE]], "yyyy")</f>
        <v>2021</v>
      </c>
      <c r="P183" s="22" t="str">
        <f>VLOOKUP(ola[[#This Row],[PRODUCT ID]],olaitan[#All],3,0)</f>
        <v>Catagory04</v>
      </c>
    </row>
    <row r="184" spans="1:16" ht="15.75" thickBot="1" x14ac:dyDescent="0.3">
      <c r="A184" s="7">
        <v>44440</v>
      </c>
      <c r="B184" s="1" t="s">
        <v>82</v>
      </c>
      <c r="C184" s="2">
        <v>1</v>
      </c>
      <c r="D184" s="3" t="s">
        <v>8</v>
      </c>
      <c r="E184" s="3" t="s">
        <v>103</v>
      </c>
      <c r="F184">
        <v>0.04</v>
      </c>
      <c r="G184">
        <f>VLOOKUP(ola[[#This Row],[PRODUCT ID]],olaitan[],5,0)</f>
        <v>144</v>
      </c>
      <c r="H184">
        <f>VLOOKUP(ola[[#This Row],[PRODUCT ID]],olaitan[],6,0)</f>
        <v>156.96</v>
      </c>
      <c r="I184">
        <f>PRODUCT(ola[[#This Row],[BUYING PRICE]],ola[[#This Row],[QUANTITY]])</f>
        <v>144</v>
      </c>
      <c r="J184">
        <f>PRODUCT(ola[[#This Row],[SELLING PRICE]],ola[[#This Row],[QUANTITY]])</f>
        <v>156.96</v>
      </c>
      <c r="K184">
        <f>PRODUCT(1-ola[[#This Row],[DISCOUNT %]],ola[[#This Row],[Total selling price before discount]])</f>
        <v>150.6816</v>
      </c>
      <c r="L184">
        <f>ola[[#This Row],[Total selling price after discount]]-ola[[#This Row],[Total buying price]]</f>
        <v>6.6816000000000031</v>
      </c>
      <c r="M184" t="str">
        <f>TEXT(ola[[#This Row],[DATE]],"mmm")</f>
        <v>Sep</v>
      </c>
      <c r="N184" t="str">
        <f>TEXT(ola[[#This Row],[DATE]],"ddd")</f>
        <v>Wed</v>
      </c>
      <c r="O184" t="str">
        <f>TEXT(ola[[#This Row],[DATE]], "yyyy")</f>
        <v>2021</v>
      </c>
      <c r="P184" s="22" t="str">
        <f>VLOOKUP(ola[[#This Row],[PRODUCT ID]],olaitan[#All],3,0)</f>
        <v>Catagory03</v>
      </c>
    </row>
    <row r="185" spans="1:16" ht="15.75" thickBot="1" x14ac:dyDescent="0.3">
      <c r="A185" s="8">
        <v>44440</v>
      </c>
      <c r="B185" s="4" t="s">
        <v>61</v>
      </c>
      <c r="C185" s="5">
        <v>14</v>
      </c>
      <c r="D185" s="6" t="s">
        <v>58</v>
      </c>
      <c r="E185" s="6" t="s">
        <v>58</v>
      </c>
      <c r="F185">
        <v>0.08</v>
      </c>
      <c r="G185">
        <f>VLOOKUP(ola[[#This Row],[PRODUCT ID]],olaitan[],5,0)</f>
        <v>71</v>
      </c>
      <c r="H185">
        <f>VLOOKUP(ola[[#This Row],[PRODUCT ID]],olaitan[],6,0)</f>
        <v>80.94</v>
      </c>
      <c r="I185">
        <f>PRODUCT(ola[[#This Row],[BUYING PRICE]],ola[[#This Row],[QUANTITY]])</f>
        <v>994</v>
      </c>
      <c r="J185">
        <f>PRODUCT(ola[[#This Row],[SELLING PRICE]],ola[[#This Row],[QUANTITY]])</f>
        <v>1133.1599999999999</v>
      </c>
      <c r="K185">
        <f>PRODUCT(1-ola[[#This Row],[DISCOUNT %]],ola[[#This Row],[Total selling price before discount]])</f>
        <v>1042.5072</v>
      </c>
      <c r="L185">
        <f>ola[[#This Row],[Total selling price after discount]]-ola[[#This Row],[Total buying price]]</f>
        <v>48.507200000000012</v>
      </c>
      <c r="M185" t="str">
        <f>TEXT(ola[[#This Row],[DATE]],"mmm")</f>
        <v>Sep</v>
      </c>
      <c r="N185" t="str">
        <f>TEXT(ola[[#This Row],[DATE]],"ddd")</f>
        <v>Wed</v>
      </c>
      <c r="O185" t="str">
        <f>TEXT(ola[[#This Row],[DATE]], "yyyy")</f>
        <v>2021</v>
      </c>
      <c r="P185" s="22" t="str">
        <f>VLOOKUP(ola[[#This Row],[PRODUCT ID]],olaitan[#All],3,0)</f>
        <v>Catagory01</v>
      </c>
    </row>
    <row r="186" spans="1:16" ht="15.75" thickBot="1" x14ac:dyDescent="0.3">
      <c r="A186" s="7">
        <v>44442</v>
      </c>
      <c r="B186" s="1" t="s">
        <v>99</v>
      </c>
      <c r="C186" s="2">
        <v>8</v>
      </c>
      <c r="D186" s="3" t="s">
        <v>104</v>
      </c>
      <c r="E186" s="3" t="s">
        <v>58</v>
      </c>
      <c r="F186">
        <v>0.05</v>
      </c>
      <c r="G186">
        <f>VLOOKUP(ola[[#This Row],[PRODUCT ID]],olaitan[],5,0)</f>
        <v>138</v>
      </c>
      <c r="H186">
        <f>VLOOKUP(ola[[#This Row],[PRODUCT ID]],olaitan[],6,0)</f>
        <v>173.88</v>
      </c>
      <c r="I186">
        <f>PRODUCT(ola[[#This Row],[BUYING PRICE]],ola[[#This Row],[QUANTITY]])</f>
        <v>1104</v>
      </c>
      <c r="J186">
        <f>PRODUCT(ola[[#This Row],[SELLING PRICE]],ola[[#This Row],[QUANTITY]])</f>
        <v>1391.04</v>
      </c>
      <c r="K186">
        <f>PRODUCT(1-ola[[#This Row],[DISCOUNT %]],ola[[#This Row],[Total selling price before discount]])</f>
        <v>1321.4879999999998</v>
      </c>
      <c r="L186">
        <f>ola[[#This Row],[Total selling price after discount]]-ola[[#This Row],[Total buying price]]</f>
        <v>217.48799999999983</v>
      </c>
      <c r="M186" t="str">
        <f>TEXT(ola[[#This Row],[DATE]],"mmm")</f>
        <v>Sep</v>
      </c>
      <c r="N186" t="str">
        <f>TEXT(ola[[#This Row],[DATE]],"ddd")</f>
        <v>Fri</v>
      </c>
      <c r="O186" t="str">
        <f>TEXT(ola[[#This Row],[DATE]], "yyyy")</f>
        <v>2021</v>
      </c>
      <c r="P186" s="22" t="str">
        <f>VLOOKUP(ola[[#This Row],[PRODUCT ID]],olaitan[#All],3,0)</f>
        <v>Catagory04</v>
      </c>
    </row>
    <row r="187" spans="1:16" ht="15.75" thickBot="1" x14ac:dyDescent="0.3">
      <c r="A187" s="8">
        <v>44443</v>
      </c>
      <c r="B187" s="4" t="s">
        <v>86</v>
      </c>
      <c r="C187" s="5">
        <v>7</v>
      </c>
      <c r="D187" s="6" t="s">
        <v>104</v>
      </c>
      <c r="E187" s="6" t="s">
        <v>58</v>
      </c>
      <c r="F187">
        <v>0.04</v>
      </c>
      <c r="G187">
        <f>VLOOKUP(ola[[#This Row],[PRODUCT ID]],olaitan[],5,0)</f>
        <v>37</v>
      </c>
      <c r="H187">
        <f>VLOOKUP(ola[[#This Row],[PRODUCT ID]],olaitan[],6,0)</f>
        <v>41.81</v>
      </c>
      <c r="I187">
        <f>PRODUCT(ola[[#This Row],[BUYING PRICE]],ola[[#This Row],[QUANTITY]])</f>
        <v>259</v>
      </c>
      <c r="J187">
        <f>PRODUCT(ola[[#This Row],[SELLING PRICE]],ola[[#This Row],[QUANTITY]])</f>
        <v>292.67</v>
      </c>
      <c r="K187">
        <f>PRODUCT(1-ola[[#This Row],[DISCOUNT %]],ola[[#This Row],[Total selling price before discount]])</f>
        <v>280.96320000000003</v>
      </c>
      <c r="L187">
        <f>ola[[#This Row],[Total selling price after discount]]-ola[[#This Row],[Total buying price]]</f>
        <v>21.963200000000029</v>
      </c>
      <c r="M187" t="str">
        <f>TEXT(ola[[#This Row],[DATE]],"mmm")</f>
        <v>Sep</v>
      </c>
      <c r="N187" t="str">
        <f>TEXT(ola[[#This Row],[DATE]],"ddd")</f>
        <v>Sat</v>
      </c>
      <c r="O187" t="str">
        <f>TEXT(ola[[#This Row],[DATE]], "yyyy")</f>
        <v>2021</v>
      </c>
      <c r="P187" s="22" t="str">
        <f>VLOOKUP(ola[[#This Row],[PRODUCT ID]],olaitan[#All],3,0)</f>
        <v>Catagory04</v>
      </c>
    </row>
    <row r="188" spans="1:16" ht="15.75" thickBot="1" x14ac:dyDescent="0.3">
      <c r="A188" s="7">
        <v>44443</v>
      </c>
      <c r="B188" s="1" t="s">
        <v>81</v>
      </c>
      <c r="C188" s="2">
        <v>15</v>
      </c>
      <c r="D188" s="3" t="s">
        <v>104</v>
      </c>
      <c r="E188" s="3" t="s">
        <v>58</v>
      </c>
      <c r="F188">
        <v>0.08</v>
      </c>
      <c r="G188">
        <f>VLOOKUP(ola[[#This Row],[PRODUCT ID]],olaitan[],5,0)</f>
        <v>141</v>
      </c>
      <c r="H188">
        <f>VLOOKUP(ola[[#This Row],[PRODUCT ID]],olaitan[],6,0)</f>
        <v>149.46</v>
      </c>
      <c r="I188">
        <f>PRODUCT(ola[[#This Row],[BUYING PRICE]],ola[[#This Row],[QUANTITY]])</f>
        <v>2115</v>
      </c>
      <c r="J188">
        <f>PRODUCT(ola[[#This Row],[SELLING PRICE]],ola[[#This Row],[QUANTITY]])</f>
        <v>2241.9</v>
      </c>
      <c r="K188">
        <f>PRODUCT(1-ola[[#This Row],[DISCOUNT %]],ola[[#This Row],[Total selling price before discount]])</f>
        <v>2062.5480000000002</v>
      </c>
      <c r="L188">
        <f>ola[[#This Row],[Total selling price after discount]]-ola[[#This Row],[Total buying price]]</f>
        <v>-52.451999999999771</v>
      </c>
      <c r="M188" t="str">
        <f>TEXT(ola[[#This Row],[DATE]],"mmm")</f>
        <v>Sep</v>
      </c>
      <c r="N188" t="str">
        <f>TEXT(ola[[#This Row],[DATE]],"ddd")</f>
        <v>Sat</v>
      </c>
      <c r="O188" t="str">
        <f>TEXT(ola[[#This Row],[DATE]], "yyyy")</f>
        <v>2021</v>
      </c>
      <c r="P188" s="22" t="str">
        <f>VLOOKUP(ola[[#This Row],[PRODUCT ID]],olaitan[#All],3,0)</f>
        <v>Catagory03</v>
      </c>
    </row>
    <row r="189" spans="1:16" ht="15.75" thickBot="1" x14ac:dyDescent="0.3">
      <c r="A189" s="8">
        <v>44444</v>
      </c>
      <c r="B189" s="4" t="s">
        <v>90</v>
      </c>
      <c r="C189" s="5">
        <v>1</v>
      </c>
      <c r="D189" s="6" t="s">
        <v>104</v>
      </c>
      <c r="E189" s="6" t="s">
        <v>103</v>
      </c>
      <c r="F189">
        <v>0.05</v>
      </c>
      <c r="G189">
        <f>VLOOKUP(ola[[#This Row],[PRODUCT ID]],olaitan[],5,0)</f>
        <v>89</v>
      </c>
      <c r="H189">
        <f>VLOOKUP(ola[[#This Row],[PRODUCT ID]],olaitan[],6,0)</f>
        <v>117.48</v>
      </c>
      <c r="I189">
        <f>PRODUCT(ola[[#This Row],[BUYING PRICE]],ola[[#This Row],[QUANTITY]])</f>
        <v>89</v>
      </c>
      <c r="J189">
        <f>PRODUCT(ola[[#This Row],[SELLING PRICE]],ola[[#This Row],[QUANTITY]])</f>
        <v>117.48</v>
      </c>
      <c r="K189">
        <f>PRODUCT(1-ola[[#This Row],[DISCOUNT %]],ola[[#This Row],[Total selling price before discount]])</f>
        <v>111.60599999999999</v>
      </c>
      <c r="L189">
        <f>ola[[#This Row],[Total selling price after discount]]-ola[[#This Row],[Total buying price]]</f>
        <v>22.605999999999995</v>
      </c>
      <c r="M189" t="str">
        <f>TEXT(ola[[#This Row],[DATE]],"mmm")</f>
        <v>Sep</v>
      </c>
      <c r="N189" t="str">
        <f>TEXT(ola[[#This Row],[DATE]],"ddd")</f>
        <v>Sun</v>
      </c>
      <c r="O189" t="str">
        <f>TEXT(ola[[#This Row],[DATE]], "yyyy")</f>
        <v>2021</v>
      </c>
      <c r="P189" s="22" t="str">
        <f>VLOOKUP(ola[[#This Row],[PRODUCT ID]],olaitan[#All],3,0)</f>
        <v>Catagory04</v>
      </c>
    </row>
    <row r="190" spans="1:16" ht="15.75" thickBot="1" x14ac:dyDescent="0.3">
      <c r="A190" s="7">
        <v>44446</v>
      </c>
      <c r="B190" s="1" t="s">
        <v>77</v>
      </c>
      <c r="C190" s="2">
        <v>5</v>
      </c>
      <c r="D190" s="3" t="s">
        <v>104</v>
      </c>
      <c r="E190" s="3" t="s">
        <v>58</v>
      </c>
      <c r="F190">
        <v>0.04</v>
      </c>
      <c r="G190">
        <f>VLOOKUP(ola[[#This Row],[PRODUCT ID]],olaitan[],5,0)</f>
        <v>150</v>
      </c>
      <c r="H190">
        <f>VLOOKUP(ola[[#This Row],[PRODUCT ID]],olaitan[],6,0)</f>
        <v>210</v>
      </c>
      <c r="I190">
        <f>PRODUCT(ola[[#This Row],[BUYING PRICE]],ola[[#This Row],[QUANTITY]])</f>
        <v>750</v>
      </c>
      <c r="J190">
        <f>PRODUCT(ola[[#This Row],[SELLING PRICE]],ola[[#This Row],[QUANTITY]])</f>
        <v>1050</v>
      </c>
      <c r="K190">
        <f>PRODUCT(1-ola[[#This Row],[DISCOUNT %]],ola[[#This Row],[Total selling price before discount]])</f>
        <v>1008</v>
      </c>
      <c r="L190">
        <f>ola[[#This Row],[Total selling price after discount]]-ola[[#This Row],[Total buying price]]</f>
        <v>258</v>
      </c>
      <c r="M190" t="str">
        <f>TEXT(ola[[#This Row],[DATE]],"mmm")</f>
        <v>Sep</v>
      </c>
      <c r="N190" t="str">
        <f>TEXT(ola[[#This Row],[DATE]],"ddd")</f>
        <v>Tue</v>
      </c>
      <c r="O190" t="str">
        <f>TEXT(ola[[#This Row],[DATE]], "yyyy")</f>
        <v>2021</v>
      </c>
      <c r="P190" s="22" t="str">
        <f>VLOOKUP(ola[[#This Row],[PRODUCT ID]],olaitan[#All],3,0)</f>
        <v>Catagory02</v>
      </c>
    </row>
    <row r="191" spans="1:16" ht="15.75" thickBot="1" x14ac:dyDescent="0.3">
      <c r="A191" s="8">
        <v>44448</v>
      </c>
      <c r="B191" s="4" t="s">
        <v>102</v>
      </c>
      <c r="C191" s="5">
        <v>4</v>
      </c>
      <c r="D191" s="6" t="s">
        <v>104</v>
      </c>
      <c r="E191" s="6" t="s">
        <v>58</v>
      </c>
      <c r="F191">
        <v>7.0000000000000007E-2</v>
      </c>
      <c r="G191">
        <f>VLOOKUP(ola[[#This Row],[PRODUCT ID]],olaitan[],5,0)</f>
        <v>76</v>
      </c>
      <c r="H191">
        <f>VLOOKUP(ola[[#This Row],[PRODUCT ID]],olaitan[],6,0)</f>
        <v>82.08</v>
      </c>
      <c r="I191">
        <f>PRODUCT(ola[[#This Row],[BUYING PRICE]],ola[[#This Row],[QUANTITY]])</f>
        <v>304</v>
      </c>
      <c r="J191">
        <f>PRODUCT(ola[[#This Row],[SELLING PRICE]],ola[[#This Row],[QUANTITY]])</f>
        <v>328.32</v>
      </c>
      <c r="K191">
        <f>PRODUCT(1-ola[[#This Row],[DISCOUNT %]],ola[[#This Row],[Total selling price before discount]])</f>
        <v>305.33759999999995</v>
      </c>
      <c r="L191">
        <f>ola[[#This Row],[Total selling price after discount]]-ola[[#This Row],[Total buying price]]</f>
        <v>1.3375999999999522</v>
      </c>
      <c r="M191" t="str">
        <f>TEXT(ola[[#This Row],[DATE]],"mmm")</f>
        <v>Sep</v>
      </c>
      <c r="N191" t="str">
        <f>TEXT(ola[[#This Row],[DATE]],"ddd")</f>
        <v>Thu</v>
      </c>
      <c r="O191" t="str">
        <f>TEXT(ola[[#This Row],[DATE]], "yyyy")</f>
        <v>2021</v>
      </c>
      <c r="P191" s="22" t="str">
        <f>VLOOKUP(ola[[#This Row],[PRODUCT ID]],olaitan[#All],3,0)</f>
        <v>Catagory04</v>
      </c>
    </row>
    <row r="192" spans="1:16" ht="15.75" thickBot="1" x14ac:dyDescent="0.3">
      <c r="A192" s="7">
        <v>44449</v>
      </c>
      <c r="B192" s="1" t="s">
        <v>88</v>
      </c>
      <c r="C192" s="2">
        <v>6</v>
      </c>
      <c r="D192" s="3" t="s">
        <v>104</v>
      </c>
      <c r="E192" s="3" t="s">
        <v>58</v>
      </c>
      <c r="F192">
        <v>0.06</v>
      </c>
      <c r="G192">
        <f>VLOOKUP(ola[[#This Row],[PRODUCT ID]],olaitan[],5,0)</f>
        <v>148</v>
      </c>
      <c r="H192">
        <f>VLOOKUP(ola[[#This Row],[PRODUCT ID]],olaitan[],6,0)</f>
        <v>201.28</v>
      </c>
      <c r="I192">
        <f>PRODUCT(ola[[#This Row],[BUYING PRICE]],ola[[#This Row],[QUANTITY]])</f>
        <v>888</v>
      </c>
      <c r="J192">
        <f>PRODUCT(ola[[#This Row],[SELLING PRICE]],ola[[#This Row],[QUANTITY]])</f>
        <v>1207.68</v>
      </c>
      <c r="K192">
        <f>PRODUCT(1-ola[[#This Row],[DISCOUNT %]],ola[[#This Row],[Total selling price before discount]])</f>
        <v>1135.2192</v>
      </c>
      <c r="L192">
        <f>ola[[#This Row],[Total selling price after discount]]-ola[[#This Row],[Total buying price]]</f>
        <v>247.2192</v>
      </c>
      <c r="M192" t="str">
        <f>TEXT(ola[[#This Row],[DATE]],"mmm")</f>
        <v>Sep</v>
      </c>
      <c r="N192" t="str">
        <f>TEXT(ola[[#This Row],[DATE]],"ddd")</f>
        <v>Fri</v>
      </c>
      <c r="O192" t="str">
        <f>TEXT(ola[[#This Row],[DATE]], "yyyy")</f>
        <v>2021</v>
      </c>
      <c r="P192" s="22" t="str">
        <f>VLOOKUP(ola[[#This Row],[PRODUCT ID]],olaitan[#All],3,0)</f>
        <v>Catagory04</v>
      </c>
    </row>
    <row r="193" spans="1:16" ht="15.75" thickBot="1" x14ac:dyDescent="0.3">
      <c r="A193" s="8">
        <v>44449</v>
      </c>
      <c r="B193" s="4" t="s">
        <v>59</v>
      </c>
      <c r="C193" s="5">
        <v>9</v>
      </c>
      <c r="D193" s="6" t="s">
        <v>8</v>
      </c>
      <c r="E193" s="6" t="s">
        <v>58</v>
      </c>
      <c r="F193">
        <v>0.05</v>
      </c>
      <c r="G193">
        <f>VLOOKUP(ola[[#This Row],[PRODUCT ID]],olaitan[],5,0)</f>
        <v>98</v>
      </c>
      <c r="H193">
        <f>VLOOKUP(ola[[#This Row],[PRODUCT ID]],olaitan[],6,0)</f>
        <v>103.88</v>
      </c>
      <c r="I193">
        <f>PRODUCT(ola[[#This Row],[BUYING PRICE]],ola[[#This Row],[QUANTITY]])</f>
        <v>882</v>
      </c>
      <c r="J193">
        <f>PRODUCT(ola[[#This Row],[SELLING PRICE]],ola[[#This Row],[QUANTITY]])</f>
        <v>934.92</v>
      </c>
      <c r="K193">
        <f>PRODUCT(1-ola[[#This Row],[DISCOUNT %]],ola[[#This Row],[Total selling price before discount]])</f>
        <v>888.17399999999986</v>
      </c>
      <c r="L193">
        <f>ola[[#This Row],[Total selling price after discount]]-ola[[#This Row],[Total buying price]]</f>
        <v>6.1739999999998645</v>
      </c>
      <c r="M193" t="str">
        <f>TEXT(ola[[#This Row],[DATE]],"mmm")</f>
        <v>Sep</v>
      </c>
      <c r="N193" t="str">
        <f>TEXT(ola[[#This Row],[DATE]],"ddd")</f>
        <v>Fri</v>
      </c>
      <c r="O193" t="str">
        <f>TEXT(ola[[#This Row],[DATE]], "yyyy")</f>
        <v>2021</v>
      </c>
      <c r="P193" s="22" t="str">
        <f>VLOOKUP(ola[[#This Row],[PRODUCT ID]],olaitan[#All],3,0)</f>
        <v>Catagory01</v>
      </c>
    </row>
    <row r="194" spans="1:16" ht="15.75" thickBot="1" x14ac:dyDescent="0.3">
      <c r="A194" s="7">
        <v>44449</v>
      </c>
      <c r="B194" s="1" t="s">
        <v>84</v>
      </c>
      <c r="C194" s="2">
        <v>2</v>
      </c>
      <c r="D194" s="3" t="s">
        <v>104</v>
      </c>
      <c r="E194" s="3" t="s">
        <v>58</v>
      </c>
      <c r="F194">
        <v>7.0000000000000007E-2</v>
      </c>
      <c r="G194">
        <f>VLOOKUP(ola[[#This Row],[PRODUCT ID]],olaitan[],5,0)</f>
        <v>18</v>
      </c>
      <c r="H194">
        <f>VLOOKUP(ola[[#This Row],[PRODUCT ID]],olaitan[],6,0)</f>
        <v>24.66</v>
      </c>
      <c r="I194">
        <f>PRODUCT(ola[[#This Row],[BUYING PRICE]],ola[[#This Row],[QUANTITY]])</f>
        <v>36</v>
      </c>
      <c r="J194">
        <f>PRODUCT(ola[[#This Row],[SELLING PRICE]],ola[[#This Row],[QUANTITY]])</f>
        <v>49.32</v>
      </c>
      <c r="K194">
        <f>PRODUCT(1-ola[[#This Row],[DISCOUNT %]],ola[[#This Row],[Total selling price before discount]])</f>
        <v>45.867599999999996</v>
      </c>
      <c r="L194">
        <f>ola[[#This Row],[Total selling price after discount]]-ola[[#This Row],[Total buying price]]</f>
        <v>9.8675999999999959</v>
      </c>
      <c r="M194" t="str">
        <f>TEXT(ola[[#This Row],[DATE]],"mmm")</f>
        <v>Sep</v>
      </c>
      <c r="N194" t="str">
        <f>TEXT(ola[[#This Row],[DATE]],"ddd")</f>
        <v>Fri</v>
      </c>
      <c r="O194" t="str">
        <f>TEXT(ola[[#This Row],[DATE]], "yyyy")</f>
        <v>2021</v>
      </c>
      <c r="P194" s="22" t="str">
        <f>VLOOKUP(ola[[#This Row],[PRODUCT ID]],olaitan[#All],3,0)</f>
        <v>Catagory04</v>
      </c>
    </row>
    <row r="195" spans="1:16" ht="15.75" thickBot="1" x14ac:dyDescent="0.3">
      <c r="A195" s="8">
        <v>44450</v>
      </c>
      <c r="B195" s="4" t="s">
        <v>59</v>
      </c>
      <c r="C195" s="5">
        <v>6</v>
      </c>
      <c r="D195" s="6" t="s">
        <v>8</v>
      </c>
      <c r="E195" s="6" t="s">
        <v>58</v>
      </c>
      <c r="F195">
        <v>0.05</v>
      </c>
      <c r="G195">
        <f>VLOOKUP(ola[[#This Row],[PRODUCT ID]],olaitan[],5,0)</f>
        <v>98</v>
      </c>
      <c r="H195">
        <f>VLOOKUP(ola[[#This Row],[PRODUCT ID]],olaitan[],6,0)</f>
        <v>103.88</v>
      </c>
      <c r="I195">
        <f>PRODUCT(ola[[#This Row],[BUYING PRICE]],ola[[#This Row],[QUANTITY]])</f>
        <v>588</v>
      </c>
      <c r="J195">
        <f>PRODUCT(ola[[#This Row],[SELLING PRICE]],ola[[#This Row],[QUANTITY]])</f>
        <v>623.28</v>
      </c>
      <c r="K195">
        <f>PRODUCT(1-ola[[#This Row],[DISCOUNT %]],ola[[#This Row],[Total selling price before discount]])</f>
        <v>592.11599999999999</v>
      </c>
      <c r="L195">
        <f>ola[[#This Row],[Total selling price after discount]]-ola[[#This Row],[Total buying price]]</f>
        <v>4.1159999999999854</v>
      </c>
      <c r="M195" t="str">
        <f>TEXT(ola[[#This Row],[DATE]],"mmm")</f>
        <v>Sep</v>
      </c>
      <c r="N195" t="str">
        <f>TEXT(ola[[#This Row],[DATE]],"ddd")</f>
        <v>Sat</v>
      </c>
      <c r="O195" t="str">
        <f>TEXT(ola[[#This Row],[DATE]], "yyyy")</f>
        <v>2021</v>
      </c>
      <c r="P195" s="22" t="str">
        <f>VLOOKUP(ola[[#This Row],[PRODUCT ID]],olaitan[#All],3,0)</f>
        <v>Catagory01</v>
      </c>
    </row>
    <row r="196" spans="1:16" ht="15.75" thickBot="1" x14ac:dyDescent="0.3">
      <c r="A196" s="7">
        <v>44452</v>
      </c>
      <c r="B196" s="1" t="s">
        <v>99</v>
      </c>
      <c r="C196" s="2">
        <v>7</v>
      </c>
      <c r="D196" s="3" t="s">
        <v>104</v>
      </c>
      <c r="E196" s="3" t="s">
        <v>103</v>
      </c>
      <c r="F196">
        <v>0.08</v>
      </c>
      <c r="G196">
        <f>VLOOKUP(ola[[#This Row],[PRODUCT ID]],olaitan[],5,0)</f>
        <v>138</v>
      </c>
      <c r="H196">
        <f>VLOOKUP(ola[[#This Row],[PRODUCT ID]],olaitan[],6,0)</f>
        <v>173.88</v>
      </c>
      <c r="I196">
        <f>PRODUCT(ola[[#This Row],[BUYING PRICE]],ola[[#This Row],[QUANTITY]])</f>
        <v>966</v>
      </c>
      <c r="J196">
        <f>PRODUCT(ola[[#This Row],[SELLING PRICE]],ola[[#This Row],[QUANTITY]])</f>
        <v>1217.1599999999999</v>
      </c>
      <c r="K196">
        <f>PRODUCT(1-ola[[#This Row],[DISCOUNT %]],ola[[#This Row],[Total selling price before discount]])</f>
        <v>1119.7872</v>
      </c>
      <c r="L196">
        <f>ola[[#This Row],[Total selling price after discount]]-ola[[#This Row],[Total buying price]]</f>
        <v>153.78719999999998</v>
      </c>
      <c r="M196" t="str">
        <f>TEXT(ola[[#This Row],[DATE]],"mmm")</f>
        <v>Sep</v>
      </c>
      <c r="N196" t="str">
        <f>TEXT(ola[[#This Row],[DATE]],"ddd")</f>
        <v>Mon</v>
      </c>
      <c r="O196" t="str">
        <f>TEXT(ola[[#This Row],[DATE]], "yyyy")</f>
        <v>2021</v>
      </c>
      <c r="P196" s="22" t="str">
        <f>VLOOKUP(ola[[#This Row],[PRODUCT ID]],olaitan[#All],3,0)</f>
        <v>Catagory04</v>
      </c>
    </row>
    <row r="197" spans="1:16" ht="15.75" thickBot="1" x14ac:dyDescent="0.3">
      <c r="A197" s="8">
        <v>44454</v>
      </c>
      <c r="B197" s="4" t="s">
        <v>100</v>
      </c>
      <c r="C197" s="5">
        <v>6</v>
      </c>
      <c r="D197" s="6" t="s">
        <v>104</v>
      </c>
      <c r="E197" s="6" t="s">
        <v>58</v>
      </c>
      <c r="F197">
        <v>7.0000000000000007E-2</v>
      </c>
      <c r="G197">
        <f>VLOOKUP(ola[[#This Row],[PRODUCT ID]],olaitan[],5,0)</f>
        <v>120</v>
      </c>
      <c r="H197">
        <f>VLOOKUP(ola[[#This Row],[PRODUCT ID]],olaitan[],6,0)</f>
        <v>162</v>
      </c>
      <c r="I197">
        <f>PRODUCT(ola[[#This Row],[BUYING PRICE]],ola[[#This Row],[QUANTITY]])</f>
        <v>720</v>
      </c>
      <c r="J197">
        <f>PRODUCT(ola[[#This Row],[SELLING PRICE]],ola[[#This Row],[QUANTITY]])</f>
        <v>972</v>
      </c>
      <c r="K197">
        <f>PRODUCT(1-ola[[#This Row],[DISCOUNT %]],ola[[#This Row],[Total selling price before discount]])</f>
        <v>903.95999999999992</v>
      </c>
      <c r="L197">
        <f>ola[[#This Row],[Total selling price after discount]]-ola[[#This Row],[Total buying price]]</f>
        <v>183.95999999999992</v>
      </c>
      <c r="M197" t="str">
        <f>TEXT(ola[[#This Row],[DATE]],"mmm")</f>
        <v>Sep</v>
      </c>
      <c r="N197" t="str">
        <f>TEXT(ola[[#This Row],[DATE]],"ddd")</f>
        <v>Wed</v>
      </c>
      <c r="O197" t="str">
        <f>TEXT(ola[[#This Row],[DATE]], "yyyy")</f>
        <v>2021</v>
      </c>
      <c r="P197" s="22" t="str">
        <f>VLOOKUP(ola[[#This Row],[PRODUCT ID]],olaitan[#All],3,0)</f>
        <v>Catagory04</v>
      </c>
    </row>
    <row r="198" spans="1:16" ht="15.75" thickBot="1" x14ac:dyDescent="0.3">
      <c r="A198" s="7">
        <v>44454</v>
      </c>
      <c r="B198" s="1" t="s">
        <v>100</v>
      </c>
      <c r="C198" s="2">
        <v>14</v>
      </c>
      <c r="D198" s="3" t="s">
        <v>104</v>
      </c>
      <c r="E198" s="3" t="s">
        <v>58</v>
      </c>
      <c r="F198">
        <v>0.04</v>
      </c>
      <c r="G198">
        <f>VLOOKUP(ola[[#This Row],[PRODUCT ID]],olaitan[],5,0)</f>
        <v>120</v>
      </c>
      <c r="H198">
        <f>VLOOKUP(ola[[#This Row],[PRODUCT ID]],olaitan[],6,0)</f>
        <v>162</v>
      </c>
      <c r="I198">
        <f>PRODUCT(ola[[#This Row],[BUYING PRICE]],ola[[#This Row],[QUANTITY]])</f>
        <v>1680</v>
      </c>
      <c r="J198">
        <f>PRODUCT(ola[[#This Row],[SELLING PRICE]],ola[[#This Row],[QUANTITY]])</f>
        <v>2268</v>
      </c>
      <c r="K198">
        <f>PRODUCT(1-ola[[#This Row],[DISCOUNT %]],ola[[#This Row],[Total selling price before discount]])</f>
        <v>2177.2799999999997</v>
      </c>
      <c r="L198">
        <f>ola[[#This Row],[Total selling price after discount]]-ola[[#This Row],[Total buying price]]</f>
        <v>497.27999999999975</v>
      </c>
      <c r="M198" t="str">
        <f>TEXT(ola[[#This Row],[DATE]],"mmm")</f>
        <v>Sep</v>
      </c>
      <c r="N198" t="str">
        <f>TEXT(ola[[#This Row],[DATE]],"ddd")</f>
        <v>Wed</v>
      </c>
      <c r="O198" t="str">
        <f>TEXT(ola[[#This Row],[DATE]], "yyyy")</f>
        <v>2021</v>
      </c>
      <c r="P198" s="22" t="str">
        <f>VLOOKUP(ola[[#This Row],[PRODUCT ID]],olaitan[#All],3,0)</f>
        <v>Catagory04</v>
      </c>
    </row>
    <row r="199" spans="1:16" ht="15.75" thickBot="1" x14ac:dyDescent="0.3">
      <c r="A199" s="8">
        <v>44460</v>
      </c>
      <c r="B199" s="4" t="s">
        <v>78</v>
      </c>
      <c r="C199" s="5">
        <v>7</v>
      </c>
      <c r="D199" s="6" t="s">
        <v>8</v>
      </c>
      <c r="E199" s="6" t="s">
        <v>103</v>
      </c>
      <c r="F199">
        <v>0.06</v>
      </c>
      <c r="G199">
        <f>VLOOKUP(ola[[#This Row],[PRODUCT ID]],olaitan[],5,0)</f>
        <v>61</v>
      </c>
      <c r="H199">
        <f>VLOOKUP(ola[[#This Row],[PRODUCT ID]],olaitan[],6,0)</f>
        <v>76.25</v>
      </c>
      <c r="I199">
        <f>PRODUCT(ola[[#This Row],[BUYING PRICE]],ola[[#This Row],[QUANTITY]])</f>
        <v>427</v>
      </c>
      <c r="J199">
        <f>PRODUCT(ola[[#This Row],[SELLING PRICE]],ola[[#This Row],[QUANTITY]])</f>
        <v>533.75</v>
      </c>
      <c r="K199">
        <f>PRODUCT(1-ola[[#This Row],[DISCOUNT %]],ola[[#This Row],[Total selling price before discount]])</f>
        <v>501.72499999999997</v>
      </c>
      <c r="L199">
        <f>ola[[#This Row],[Total selling price after discount]]-ola[[#This Row],[Total buying price]]</f>
        <v>74.724999999999966</v>
      </c>
      <c r="M199" t="str">
        <f>TEXT(ola[[#This Row],[DATE]],"mmm")</f>
        <v>Sep</v>
      </c>
      <c r="N199" t="str">
        <f>TEXT(ola[[#This Row],[DATE]],"ddd")</f>
        <v>Tue</v>
      </c>
      <c r="O199" t="str">
        <f>TEXT(ola[[#This Row],[DATE]], "yyyy")</f>
        <v>2021</v>
      </c>
      <c r="P199" s="22" t="str">
        <f>VLOOKUP(ola[[#This Row],[PRODUCT ID]],olaitan[#All],3,0)</f>
        <v>Catagory03</v>
      </c>
    </row>
    <row r="200" spans="1:16" ht="15.75" thickBot="1" x14ac:dyDescent="0.3">
      <c r="A200" s="7">
        <v>44461</v>
      </c>
      <c r="B200" s="1" t="s">
        <v>98</v>
      </c>
      <c r="C200" s="2">
        <v>2</v>
      </c>
      <c r="D200" s="3" t="s">
        <v>58</v>
      </c>
      <c r="E200" s="3" t="s">
        <v>103</v>
      </c>
      <c r="F200">
        <v>7.0000000000000007E-2</v>
      </c>
      <c r="G200">
        <f>VLOOKUP(ola[[#This Row],[PRODUCT ID]],olaitan[],5,0)</f>
        <v>90</v>
      </c>
      <c r="H200">
        <f>VLOOKUP(ola[[#This Row],[PRODUCT ID]],olaitan[],6,0)</f>
        <v>115.2</v>
      </c>
      <c r="I200">
        <f>PRODUCT(ola[[#This Row],[BUYING PRICE]],ola[[#This Row],[QUANTITY]])</f>
        <v>180</v>
      </c>
      <c r="J200">
        <f>PRODUCT(ola[[#This Row],[SELLING PRICE]],ola[[#This Row],[QUANTITY]])</f>
        <v>230.4</v>
      </c>
      <c r="K200">
        <f>PRODUCT(1-ola[[#This Row],[DISCOUNT %]],ola[[#This Row],[Total selling price before discount]])</f>
        <v>214.27199999999999</v>
      </c>
      <c r="L200">
        <f>ola[[#This Row],[Total selling price after discount]]-ola[[#This Row],[Total buying price]]</f>
        <v>34.271999999999991</v>
      </c>
      <c r="M200" t="str">
        <f>TEXT(ola[[#This Row],[DATE]],"mmm")</f>
        <v>Sep</v>
      </c>
      <c r="N200" t="str">
        <f>TEXT(ola[[#This Row],[DATE]],"ddd")</f>
        <v>Wed</v>
      </c>
      <c r="O200" t="str">
        <f>TEXT(ola[[#This Row],[DATE]], "yyyy")</f>
        <v>2021</v>
      </c>
      <c r="P200" s="22" t="str">
        <f>VLOOKUP(ola[[#This Row],[PRODUCT ID]],olaitan[#All],3,0)</f>
        <v>Catagory04</v>
      </c>
    </row>
    <row r="201" spans="1:16" ht="15.75" thickBot="1" x14ac:dyDescent="0.3">
      <c r="A201" s="8">
        <v>44461</v>
      </c>
      <c r="B201" s="4" t="s">
        <v>60</v>
      </c>
      <c r="C201" s="5">
        <v>4</v>
      </c>
      <c r="D201" s="6" t="s">
        <v>104</v>
      </c>
      <c r="E201" s="6" t="s">
        <v>103</v>
      </c>
      <c r="F201">
        <v>0.06</v>
      </c>
      <c r="G201">
        <f>VLOOKUP(ola[[#This Row],[PRODUCT ID]],olaitan[],5,0)</f>
        <v>105</v>
      </c>
      <c r="H201">
        <f>VLOOKUP(ola[[#This Row],[PRODUCT ID]],olaitan[],6,0)</f>
        <v>142.80000000000001</v>
      </c>
      <c r="I201">
        <f>PRODUCT(ola[[#This Row],[BUYING PRICE]],ola[[#This Row],[QUANTITY]])</f>
        <v>420</v>
      </c>
      <c r="J201">
        <f>PRODUCT(ola[[#This Row],[SELLING PRICE]],ola[[#This Row],[QUANTITY]])</f>
        <v>571.20000000000005</v>
      </c>
      <c r="K201">
        <f>PRODUCT(1-ola[[#This Row],[DISCOUNT %]],ola[[#This Row],[Total selling price before discount]])</f>
        <v>536.928</v>
      </c>
      <c r="L201">
        <f>ola[[#This Row],[Total selling price after discount]]-ola[[#This Row],[Total buying price]]</f>
        <v>116.928</v>
      </c>
      <c r="M201" t="str">
        <f>TEXT(ola[[#This Row],[DATE]],"mmm")</f>
        <v>Sep</v>
      </c>
      <c r="N201" t="str">
        <f>TEXT(ola[[#This Row],[DATE]],"ddd")</f>
        <v>Wed</v>
      </c>
      <c r="O201" t="str">
        <f>TEXT(ola[[#This Row],[DATE]], "yyyy")</f>
        <v>2021</v>
      </c>
      <c r="P201" s="22" t="str">
        <f>VLOOKUP(ola[[#This Row],[PRODUCT ID]],olaitan[#All],3,0)</f>
        <v>Catagory01</v>
      </c>
    </row>
    <row r="202" spans="1:16" ht="15.75" thickBot="1" x14ac:dyDescent="0.3">
      <c r="A202" s="7">
        <v>44462</v>
      </c>
      <c r="B202" s="1" t="s">
        <v>76</v>
      </c>
      <c r="C202" s="2">
        <v>12</v>
      </c>
      <c r="D202" s="3" t="s">
        <v>104</v>
      </c>
      <c r="E202" s="3" t="s">
        <v>103</v>
      </c>
      <c r="F202">
        <v>0.06</v>
      </c>
      <c r="G202">
        <f>VLOOKUP(ola[[#This Row],[PRODUCT ID]],olaitan[],5,0)</f>
        <v>37</v>
      </c>
      <c r="H202">
        <f>VLOOKUP(ola[[#This Row],[PRODUCT ID]],olaitan[],6,0)</f>
        <v>49.21</v>
      </c>
      <c r="I202">
        <f>PRODUCT(ola[[#This Row],[BUYING PRICE]],ola[[#This Row],[QUANTITY]])</f>
        <v>444</v>
      </c>
      <c r="J202">
        <f>PRODUCT(ola[[#This Row],[SELLING PRICE]],ola[[#This Row],[QUANTITY]])</f>
        <v>590.52</v>
      </c>
      <c r="K202">
        <f>PRODUCT(1-ola[[#This Row],[DISCOUNT %]],ola[[#This Row],[Total selling price before discount]])</f>
        <v>555.08879999999999</v>
      </c>
      <c r="L202">
        <f>ola[[#This Row],[Total selling price after discount]]-ola[[#This Row],[Total buying price]]</f>
        <v>111.08879999999999</v>
      </c>
      <c r="M202" t="str">
        <f>TEXT(ola[[#This Row],[DATE]],"mmm")</f>
        <v>Sep</v>
      </c>
      <c r="N202" t="str">
        <f>TEXT(ola[[#This Row],[DATE]],"ddd")</f>
        <v>Thu</v>
      </c>
      <c r="O202" t="str">
        <f>TEXT(ola[[#This Row],[DATE]], "yyyy")</f>
        <v>2021</v>
      </c>
      <c r="P202" s="22" t="str">
        <f>VLOOKUP(ola[[#This Row],[PRODUCT ID]],olaitan[#All],3,0)</f>
        <v>Catagory02</v>
      </c>
    </row>
    <row r="203" spans="1:16" ht="15.75" thickBot="1" x14ac:dyDescent="0.3">
      <c r="A203" s="8">
        <v>44462</v>
      </c>
      <c r="B203" s="4" t="s">
        <v>79</v>
      </c>
      <c r="C203" s="5">
        <v>7</v>
      </c>
      <c r="D203" s="6" t="s">
        <v>58</v>
      </c>
      <c r="E203" s="6" t="s">
        <v>58</v>
      </c>
      <c r="F203">
        <v>7.0000000000000007E-2</v>
      </c>
      <c r="G203">
        <f>VLOOKUP(ola[[#This Row],[PRODUCT ID]],olaitan[],5,0)</f>
        <v>126</v>
      </c>
      <c r="H203">
        <f>VLOOKUP(ola[[#This Row],[PRODUCT ID]],olaitan[],6,0)</f>
        <v>162.54</v>
      </c>
      <c r="I203">
        <f>PRODUCT(ola[[#This Row],[BUYING PRICE]],ola[[#This Row],[QUANTITY]])</f>
        <v>882</v>
      </c>
      <c r="J203">
        <f>PRODUCT(ola[[#This Row],[SELLING PRICE]],ola[[#This Row],[QUANTITY]])</f>
        <v>1137.78</v>
      </c>
      <c r="K203">
        <f>PRODUCT(1-ola[[#This Row],[DISCOUNT %]],ola[[#This Row],[Total selling price before discount]])</f>
        <v>1058.1353999999999</v>
      </c>
      <c r="L203">
        <f>ola[[#This Row],[Total selling price after discount]]-ola[[#This Row],[Total buying price]]</f>
        <v>176.13539999999989</v>
      </c>
      <c r="M203" t="str">
        <f>TEXT(ola[[#This Row],[DATE]],"mmm")</f>
        <v>Sep</v>
      </c>
      <c r="N203" t="str">
        <f>TEXT(ola[[#This Row],[DATE]],"ddd")</f>
        <v>Thu</v>
      </c>
      <c r="O203" t="str">
        <f>TEXT(ola[[#This Row],[DATE]], "yyyy")</f>
        <v>2021</v>
      </c>
      <c r="P203" s="22" t="str">
        <f>VLOOKUP(ola[[#This Row],[PRODUCT ID]],olaitan[#All],3,0)</f>
        <v>Catagory03</v>
      </c>
    </row>
    <row r="204" spans="1:16" ht="15.75" thickBot="1" x14ac:dyDescent="0.3">
      <c r="A204" s="7">
        <v>44466</v>
      </c>
      <c r="B204" s="1" t="s">
        <v>92</v>
      </c>
      <c r="C204" s="2">
        <v>1</v>
      </c>
      <c r="D204" s="3" t="s">
        <v>104</v>
      </c>
      <c r="E204" s="3" t="s">
        <v>103</v>
      </c>
      <c r="F204">
        <v>0.06</v>
      </c>
      <c r="G204">
        <f>VLOOKUP(ola[[#This Row],[PRODUCT ID]],olaitan[],5,0)</f>
        <v>55</v>
      </c>
      <c r="H204">
        <f>VLOOKUP(ola[[#This Row],[PRODUCT ID]],olaitan[],6,0)</f>
        <v>58.3</v>
      </c>
      <c r="I204">
        <f>PRODUCT(ola[[#This Row],[BUYING PRICE]],ola[[#This Row],[QUANTITY]])</f>
        <v>55</v>
      </c>
      <c r="J204">
        <f>PRODUCT(ola[[#This Row],[SELLING PRICE]],ola[[#This Row],[QUANTITY]])</f>
        <v>58.3</v>
      </c>
      <c r="K204">
        <f>PRODUCT(1-ola[[#This Row],[DISCOUNT %]],ola[[#This Row],[Total selling price before discount]])</f>
        <v>54.801999999999992</v>
      </c>
      <c r="L204">
        <f>ola[[#This Row],[Total selling price after discount]]-ola[[#This Row],[Total buying price]]</f>
        <v>-0.1980000000000075</v>
      </c>
      <c r="M204" t="str">
        <f>TEXT(ola[[#This Row],[DATE]],"mmm")</f>
        <v>Sep</v>
      </c>
      <c r="N204" t="str">
        <f>TEXT(ola[[#This Row],[DATE]],"ddd")</f>
        <v>Mon</v>
      </c>
      <c r="O204" t="str">
        <f>TEXT(ola[[#This Row],[DATE]], "yyyy")</f>
        <v>2021</v>
      </c>
      <c r="P204" s="22" t="str">
        <f>VLOOKUP(ola[[#This Row],[PRODUCT ID]],olaitan[#All],3,0)</f>
        <v>Catagory04</v>
      </c>
    </row>
    <row r="205" spans="1:16" ht="15.75" thickBot="1" x14ac:dyDescent="0.3">
      <c r="A205" s="8">
        <v>44469</v>
      </c>
      <c r="B205" s="4" t="s">
        <v>72</v>
      </c>
      <c r="C205" s="5">
        <v>9</v>
      </c>
      <c r="D205" s="6" t="s">
        <v>58</v>
      </c>
      <c r="E205" s="6" t="s">
        <v>58</v>
      </c>
      <c r="F205">
        <v>0.06</v>
      </c>
      <c r="G205">
        <f>VLOOKUP(ola[[#This Row],[PRODUCT ID]],olaitan[],5,0)</f>
        <v>112</v>
      </c>
      <c r="H205">
        <f>VLOOKUP(ola[[#This Row],[PRODUCT ID]],olaitan[],6,0)</f>
        <v>146.72</v>
      </c>
      <c r="I205">
        <f>PRODUCT(ola[[#This Row],[BUYING PRICE]],ola[[#This Row],[QUANTITY]])</f>
        <v>1008</v>
      </c>
      <c r="J205">
        <f>PRODUCT(ola[[#This Row],[SELLING PRICE]],ola[[#This Row],[QUANTITY]])</f>
        <v>1320.48</v>
      </c>
      <c r="K205">
        <f>PRODUCT(1-ola[[#This Row],[DISCOUNT %]],ola[[#This Row],[Total selling price before discount]])</f>
        <v>1241.2511999999999</v>
      </c>
      <c r="L205">
        <f>ola[[#This Row],[Total selling price after discount]]-ola[[#This Row],[Total buying price]]</f>
        <v>233.25119999999993</v>
      </c>
      <c r="M205" t="str">
        <f>TEXT(ola[[#This Row],[DATE]],"mmm")</f>
        <v>Sep</v>
      </c>
      <c r="N205" t="str">
        <f>TEXT(ola[[#This Row],[DATE]],"ddd")</f>
        <v>Thu</v>
      </c>
      <c r="O205" t="str">
        <f>TEXT(ola[[#This Row],[DATE]], "yyyy")</f>
        <v>2021</v>
      </c>
      <c r="P205" s="22" t="str">
        <f>VLOOKUP(ola[[#This Row],[PRODUCT ID]],olaitan[#All],3,0)</f>
        <v>Catagory02</v>
      </c>
    </row>
    <row r="206" spans="1:16" ht="15.75" thickBot="1" x14ac:dyDescent="0.3">
      <c r="A206" s="7">
        <v>44469</v>
      </c>
      <c r="B206" s="1" t="s">
        <v>64</v>
      </c>
      <c r="C206" s="2">
        <v>5</v>
      </c>
      <c r="D206" s="3" t="s">
        <v>58</v>
      </c>
      <c r="E206" s="3" t="s">
        <v>58</v>
      </c>
      <c r="F206">
        <v>0.08</v>
      </c>
      <c r="G206">
        <f>VLOOKUP(ola[[#This Row],[PRODUCT ID]],olaitan[],5,0)</f>
        <v>75</v>
      </c>
      <c r="H206">
        <f>VLOOKUP(ola[[#This Row],[PRODUCT ID]],olaitan[],6,0)</f>
        <v>85.5</v>
      </c>
      <c r="I206">
        <f>PRODUCT(ola[[#This Row],[BUYING PRICE]],ola[[#This Row],[QUANTITY]])</f>
        <v>375</v>
      </c>
      <c r="J206">
        <f>PRODUCT(ola[[#This Row],[SELLING PRICE]],ola[[#This Row],[QUANTITY]])</f>
        <v>427.5</v>
      </c>
      <c r="K206">
        <f>PRODUCT(1-ola[[#This Row],[DISCOUNT %]],ola[[#This Row],[Total selling price before discount]])</f>
        <v>393.3</v>
      </c>
      <c r="L206">
        <f>ola[[#This Row],[Total selling price after discount]]-ola[[#This Row],[Total buying price]]</f>
        <v>18.300000000000011</v>
      </c>
      <c r="M206" t="str">
        <f>TEXT(ola[[#This Row],[DATE]],"mmm")</f>
        <v>Sep</v>
      </c>
      <c r="N206" t="str">
        <f>TEXT(ola[[#This Row],[DATE]],"ddd")</f>
        <v>Thu</v>
      </c>
      <c r="O206" t="str">
        <f>TEXT(ola[[#This Row],[DATE]], "yyyy")</f>
        <v>2021</v>
      </c>
      <c r="P206" s="22" t="str">
        <f>VLOOKUP(ola[[#This Row],[PRODUCT ID]],olaitan[#All],3,0)</f>
        <v>Catagory01</v>
      </c>
    </row>
    <row r="207" spans="1:16" ht="15.75" thickBot="1" x14ac:dyDescent="0.3">
      <c r="A207" s="8">
        <v>44470</v>
      </c>
      <c r="B207" s="4" t="s">
        <v>88</v>
      </c>
      <c r="C207" s="5">
        <v>14</v>
      </c>
      <c r="D207" s="6" t="s">
        <v>58</v>
      </c>
      <c r="E207" s="6" t="s">
        <v>103</v>
      </c>
      <c r="F207">
        <v>0.06</v>
      </c>
      <c r="G207">
        <f>VLOOKUP(ola[[#This Row],[PRODUCT ID]],olaitan[],5,0)</f>
        <v>148</v>
      </c>
      <c r="H207">
        <f>VLOOKUP(ola[[#This Row],[PRODUCT ID]],olaitan[],6,0)</f>
        <v>201.28</v>
      </c>
      <c r="I207">
        <f>PRODUCT(ola[[#This Row],[BUYING PRICE]],ola[[#This Row],[QUANTITY]])</f>
        <v>2072</v>
      </c>
      <c r="J207">
        <f>PRODUCT(ola[[#This Row],[SELLING PRICE]],ola[[#This Row],[QUANTITY]])</f>
        <v>2817.92</v>
      </c>
      <c r="K207">
        <f>PRODUCT(1-ola[[#This Row],[DISCOUNT %]],ola[[#This Row],[Total selling price before discount]])</f>
        <v>2648.8447999999999</v>
      </c>
      <c r="L207">
        <f>ola[[#This Row],[Total selling price after discount]]-ola[[#This Row],[Total buying price]]</f>
        <v>576.84479999999985</v>
      </c>
      <c r="M207" t="str">
        <f>TEXT(ola[[#This Row],[DATE]],"mmm")</f>
        <v>Oct</v>
      </c>
      <c r="N207" t="str">
        <f>TEXT(ola[[#This Row],[DATE]],"ddd")</f>
        <v>Fri</v>
      </c>
      <c r="O207" t="str">
        <f>TEXT(ola[[#This Row],[DATE]], "yyyy")</f>
        <v>2021</v>
      </c>
      <c r="P207" s="22" t="str">
        <f>VLOOKUP(ola[[#This Row],[PRODUCT ID]],olaitan[#All],3,0)</f>
        <v>Catagory04</v>
      </c>
    </row>
    <row r="208" spans="1:16" ht="15.75" thickBot="1" x14ac:dyDescent="0.3">
      <c r="A208" s="7">
        <v>44471</v>
      </c>
      <c r="B208" s="1" t="s">
        <v>72</v>
      </c>
      <c r="C208" s="2">
        <v>15</v>
      </c>
      <c r="D208" s="3" t="s">
        <v>104</v>
      </c>
      <c r="E208" s="3" t="s">
        <v>58</v>
      </c>
      <c r="F208">
        <v>7.0000000000000007E-2</v>
      </c>
      <c r="G208">
        <f>VLOOKUP(ola[[#This Row],[PRODUCT ID]],olaitan[],5,0)</f>
        <v>112</v>
      </c>
      <c r="H208">
        <f>VLOOKUP(ola[[#This Row],[PRODUCT ID]],olaitan[],6,0)</f>
        <v>146.72</v>
      </c>
      <c r="I208">
        <f>PRODUCT(ola[[#This Row],[BUYING PRICE]],ola[[#This Row],[QUANTITY]])</f>
        <v>1680</v>
      </c>
      <c r="J208">
        <f>PRODUCT(ola[[#This Row],[SELLING PRICE]],ola[[#This Row],[QUANTITY]])</f>
        <v>2200.8000000000002</v>
      </c>
      <c r="K208">
        <f>PRODUCT(1-ola[[#This Row],[DISCOUNT %]],ola[[#This Row],[Total selling price before discount]])</f>
        <v>2046.7440000000001</v>
      </c>
      <c r="L208">
        <f>ola[[#This Row],[Total selling price after discount]]-ola[[#This Row],[Total buying price]]</f>
        <v>366.74400000000014</v>
      </c>
      <c r="M208" t="str">
        <f>TEXT(ola[[#This Row],[DATE]],"mmm")</f>
        <v>Oct</v>
      </c>
      <c r="N208" t="str">
        <f>TEXT(ola[[#This Row],[DATE]],"ddd")</f>
        <v>Sat</v>
      </c>
      <c r="O208" t="str">
        <f>TEXT(ola[[#This Row],[DATE]], "yyyy")</f>
        <v>2021</v>
      </c>
      <c r="P208" s="22" t="str">
        <f>VLOOKUP(ola[[#This Row],[PRODUCT ID]],olaitan[#All],3,0)</f>
        <v>Catagory02</v>
      </c>
    </row>
    <row r="209" spans="1:16" ht="15.75" thickBot="1" x14ac:dyDescent="0.3">
      <c r="A209" s="8">
        <v>44472</v>
      </c>
      <c r="B209" s="4" t="s">
        <v>77</v>
      </c>
      <c r="C209" s="5">
        <v>9</v>
      </c>
      <c r="D209" s="6" t="s">
        <v>104</v>
      </c>
      <c r="E209" s="6" t="s">
        <v>58</v>
      </c>
      <c r="F209">
        <v>0.06</v>
      </c>
      <c r="G209">
        <f>VLOOKUP(ola[[#This Row],[PRODUCT ID]],olaitan[],5,0)</f>
        <v>150</v>
      </c>
      <c r="H209">
        <f>VLOOKUP(ola[[#This Row],[PRODUCT ID]],olaitan[],6,0)</f>
        <v>210</v>
      </c>
      <c r="I209">
        <f>PRODUCT(ola[[#This Row],[BUYING PRICE]],ola[[#This Row],[QUANTITY]])</f>
        <v>1350</v>
      </c>
      <c r="J209">
        <f>PRODUCT(ola[[#This Row],[SELLING PRICE]],ola[[#This Row],[QUANTITY]])</f>
        <v>1890</v>
      </c>
      <c r="K209">
        <f>PRODUCT(1-ola[[#This Row],[DISCOUNT %]],ola[[#This Row],[Total selling price before discount]])</f>
        <v>1776.6</v>
      </c>
      <c r="L209">
        <f>ola[[#This Row],[Total selling price after discount]]-ola[[#This Row],[Total buying price]]</f>
        <v>426.59999999999991</v>
      </c>
      <c r="M209" t="str">
        <f>TEXT(ola[[#This Row],[DATE]],"mmm")</f>
        <v>Oct</v>
      </c>
      <c r="N209" t="str">
        <f>TEXT(ola[[#This Row],[DATE]],"ddd")</f>
        <v>Sun</v>
      </c>
      <c r="O209" t="str">
        <f>TEXT(ola[[#This Row],[DATE]], "yyyy")</f>
        <v>2021</v>
      </c>
      <c r="P209" s="22" t="str">
        <f>VLOOKUP(ola[[#This Row],[PRODUCT ID]],olaitan[#All],3,0)</f>
        <v>Catagory02</v>
      </c>
    </row>
    <row r="210" spans="1:16" ht="15.75" thickBot="1" x14ac:dyDescent="0.3">
      <c r="A210" s="7">
        <v>44475</v>
      </c>
      <c r="B210" s="1" t="s">
        <v>93</v>
      </c>
      <c r="C210" s="2">
        <v>1</v>
      </c>
      <c r="D210" s="3" t="s">
        <v>104</v>
      </c>
      <c r="E210" s="3" t="s">
        <v>58</v>
      </c>
      <c r="F210">
        <v>0.04</v>
      </c>
      <c r="G210">
        <f>VLOOKUP(ola[[#This Row],[PRODUCT ID]],olaitan[],5,0)</f>
        <v>5</v>
      </c>
      <c r="H210">
        <f>VLOOKUP(ola[[#This Row],[PRODUCT ID]],olaitan[],6,0)</f>
        <v>6.7</v>
      </c>
      <c r="I210">
        <f>PRODUCT(ola[[#This Row],[BUYING PRICE]],ola[[#This Row],[QUANTITY]])</f>
        <v>5</v>
      </c>
      <c r="J210">
        <f>PRODUCT(ola[[#This Row],[SELLING PRICE]],ola[[#This Row],[QUANTITY]])</f>
        <v>6.7</v>
      </c>
      <c r="K210">
        <f>PRODUCT(1-ola[[#This Row],[DISCOUNT %]],ola[[#This Row],[Total selling price before discount]])</f>
        <v>6.4319999999999995</v>
      </c>
      <c r="L210">
        <f>ola[[#This Row],[Total selling price after discount]]-ola[[#This Row],[Total buying price]]</f>
        <v>1.4319999999999995</v>
      </c>
      <c r="M210" t="str">
        <f>TEXT(ola[[#This Row],[DATE]],"mmm")</f>
        <v>Oct</v>
      </c>
      <c r="N210" t="str">
        <f>TEXT(ola[[#This Row],[DATE]],"ddd")</f>
        <v>Wed</v>
      </c>
      <c r="O210" t="str">
        <f>TEXT(ola[[#This Row],[DATE]], "yyyy")</f>
        <v>2021</v>
      </c>
      <c r="P210" s="22" t="str">
        <f>VLOOKUP(ola[[#This Row],[PRODUCT ID]],olaitan[#All],3,0)</f>
        <v>Catagory04</v>
      </c>
    </row>
    <row r="211" spans="1:16" ht="15.75" thickBot="1" x14ac:dyDescent="0.3">
      <c r="A211" s="8">
        <v>44475</v>
      </c>
      <c r="B211" s="4" t="s">
        <v>94</v>
      </c>
      <c r="C211" s="5">
        <v>12</v>
      </c>
      <c r="D211" s="6" t="s">
        <v>58</v>
      </c>
      <c r="E211" s="6" t="s">
        <v>58</v>
      </c>
      <c r="F211">
        <v>0.08</v>
      </c>
      <c r="G211">
        <f>VLOOKUP(ola[[#This Row],[PRODUCT ID]],olaitan[],5,0)</f>
        <v>90</v>
      </c>
      <c r="H211">
        <f>VLOOKUP(ola[[#This Row],[PRODUCT ID]],olaitan[],6,0)</f>
        <v>96.3</v>
      </c>
      <c r="I211">
        <f>PRODUCT(ola[[#This Row],[BUYING PRICE]],ola[[#This Row],[QUANTITY]])</f>
        <v>1080</v>
      </c>
      <c r="J211">
        <f>PRODUCT(ola[[#This Row],[SELLING PRICE]],ola[[#This Row],[QUANTITY]])</f>
        <v>1155.5999999999999</v>
      </c>
      <c r="K211">
        <f>PRODUCT(1-ola[[#This Row],[DISCOUNT %]],ola[[#This Row],[Total selling price before discount]])</f>
        <v>1063.152</v>
      </c>
      <c r="L211">
        <f>ola[[#This Row],[Total selling price after discount]]-ola[[#This Row],[Total buying price]]</f>
        <v>-16.847999999999956</v>
      </c>
      <c r="M211" t="str">
        <f>TEXT(ola[[#This Row],[DATE]],"mmm")</f>
        <v>Oct</v>
      </c>
      <c r="N211" t="str">
        <f>TEXT(ola[[#This Row],[DATE]],"ddd")</f>
        <v>Wed</v>
      </c>
      <c r="O211" t="str">
        <f>TEXT(ola[[#This Row],[DATE]], "yyyy")</f>
        <v>2021</v>
      </c>
      <c r="P211" s="22" t="str">
        <f>VLOOKUP(ola[[#This Row],[PRODUCT ID]],olaitan[#All],3,0)</f>
        <v>Catagory04</v>
      </c>
    </row>
    <row r="212" spans="1:16" ht="15.75" thickBot="1" x14ac:dyDescent="0.3">
      <c r="A212" s="7">
        <v>44476</v>
      </c>
      <c r="B212" s="1" t="s">
        <v>84</v>
      </c>
      <c r="C212" s="2">
        <v>6</v>
      </c>
      <c r="D212" s="3" t="s">
        <v>104</v>
      </c>
      <c r="E212" s="3" t="s">
        <v>103</v>
      </c>
      <c r="F212">
        <v>0.06</v>
      </c>
      <c r="G212">
        <f>VLOOKUP(ola[[#This Row],[PRODUCT ID]],olaitan[],5,0)</f>
        <v>18</v>
      </c>
      <c r="H212">
        <f>VLOOKUP(ola[[#This Row],[PRODUCT ID]],olaitan[],6,0)</f>
        <v>24.66</v>
      </c>
      <c r="I212">
        <f>PRODUCT(ola[[#This Row],[BUYING PRICE]],ola[[#This Row],[QUANTITY]])</f>
        <v>108</v>
      </c>
      <c r="J212">
        <f>PRODUCT(ola[[#This Row],[SELLING PRICE]],ola[[#This Row],[QUANTITY]])</f>
        <v>147.96</v>
      </c>
      <c r="K212">
        <f>PRODUCT(1-ola[[#This Row],[DISCOUNT %]],ola[[#This Row],[Total selling price before discount]])</f>
        <v>139.08240000000001</v>
      </c>
      <c r="L212">
        <f>ola[[#This Row],[Total selling price after discount]]-ola[[#This Row],[Total buying price]]</f>
        <v>31.082400000000007</v>
      </c>
      <c r="M212" t="str">
        <f>TEXT(ola[[#This Row],[DATE]],"mmm")</f>
        <v>Oct</v>
      </c>
      <c r="N212" t="str">
        <f>TEXT(ola[[#This Row],[DATE]],"ddd")</f>
        <v>Thu</v>
      </c>
      <c r="O212" t="str">
        <f>TEXT(ola[[#This Row],[DATE]], "yyyy")</f>
        <v>2021</v>
      </c>
      <c r="P212" s="22" t="str">
        <f>VLOOKUP(ola[[#This Row],[PRODUCT ID]],olaitan[#All],3,0)</f>
        <v>Catagory04</v>
      </c>
    </row>
    <row r="213" spans="1:16" ht="15.75" thickBot="1" x14ac:dyDescent="0.3">
      <c r="A213" s="8">
        <v>44478</v>
      </c>
      <c r="B213" s="4" t="s">
        <v>96</v>
      </c>
      <c r="C213" s="5">
        <v>5</v>
      </c>
      <c r="D213" s="6" t="s">
        <v>104</v>
      </c>
      <c r="E213" s="6" t="s">
        <v>103</v>
      </c>
      <c r="F213">
        <v>7.0000000000000007E-2</v>
      </c>
      <c r="G213">
        <f>VLOOKUP(ola[[#This Row],[PRODUCT ID]],olaitan[],5,0)</f>
        <v>72</v>
      </c>
      <c r="H213">
        <f>VLOOKUP(ola[[#This Row],[PRODUCT ID]],olaitan[],6,0)</f>
        <v>79.92</v>
      </c>
      <c r="I213">
        <f>PRODUCT(ola[[#This Row],[BUYING PRICE]],ola[[#This Row],[QUANTITY]])</f>
        <v>360</v>
      </c>
      <c r="J213">
        <f>PRODUCT(ola[[#This Row],[SELLING PRICE]],ola[[#This Row],[QUANTITY]])</f>
        <v>399.6</v>
      </c>
      <c r="K213">
        <f>PRODUCT(1-ola[[#This Row],[DISCOUNT %]],ola[[#This Row],[Total selling price before discount]])</f>
        <v>371.62799999999999</v>
      </c>
      <c r="L213">
        <f>ola[[#This Row],[Total selling price after discount]]-ola[[#This Row],[Total buying price]]</f>
        <v>11.627999999999986</v>
      </c>
      <c r="M213" t="str">
        <f>TEXT(ola[[#This Row],[DATE]],"mmm")</f>
        <v>Oct</v>
      </c>
      <c r="N213" t="str">
        <f>TEXT(ola[[#This Row],[DATE]],"ddd")</f>
        <v>Sat</v>
      </c>
      <c r="O213" t="str">
        <f>TEXT(ola[[#This Row],[DATE]], "yyyy")</f>
        <v>2021</v>
      </c>
      <c r="P213" s="22" t="str">
        <f>VLOOKUP(ola[[#This Row],[PRODUCT ID]],olaitan[#All],3,0)</f>
        <v>Catagory04</v>
      </c>
    </row>
    <row r="214" spans="1:16" ht="15.75" thickBot="1" x14ac:dyDescent="0.3">
      <c r="A214" s="7">
        <v>44478</v>
      </c>
      <c r="B214" s="1" t="s">
        <v>90</v>
      </c>
      <c r="C214" s="2">
        <v>11</v>
      </c>
      <c r="D214" s="3" t="s">
        <v>58</v>
      </c>
      <c r="E214" s="3" t="s">
        <v>103</v>
      </c>
      <c r="F214">
        <v>0.04</v>
      </c>
      <c r="G214">
        <f>VLOOKUP(ola[[#This Row],[PRODUCT ID]],olaitan[],5,0)</f>
        <v>89</v>
      </c>
      <c r="H214">
        <f>VLOOKUP(ola[[#This Row],[PRODUCT ID]],olaitan[],6,0)</f>
        <v>117.48</v>
      </c>
      <c r="I214">
        <f>PRODUCT(ola[[#This Row],[BUYING PRICE]],ola[[#This Row],[QUANTITY]])</f>
        <v>979</v>
      </c>
      <c r="J214">
        <f>PRODUCT(ola[[#This Row],[SELLING PRICE]],ola[[#This Row],[QUANTITY]])</f>
        <v>1292.28</v>
      </c>
      <c r="K214">
        <f>PRODUCT(1-ola[[#This Row],[DISCOUNT %]],ola[[#This Row],[Total selling price before discount]])</f>
        <v>1240.5888</v>
      </c>
      <c r="L214">
        <f>ola[[#This Row],[Total selling price after discount]]-ola[[#This Row],[Total buying price]]</f>
        <v>261.58879999999999</v>
      </c>
      <c r="M214" t="str">
        <f>TEXT(ola[[#This Row],[DATE]],"mmm")</f>
        <v>Oct</v>
      </c>
      <c r="N214" t="str">
        <f>TEXT(ola[[#This Row],[DATE]],"ddd")</f>
        <v>Sat</v>
      </c>
      <c r="O214" t="str">
        <f>TEXT(ola[[#This Row],[DATE]], "yyyy")</f>
        <v>2021</v>
      </c>
      <c r="P214" s="22" t="str">
        <f>VLOOKUP(ola[[#This Row],[PRODUCT ID]],olaitan[#All],3,0)</f>
        <v>Catagory04</v>
      </c>
    </row>
    <row r="215" spans="1:16" ht="15.75" thickBot="1" x14ac:dyDescent="0.3">
      <c r="A215" s="8">
        <v>44479</v>
      </c>
      <c r="B215" s="4" t="s">
        <v>93</v>
      </c>
      <c r="C215" s="5">
        <v>14</v>
      </c>
      <c r="D215" s="6" t="s">
        <v>104</v>
      </c>
      <c r="E215" s="6" t="s">
        <v>103</v>
      </c>
      <c r="F215">
        <v>0.06</v>
      </c>
      <c r="G215">
        <f>VLOOKUP(ola[[#This Row],[PRODUCT ID]],olaitan[],5,0)</f>
        <v>5</v>
      </c>
      <c r="H215">
        <f>VLOOKUP(ola[[#This Row],[PRODUCT ID]],olaitan[],6,0)</f>
        <v>6.7</v>
      </c>
      <c r="I215">
        <f>PRODUCT(ola[[#This Row],[BUYING PRICE]],ola[[#This Row],[QUANTITY]])</f>
        <v>70</v>
      </c>
      <c r="J215">
        <f>PRODUCT(ola[[#This Row],[SELLING PRICE]],ola[[#This Row],[QUANTITY]])</f>
        <v>93.8</v>
      </c>
      <c r="K215">
        <f>PRODUCT(1-ola[[#This Row],[DISCOUNT %]],ola[[#This Row],[Total selling price before discount]])</f>
        <v>88.171999999999997</v>
      </c>
      <c r="L215">
        <f>ola[[#This Row],[Total selling price after discount]]-ola[[#This Row],[Total buying price]]</f>
        <v>18.171999999999997</v>
      </c>
      <c r="M215" t="str">
        <f>TEXT(ola[[#This Row],[DATE]],"mmm")</f>
        <v>Oct</v>
      </c>
      <c r="N215" t="str">
        <f>TEXT(ola[[#This Row],[DATE]],"ddd")</f>
        <v>Sun</v>
      </c>
      <c r="O215" t="str">
        <f>TEXT(ola[[#This Row],[DATE]], "yyyy")</f>
        <v>2021</v>
      </c>
      <c r="P215" s="22" t="str">
        <f>VLOOKUP(ola[[#This Row],[PRODUCT ID]],olaitan[#All],3,0)</f>
        <v>Catagory04</v>
      </c>
    </row>
    <row r="216" spans="1:16" ht="15.75" thickBot="1" x14ac:dyDescent="0.3">
      <c r="A216" s="7">
        <v>44480</v>
      </c>
      <c r="B216" s="1" t="s">
        <v>69</v>
      </c>
      <c r="C216" s="2">
        <v>15</v>
      </c>
      <c r="D216" s="3" t="s">
        <v>104</v>
      </c>
      <c r="E216" s="3" t="s">
        <v>103</v>
      </c>
      <c r="F216">
        <v>0.05</v>
      </c>
      <c r="G216">
        <f>VLOOKUP(ola[[#This Row],[PRODUCT ID]],olaitan[],5,0)</f>
        <v>44</v>
      </c>
      <c r="H216">
        <f>VLOOKUP(ola[[#This Row],[PRODUCT ID]],olaitan[],6,0)</f>
        <v>48.4</v>
      </c>
      <c r="I216">
        <f>PRODUCT(ola[[#This Row],[BUYING PRICE]],ola[[#This Row],[QUANTITY]])</f>
        <v>660</v>
      </c>
      <c r="J216">
        <f>PRODUCT(ola[[#This Row],[SELLING PRICE]],ola[[#This Row],[QUANTITY]])</f>
        <v>726</v>
      </c>
      <c r="K216">
        <f>PRODUCT(1-ola[[#This Row],[DISCOUNT %]],ola[[#This Row],[Total selling price before discount]])</f>
        <v>689.69999999999993</v>
      </c>
      <c r="L216">
        <f>ola[[#This Row],[Total selling price after discount]]-ola[[#This Row],[Total buying price]]</f>
        <v>29.699999999999932</v>
      </c>
      <c r="M216" t="str">
        <f>TEXT(ola[[#This Row],[DATE]],"mmm")</f>
        <v>Oct</v>
      </c>
      <c r="N216" t="str">
        <f>TEXT(ola[[#This Row],[DATE]],"ddd")</f>
        <v>Mon</v>
      </c>
      <c r="O216" t="str">
        <f>TEXT(ola[[#This Row],[DATE]], "yyyy")</f>
        <v>2021</v>
      </c>
      <c r="P216" s="22" t="str">
        <f>VLOOKUP(ola[[#This Row],[PRODUCT ID]],olaitan[#All],3,0)</f>
        <v>Catagory02</v>
      </c>
    </row>
    <row r="217" spans="1:16" ht="15.75" thickBot="1" x14ac:dyDescent="0.3">
      <c r="A217" s="8">
        <v>44481</v>
      </c>
      <c r="B217" s="4" t="s">
        <v>85</v>
      </c>
      <c r="C217" s="5">
        <v>8</v>
      </c>
      <c r="D217" s="6" t="s">
        <v>58</v>
      </c>
      <c r="E217" s="6" t="s">
        <v>58</v>
      </c>
      <c r="F217">
        <v>0.08</v>
      </c>
      <c r="G217">
        <f>VLOOKUP(ola[[#This Row],[PRODUCT ID]],olaitan[],5,0)</f>
        <v>48</v>
      </c>
      <c r="H217">
        <f>VLOOKUP(ola[[#This Row],[PRODUCT ID]],olaitan[],6,0)</f>
        <v>57.12</v>
      </c>
      <c r="I217">
        <f>PRODUCT(ola[[#This Row],[BUYING PRICE]],ola[[#This Row],[QUANTITY]])</f>
        <v>384</v>
      </c>
      <c r="J217">
        <f>PRODUCT(ola[[#This Row],[SELLING PRICE]],ola[[#This Row],[QUANTITY]])</f>
        <v>456.96</v>
      </c>
      <c r="K217">
        <f>PRODUCT(1-ola[[#This Row],[DISCOUNT %]],ola[[#This Row],[Total selling price before discount]])</f>
        <v>420.40320000000003</v>
      </c>
      <c r="L217">
        <f>ola[[#This Row],[Total selling price after discount]]-ola[[#This Row],[Total buying price]]</f>
        <v>36.403200000000027</v>
      </c>
      <c r="M217" t="str">
        <f>TEXT(ola[[#This Row],[DATE]],"mmm")</f>
        <v>Oct</v>
      </c>
      <c r="N217" t="str">
        <f>TEXT(ola[[#This Row],[DATE]],"ddd")</f>
        <v>Tue</v>
      </c>
      <c r="O217" t="str">
        <f>TEXT(ola[[#This Row],[DATE]], "yyyy")</f>
        <v>2021</v>
      </c>
      <c r="P217" s="22" t="str">
        <f>VLOOKUP(ola[[#This Row],[PRODUCT ID]],olaitan[#All],3,0)</f>
        <v>Catagory04</v>
      </c>
    </row>
    <row r="218" spans="1:16" ht="15.75" thickBot="1" x14ac:dyDescent="0.3">
      <c r="A218" s="7">
        <v>44486</v>
      </c>
      <c r="B218" s="1" t="s">
        <v>59</v>
      </c>
      <c r="C218" s="2">
        <v>13</v>
      </c>
      <c r="D218" s="3" t="s">
        <v>104</v>
      </c>
      <c r="E218" s="3" t="s">
        <v>58</v>
      </c>
      <c r="F218">
        <v>0.08</v>
      </c>
      <c r="G218">
        <f>VLOOKUP(ola[[#This Row],[PRODUCT ID]],olaitan[],5,0)</f>
        <v>98</v>
      </c>
      <c r="H218">
        <f>VLOOKUP(ola[[#This Row],[PRODUCT ID]],olaitan[],6,0)</f>
        <v>103.88</v>
      </c>
      <c r="I218">
        <f>PRODUCT(ola[[#This Row],[BUYING PRICE]],ola[[#This Row],[QUANTITY]])</f>
        <v>1274</v>
      </c>
      <c r="J218">
        <f>PRODUCT(ola[[#This Row],[SELLING PRICE]],ola[[#This Row],[QUANTITY]])</f>
        <v>1350.44</v>
      </c>
      <c r="K218">
        <f>PRODUCT(1-ola[[#This Row],[DISCOUNT %]],ola[[#This Row],[Total selling price before discount]])</f>
        <v>1242.4048</v>
      </c>
      <c r="L218">
        <f>ola[[#This Row],[Total selling price after discount]]-ola[[#This Row],[Total buying price]]</f>
        <v>-31.595199999999977</v>
      </c>
      <c r="M218" t="str">
        <f>TEXT(ola[[#This Row],[DATE]],"mmm")</f>
        <v>Oct</v>
      </c>
      <c r="N218" t="str">
        <f>TEXT(ola[[#This Row],[DATE]],"ddd")</f>
        <v>Sun</v>
      </c>
      <c r="O218" t="str">
        <f>TEXT(ola[[#This Row],[DATE]], "yyyy")</f>
        <v>2021</v>
      </c>
      <c r="P218" s="22" t="str">
        <f>VLOOKUP(ola[[#This Row],[PRODUCT ID]],olaitan[#All],3,0)</f>
        <v>Catagory01</v>
      </c>
    </row>
    <row r="219" spans="1:16" ht="15.75" thickBot="1" x14ac:dyDescent="0.3">
      <c r="A219" s="8">
        <v>44487</v>
      </c>
      <c r="B219" s="4" t="s">
        <v>83</v>
      </c>
      <c r="C219" s="5">
        <v>6</v>
      </c>
      <c r="D219" s="6" t="s">
        <v>58</v>
      </c>
      <c r="E219" s="6" t="s">
        <v>103</v>
      </c>
      <c r="F219">
        <v>7.0000000000000007E-2</v>
      </c>
      <c r="G219">
        <f>VLOOKUP(ola[[#This Row],[PRODUCT ID]],olaitan[],5,0)</f>
        <v>7</v>
      </c>
      <c r="H219">
        <f>VLOOKUP(ola[[#This Row],[PRODUCT ID]],olaitan[],6,0)</f>
        <v>8.33</v>
      </c>
      <c r="I219">
        <f>PRODUCT(ola[[#This Row],[BUYING PRICE]],ola[[#This Row],[QUANTITY]])</f>
        <v>42</v>
      </c>
      <c r="J219">
        <f>PRODUCT(ola[[#This Row],[SELLING PRICE]],ola[[#This Row],[QUANTITY]])</f>
        <v>49.980000000000004</v>
      </c>
      <c r="K219">
        <f>PRODUCT(1-ola[[#This Row],[DISCOUNT %]],ola[[#This Row],[Total selling price before discount]])</f>
        <v>46.481400000000001</v>
      </c>
      <c r="L219">
        <f>ola[[#This Row],[Total selling price after discount]]-ola[[#This Row],[Total buying price]]</f>
        <v>4.4814000000000007</v>
      </c>
      <c r="M219" t="str">
        <f>TEXT(ola[[#This Row],[DATE]],"mmm")</f>
        <v>Oct</v>
      </c>
      <c r="N219" t="str">
        <f>TEXT(ola[[#This Row],[DATE]],"ddd")</f>
        <v>Mon</v>
      </c>
      <c r="O219" t="str">
        <f>TEXT(ola[[#This Row],[DATE]], "yyyy")</f>
        <v>2021</v>
      </c>
      <c r="P219" s="22" t="str">
        <f>VLOOKUP(ola[[#This Row],[PRODUCT ID]],olaitan[#All],3,0)</f>
        <v>Catagory04</v>
      </c>
    </row>
    <row r="220" spans="1:16" ht="15.75" thickBot="1" x14ac:dyDescent="0.3">
      <c r="A220" s="7">
        <v>44487</v>
      </c>
      <c r="B220" s="1" t="s">
        <v>79</v>
      </c>
      <c r="C220" s="2">
        <v>13</v>
      </c>
      <c r="D220" s="3" t="s">
        <v>58</v>
      </c>
      <c r="E220" s="3" t="s">
        <v>103</v>
      </c>
      <c r="F220">
        <v>0.08</v>
      </c>
      <c r="G220">
        <f>VLOOKUP(ola[[#This Row],[PRODUCT ID]],olaitan[],5,0)</f>
        <v>126</v>
      </c>
      <c r="H220">
        <f>VLOOKUP(ola[[#This Row],[PRODUCT ID]],olaitan[],6,0)</f>
        <v>162.54</v>
      </c>
      <c r="I220">
        <f>PRODUCT(ola[[#This Row],[BUYING PRICE]],ola[[#This Row],[QUANTITY]])</f>
        <v>1638</v>
      </c>
      <c r="J220">
        <f>PRODUCT(ola[[#This Row],[SELLING PRICE]],ola[[#This Row],[QUANTITY]])</f>
        <v>2113.02</v>
      </c>
      <c r="K220">
        <f>PRODUCT(1-ola[[#This Row],[DISCOUNT %]],ola[[#This Row],[Total selling price before discount]])</f>
        <v>1943.9784</v>
      </c>
      <c r="L220">
        <f>ola[[#This Row],[Total selling price after discount]]-ola[[#This Row],[Total buying price]]</f>
        <v>305.97839999999997</v>
      </c>
      <c r="M220" t="str">
        <f>TEXT(ola[[#This Row],[DATE]],"mmm")</f>
        <v>Oct</v>
      </c>
      <c r="N220" t="str">
        <f>TEXT(ola[[#This Row],[DATE]],"ddd")</f>
        <v>Mon</v>
      </c>
      <c r="O220" t="str">
        <f>TEXT(ola[[#This Row],[DATE]], "yyyy")</f>
        <v>2021</v>
      </c>
      <c r="P220" s="22" t="str">
        <f>VLOOKUP(ola[[#This Row],[PRODUCT ID]],olaitan[#All],3,0)</f>
        <v>Catagory03</v>
      </c>
    </row>
    <row r="221" spans="1:16" ht="15.75" thickBot="1" x14ac:dyDescent="0.3">
      <c r="A221" s="8">
        <v>44491</v>
      </c>
      <c r="B221" s="4" t="s">
        <v>69</v>
      </c>
      <c r="C221" s="5">
        <v>7</v>
      </c>
      <c r="D221" s="6" t="s">
        <v>104</v>
      </c>
      <c r="E221" s="6" t="s">
        <v>103</v>
      </c>
      <c r="F221">
        <v>7.0000000000000007E-2</v>
      </c>
      <c r="G221">
        <f>VLOOKUP(ola[[#This Row],[PRODUCT ID]],olaitan[],5,0)</f>
        <v>44</v>
      </c>
      <c r="H221">
        <f>VLOOKUP(ola[[#This Row],[PRODUCT ID]],olaitan[],6,0)</f>
        <v>48.4</v>
      </c>
      <c r="I221">
        <f>PRODUCT(ola[[#This Row],[BUYING PRICE]],ola[[#This Row],[QUANTITY]])</f>
        <v>308</v>
      </c>
      <c r="J221">
        <f>PRODUCT(ola[[#This Row],[SELLING PRICE]],ola[[#This Row],[QUANTITY]])</f>
        <v>338.8</v>
      </c>
      <c r="K221">
        <f>PRODUCT(1-ola[[#This Row],[DISCOUNT %]],ola[[#This Row],[Total selling price before discount]])</f>
        <v>315.084</v>
      </c>
      <c r="L221">
        <f>ola[[#This Row],[Total selling price after discount]]-ola[[#This Row],[Total buying price]]</f>
        <v>7.0840000000000032</v>
      </c>
      <c r="M221" t="str">
        <f>TEXT(ola[[#This Row],[DATE]],"mmm")</f>
        <v>Oct</v>
      </c>
      <c r="N221" t="str">
        <f>TEXT(ola[[#This Row],[DATE]],"ddd")</f>
        <v>Fri</v>
      </c>
      <c r="O221" t="str">
        <f>TEXT(ola[[#This Row],[DATE]], "yyyy")</f>
        <v>2021</v>
      </c>
      <c r="P221" s="22" t="str">
        <f>VLOOKUP(ola[[#This Row],[PRODUCT ID]],olaitan[#All],3,0)</f>
        <v>Catagory02</v>
      </c>
    </row>
    <row r="222" spans="1:16" ht="15.75" thickBot="1" x14ac:dyDescent="0.3">
      <c r="A222" s="7">
        <v>44491</v>
      </c>
      <c r="B222" s="1" t="s">
        <v>82</v>
      </c>
      <c r="C222" s="2">
        <v>13</v>
      </c>
      <c r="D222" s="3" t="s">
        <v>58</v>
      </c>
      <c r="E222" s="3" t="s">
        <v>103</v>
      </c>
      <c r="F222">
        <v>0.06</v>
      </c>
      <c r="G222">
        <f>VLOOKUP(ola[[#This Row],[PRODUCT ID]],olaitan[],5,0)</f>
        <v>144</v>
      </c>
      <c r="H222">
        <f>VLOOKUP(ola[[#This Row],[PRODUCT ID]],olaitan[],6,0)</f>
        <v>156.96</v>
      </c>
      <c r="I222">
        <f>PRODUCT(ola[[#This Row],[BUYING PRICE]],ola[[#This Row],[QUANTITY]])</f>
        <v>1872</v>
      </c>
      <c r="J222">
        <f>PRODUCT(ola[[#This Row],[SELLING PRICE]],ola[[#This Row],[QUANTITY]])</f>
        <v>2040.48</v>
      </c>
      <c r="K222">
        <f>PRODUCT(1-ola[[#This Row],[DISCOUNT %]],ola[[#This Row],[Total selling price before discount]])</f>
        <v>1918.0511999999999</v>
      </c>
      <c r="L222">
        <f>ola[[#This Row],[Total selling price after discount]]-ola[[#This Row],[Total buying price]]</f>
        <v>46.051199999999881</v>
      </c>
      <c r="M222" t="str">
        <f>TEXT(ola[[#This Row],[DATE]],"mmm")</f>
        <v>Oct</v>
      </c>
      <c r="N222" t="str">
        <f>TEXT(ola[[#This Row],[DATE]],"ddd")</f>
        <v>Fri</v>
      </c>
      <c r="O222" t="str">
        <f>TEXT(ola[[#This Row],[DATE]], "yyyy")</f>
        <v>2021</v>
      </c>
      <c r="P222" s="22" t="str">
        <f>VLOOKUP(ola[[#This Row],[PRODUCT ID]],olaitan[#All],3,0)</f>
        <v>Catagory03</v>
      </c>
    </row>
    <row r="223" spans="1:16" ht="15.75" thickBot="1" x14ac:dyDescent="0.3">
      <c r="A223" s="8">
        <v>44491</v>
      </c>
      <c r="B223" s="4" t="s">
        <v>67</v>
      </c>
      <c r="C223" s="5">
        <v>1</v>
      </c>
      <c r="D223" s="6" t="s">
        <v>104</v>
      </c>
      <c r="E223" s="6" t="s">
        <v>103</v>
      </c>
      <c r="F223">
        <v>0.04</v>
      </c>
      <c r="G223">
        <f>VLOOKUP(ola[[#This Row],[PRODUCT ID]],olaitan[],5,0)</f>
        <v>6</v>
      </c>
      <c r="H223">
        <f>VLOOKUP(ola[[#This Row],[PRODUCT ID]],olaitan[],6,0)</f>
        <v>7.86</v>
      </c>
      <c r="I223">
        <f>PRODUCT(ola[[#This Row],[BUYING PRICE]],ola[[#This Row],[QUANTITY]])</f>
        <v>6</v>
      </c>
      <c r="J223">
        <f>PRODUCT(ola[[#This Row],[SELLING PRICE]],ola[[#This Row],[QUANTITY]])</f>
        <v>7.86</v>
      </c>
      <c r="K223">
        <f>PRODUCT(1-ola[[#This Row],[DISCOUNT %]],ola[[#This Row],[Total selling price before discount]])</f>
        <v>7.5456000000000003</v>
      </c>
      <c r="L223">
        <f>ola[[#This Row],[Total selling price after discount]]-ola[[#This Row],[Total buying price]]</f>
        <v>1.5456000000000003</v>
      </c>
      <c r="M223" t="str">
        <f>TEXT(ola[[#This Row],[DATE]],"mmm")</f>
        <v>Oct</v>
      </c>
      <c r="N223" t="str">
        <f>TEXT(ola[[#This Row],[DATE]],"ddd")</f>
        <v>Fri</v>
      </c>
      <c r="O223" t="str">
        <f>TEXT(ola[[#This Row],[DATE]], "yyyy")</f>
        <v>2021</v>
      </c>
      <c r="P223" s="22" t="str">
        <f>VLOOKUP(ola[[#This Row],[PRODUCT ID]],olaitan[#All],3,0)</f>
        <v>Catagory01</v>
      </c>
    </row>
    <row r="224" spans="1:16" ht="15.75" thickBot="1" x14ac:dyDescent="0.3">
      <c r="A224" s="7">
        <v>44493</v>
      </c>
      <c r="B224" s="1" t="s">
        <v>69</v>
      </c>
      <c r="C224" s="2">
        <v>3</v>
      </c>
      <c r="D224" s="3" t="s">
        <v>8</v>
      </c>
      <c r="E224" s="3" t="s">
        <v>103</v>
      </c>
      <c r="F224">
        <v>7.0000000000000007E-2</v>
      </c>
      <c r="G224">
        <f>VLOOKUP(ola[[#This Row],[PRODUCT ID]],olaitan[],5,0)</f>
        <v>44</v>
      </c>
      <c r="H224">
        <f>VLOOKUP(ola[[#This Row],[PRODUCT ID]],olaitan[],6,0)</f>
        <v>48.4</v>
      </c>
      <c r="I224">
        <f>PRODUCT(ola[[#This Row],[BUYING PRICE]],ola[[#This Row],[QUANTITY]])</f>
        <v>132</v>
      </c>
      <c r="J224">
        <f>PRODUCT(ola[[#This Row],[SELLING PRICE]],ola[[#This Row],[QUANTITY]])</f>
        <v>145.19999999999999</v>
      </c>
      <c r="K224">
        <f>PRODUCT(1-ola[[#This Row],[DISCOUNT %]],ola[[#This Row],[Total selling price before discount]])</f>
        <v>135.03599999999997</v>
      </c>
      <c r="L224">
        <f>ola[[#This Row],[Total selling price after discount]]-ola[[#This Row],[Total buying price]]</f>
        <v>3.0359999999999729</v>
      </c>
      <c r="M224" t="str">
        <f>TEXT(ola[[#This Row],[DATE]],"mmm")</f>
        <v>Oct</v>
      </c>
      <c r="N224" t="str">
        <f>TEXT(ola[[#This Row],[DATE]],"ddd")</f>
        <v>Sun</v>
      </c>
      <c r="O224" t="str">
        <f>TEXT(ola[[#This Row],[DATE]], "yyyy")</f>
        <v>2021</v>
      </c>
      <c r="P224" s="22" t="str">
        <f>VLOOKUP(ola[[#This Row],[PRODUCT ID]],olaitan[#All],3,0)</f>
        <v>Catagory02</v>
      </c>
    </row>
    <row r="225" spans="1:16" ht="15.75" thickBot="1" x14ac:dyDescent="0.3">
      <c r="A225" s="8">
        <v>44494</v>
      </c>
      <c r="B225" s="4" t="s">
        <v>102</v>
      </c>
      <c r="C225" s="5">
        <v>9</v>
      </c>
      <c r="D225" s="6" t="s">
        <v>58</v>
      </c>
      <c r="E225" s="6" t="s">
        <v>103</v>
      </c>
      <c r="F225">
        <v>0.06</v>
      </c>
      <c r="G225">
        <f>VLOOKUP(ola[[#This Row],[PRODUCT ID]],olaitan[],5,0)</f>
        <v>76</v>
      </c>
      <c r="H225">
        <f>VLOOKUP(ola[[#This Row],[PRODUCT ID]],olaitan[],6,0)</f>
        <v>82.08</v>
      </c>
      <c r="I225">
        <f>PRODUCT(ola[[#This Row],[BUYING PRICE]],ola[[#This Row],[QUANTITY]])</f>
        <v>684</v>
      </c>
      <c r="J225">
        <f>PRODUCT(ola[[#This Row],[SELLING PRICE]],ola[[#This Row],[QUANTITY]])</f>
        <v>738.72</v>
      </c>
      <c r="K225">
        <f>PRODUCT(1-ola[[#This Row],[DISCOUNT %]],ola[[#This Row],[Total selling price before discount]])</f>
        <v>694.39679999999998</v>
      </c>
      <c r="L225">
        <f>ola[[#This Row],[Total selling price after discount]]-ola[[#This Row],[Total buying price]]</f>
        <v>10.396799999999985</v>
      </c>
      <c r="M225" t="str">
        <f>TEXT(ola[[#This Row],[DATE]],"mmm")</f>
        <v>Oct</v>
      </c>
      <c r="N225" t="str">
        <f>TEXT(ola[[#This Row],[DATE]],"ddd")</f>
        <v>Mon</v>
      </c>
      <c r="O225" t="str">
        <f>TEXT(ola[[#This Row],[DATE]], "yyyy")</f>
        <v>2021</v>
      </c>
      <c r="P225" s="22" t="str">
        <f>VLOOKUP(ola[[#This Row],[PRODUCT ID]],olaitan[#All],3,0)</f>
        <v>Catagory04</v>
      </c>
    </row>
    <row r="226" spans="1:16" ht="15.75" thickBot="1" x14ac:dyDescent="0.3">
      <c r="A226" s="7">
        <v>44495</v>
      </c>
      <c r="B226" s="1" t="s">
        <v>62</v>
      </c>
      <c r="C226" s="2">
        <v>6</v>
      </c>
      <c r="D226" s="3" t="s">
        <v>8</v>
      </c>
      <c r="E226" s="3" t="s">
        <v>103</v>
      </c>
      <c r="F226">
        <v>7.0000000000000007E-2</v>
      </c>
      <c r="G226">
        <f>VLOOKUP(ola[[#This Row],[PRODUCT ID]],olaitan[],5,0)</f>
        <v>44</v>
      </c>
      <c r="H226">
        <f>VLOOKUP(ola[[#This Row],[PRODUCT ID]],olaitan[],6,0)</f>
        <v>48.84</v>
      </c>
      <c r="I226">
        <f>PRODUCT(ola[[#This Row],[BUYING PRICE]],ola[[#This Row],[QUANTITY]])</f>
        <v>264</v>
      </c>
      <c r="J226">
        <f>PRODUCT(ola[[#This Row],[SELLING PRICE]],ola[[#This Row],[QUANTITY]])</f>
        <v>293.04000000000002</v>
      </c>
      <c r="K226">
        <f>PRODUCT(1-ola[[#This Row],[DISCOUNT %]],ola[[#This Row],[Total selling price before discount]])</f>
        <v>272.52719999999999</v>
      </c>
      <c r="L226">
        <f>ola[[#This Row],[Total selling price after discount]]-ola[[#This Row],[Total buying price]]</f>
        <v>8.5271999999999935</v>
      </c>
      <c r="M226" t="str">
        <f>TEXT(ola[[#This Row],[DATE]],"mmm")</f>
        <v>Oct</v>
      </c>
      <c r="N226" t="str">
        <f>TEXT(ola[[#This Row],[DATE]],"ddd")</f>
        <v>Tue</v>
      </c>
      <c r="O226" t="str">
        <f>TEXT(ola[[#This Row],[DATE]], "yyyy")</f>
        <v>2021</v>
      </c>
      <c r="P226" s="22" t="str">
        <f>VLOOKUP(ola[[#This Row],[PRODUCT ID]],olaitan[#All],3,0)</f>
        <v>Catagory01</v>
      </c>
    </row>
    <row r="227" spans="1:16" ht="15.75" thickBot="1" x14ac:dyDescent="0.3">
      <c r="A227" s="8">
        <v>44497</v>
      </c>
      <c r="B227" s="4" t="s">
        <v>66</v>
      </c>
      <c r="C227" s="5">
        <v>1</v>
      </c>
      <c r="D227" s="6" t="s">
        <v>104</v>
      </c>
      <c r="E227" s="6" t="s">
        <v>103</v>
      </c>
      <c r="F227">
        <v>0.06</v>
      </c>
      <c r="G227">
        <f>VLOOKUP(ola[[#This Row],[PRODUCT ID]],olaitan[],5,0)</f>
        <v>83</v>
      </c>
      <c r="H227">
        <f>VLOOKUP(ola[[#This Row],[PRODUCT ID]],olaitan[],6,0)</f>
        <v>94.62</v>
      </c>
      <c r="I227">
        <f>PRODUCT(ola[[#This Row],[BUYING PRICE]],ola[[#This Row],[QUANTITY]])</f>
        <v>83</v>
      </c>
      <c r="J227">
        <f>PRODUCT(ola[[#This Row],[SELLING PRICE]],ola[[#This Row],[QUANTITY]])</f>
        <v>94.62</v>
      </c>
      <c r="K227">
        <f>PRODUCT(1-ola[[#This Row],[DISCOUNT %]],ola[[#This Row],[Total selling price before discount]])</f>
        <v>88.942800000000005</v>
      </c>
      <c r="L227">
        <f>ola[[#This Row],[Total selling price after discount]]-ola[[#This Row],[Total buying price]]</f>
        <v>5.9428000000000054</v>
      </c>
      <c r="M227" t="str">
        <f>TEXT(ola[[#This Row],[DATE]],"mmm")</f>
        <v>Oct</v>
      </c>
      <c r="N227" t="str">
        <f>TEXT(ola[[#This Row],[DATE]],"ddd")</f>
        <v>Thu</v>
      </c>
      <c r="O227" t="str">
        <f>TEXT(ola[[#This Row],[DATE]], "yyyy")</f>
        <v>2021</v>
      </c>
      <c r="P227" s="22" t="str">
        <f>VLOOKUP(ola[[#This Row],[PRODUCT ID]],olaitan[#All],3,0)</f>
        <v>Catagory01</v>
      </c>
    </row>
    <row r="228" spans="1:16" ht="15.75" thickBot="1" x14ac:dyDescent="0.3">
      <c r="A228" s="7">
        <v>44498</v>
      </c>
      <c r="B228" s="1" t="s">
        <v>96</v>
      </c>
      <c r="C228" s="2">
        <v>14</v>
      </c>
      <c r="D228" s="3" t="s">
        <v>58</v>
      </c>
      <c r="E228" s="3" t="s">
        <v>58</v>
      </c>
      <c r="F228">
        <v>0.05</v>
      </c>
      <c r="G228">
        <f>VLOOKUP(ola[[#This Row],[PRODUCT ID]],olaitan[],5,0)</f>
        <v>72</v>
      </c>
      <c r="H228">
        <f>VLOOKUP(ola[[#This Row],[PRODUCT ID]],olaitan[],6,0)</f>
        <v>79.92</v>
      </c>
      <c r="I228">
        <f>PRODUCT(ola[[#This Row],[BUYING PRICE]],ola[[#This Row],[QUANTITY]])</f>
        <v>1008</v>
      </c>
      <c r="J228">
        <f>PRODUCT(ola[[#This Row],[SELLING PRICE]],ola[[#This Row],[QUANTITY]])</f>
        <v>1118.8800000000001</v>
      </c>
      <c r="K228">
        <f>PRODUCT(1-ola[[#This Row],[DISCOUNT %]],ola[[#This Row],[Total selling price before discount]])</f>
        <v>1062.9360000000001</v>
      </c>
      <c r="L228">
        <f>ola[[#This Row],[Total selling price after discount]]-ola[[#This Row],[Total buying price]]</f>
        <v>54.936000000000149</v>
      </c>
      <c r="M228" t="str">
        <f>TEXT(ola[[#This Row],[DATE]],"mmm")</f>
        <v>Oct</v>
      </c>
      <c r="N228" t="str">
        <f>TEXT(ola[[#This Row],[DATE]],"ddd")</f>
        <v>Fri</v>
      </c>
      <c r="O228" t="str">
        <f>TEXT(ola[[#This Row],[DATE]], "yyyy")</f>
        <v>2021</v>
      </c>
      <c r="P228" s="22" t="str">
        <f>VLOOKUP(ola[[#This Row],[PRODUCT ID]],olaitan[#All],3,0)</f>
        <v>Catagory04</v>
      </c>
    </row>
    <row r="229" spans="1:16" ht="15.75" thickBot="1" x14ac:dyDescent="0.3">
      <c r="A229" s="8">
        <v>44500</v>
      </c>
      <c r="B229" s="4" t="s">
        <v>79</v>
      </c>
      <c r="C229" s="5">
        <v>6</v>
      </c>
      <c r="D229" s="6" t="s">
        <v>58</v>
      </c>
      <c r="E229" s="6" t="s">
        <v>103</v>
      </c>
      <c r="F229">
        <v>0.04</v>
      </c>
      <c r="G229">
        <f>VLOOKUP(ola[[#This Row],[PRODUCT ID]],olaitan[],5,0)</f>
        <v>126</v>
      </c>
      <c r="H229">
        <f>VLOOKUP(ola[[#This Row],[PRODUCT ID]],olaitan[],6,0)</f>
        <v>162.54</v>
      </c>
      <c r="I229">
        <f>PRODUCT(ola[[#This Row],[BUYING PRICE]],ola[[#This Row],[QUANTITY]])</f>
        <v>756</v>
      </c>
      <c r="J229">
        <f>PRODUCT(ola[[#This Row],[SELLING PRICE]],ola[[#This Row],[QUANTITY]])</f>
        <v>975.24</v>
      </c>
      <c r="K229">
        <f>PRODUCT(1-ola[[#This Row],[DISCOUNT %]],ola[[#This Row],[Total selling price before discount]])</f>
        <v>936.23039999999992</v>
      </c>
      <c r="L229">
        <f>ola[[#This Row],[Total selling price after discount]]-ola[[#This Row],[Total buying price]]</f>
        <v>180.23039999999992</v>
      </c>
      <c r="M229" t="str">
        <f>TEXT(ola[[#This Row],[DATE]],"mmm")</f>
        <v>Oct</v>
      </c>
      <c r="N229" t="str">
        <f>TEXT(ola[[#This Row],[DATE]],"ddd")</f>
        <v>Sun</v>
      </c>
      <c r="O229" t="str">
        <f>TEXT(ola[[#This Row],[DATE]], "yyyy")</f>
        <v>2021</v>
      </c>
      <c r="P229" s="22" t="str">
        <f>VLOOKUP(ola[[#This Row],[PRODUCT ID]],olaitan[#All],3,0)</f>
        <v>Catagory03</v>
      </c>
    </row>
    <row r="230" spans="1:16" ht="15.75" thickBot="1" x14ac:dyDescent="0.3">
      <c r="A230" s="7">
        <v>44503</v>
      </c>
      <c r="B230" s="1" t="s">
        <v>71</v>
      </c>
      <c r="C230" s="2">
        <v>12</v>
      </c>
      <c r="D230" s="3" t="s">
        <v>104</v>
      </c>
      <c r="E230" s="3" t="s">
        <v>103</v>
      </c>
      <c r="F230">
        <v>7.0000000000000007E-2</v>
      </c>
      <c r="G230">
        <f>VLOOKUP(ola[[#This Row],[PRODUCT ID]],olaitan[],5,0)</f>
        <v>112</v>
      </c>
      <c r="H230">
        <f>VLOOKUP(ola[[#This Row],[PRODUCT ID]],olaitan[],6,0)</f>
        <v>122.08</v>
      </c>
      <c r="I230">
        <f>PRODUCT(ola[[#This Row],[BUYING PRICE]],ola[[#This Row],[QUANTITY]])</f>
        <v>1344</v>
      </c>
      <c r="J230">
        <f>PRODUCT(ola[[#This Row],[SELLING PRICE]],ola[[#This Row],[QUANTITY]])</f>
        <v>1464.96</v>
      </c>
      <c r="K230">
        <f>PRODUCT(1-ola[[#This Row],[DISCOUNT %]],ola[[#This Row],[Total selling price before discount]])</f>
        <v>1362.4127999999998</v>
      </c>
      <c r="L230">
        <f>ola[[#This Row],[Total selling price after discount]]-ola[[#This Row],[Total buying price]]</f>
        <v>18.412799999999834</v>
      </c>
      <c r="M230" t="str">
        <f>TEXT(ola[[#This Row],[DATE]],"mmm")</f>
        <v>Nov</v>
      </c>
      <c r="N230" t="str">
        <f>TEXT(ola[[#This Row],[DATE]],"ddd")</f>
        <v>Wed</v>
      </c>
      <c r="O230" t="str">
        <f>TEXT(ola[[#This Row],[DATE]], "yyyy")</f>
        <v>2021</v>
      </c>
      <c r="P230" s="22" t="str">
        <f>VLOOKUP(ola[[#This Row],[PRODUCT ID]],olaitan[#All],3,0)</f>
        <v>Catagory02</v>
      </c>
    </row>
    <row r="231" spans="1:16" ht="15.75" thickBot="1" x14ac:dyDescent="0.3">
      <c r="A231" s="8">
        <v>44506</v>
      </c>
      <c r="B231" s="4" t="s">
        <v>94</v>
      </c>
      <c r="C231" s="5">
        <v>10</v>
      </c>
      <c r="D231" s="6" t="s">
        <v>104</v>
      </c>
      <c r="E231" s="6" t="s">
        <v>58</v>
      </c>
      <c r="F231">
        <v>7.0000000000000007E-2</v>
      </c>
      <c r="G231">
        <f>VLOOKUP(ola[[#This Row],[PRODUCT ID]],olaitan[],5,0)</f>
        <v>90</v>
      </c>
      <c r="H231">
        <f>VLOOKUP(ola[[#This Row],[PRODUCT ID]],olaitan[],6,0)</f>
        <v>96.3</v>
      </c>
      <c r="I231">
        <f>PRODUCT(ola[[#This Row],[BUYING PRICE]],ola[[#This Row],[QUANTITY]])</f>
        <v>900</v>
      </c>
      <c r="J231">
        <f>PRODUCT(ola[[#This Row],[SELLING PRICE]],ola[[#This Row],[QUANTITY]])</f>
        <v>963</v>
      </c>
      <c r="K231">
        <f>PRODUCT(1-ola[[#This Row],[DISCOUNT %]],ola[[#This Row],[Total selling price before discount]])</f>
        <v>895.58999999999992</v>
      </c>
      <c r="L231">
        <f>ola[[#This Row],[Total selling price after discount]]-ola[[#This Row],[Total buying price]]</f>
        <v>-4.4100000000000819</v>
      </c>
      <c r="M231" t="str">
        <f>TEXT(ola[[#This Row],[DATE]],"mmm")</f>
        <v>Nov</v>
      </c>
      <c r="N231" t="str">
        <f>TEXT(ola[[#This Row],[DATE]],"ddd")</f>
        <v>Sat</v>
      </c>
      <c r="O231" t="str">
        <f>TEXT(ola[[#This Row],[DATE]], "yyyy")</f>
        <v>2021</v>
      </c>
      <c r="P231" s="22" t="str">
        <f>VLOOKUP(ola[[#This Row],[PRODUCT ID]],olaitan[#All],3,0)</f>
        <v>Catagory04</v>
      </c>
    </row>
    <row r="232" spans="1:16" ht="15.75" thickBot="1" x14ac:dyDescent="0.3">
      <c r="A232" s="7">
        <v>44508</v>
      </c>
      <c r="B232" s="1" t="s">
        <v>65</v>
      </c>
      <c r="C232" s="2">
        <v>15</v>
      </c>
      <c r="D232" s="3" t="s">
        <v>104</v>
      </c>
      <c r="E232" s="3" t="s">
        <v>58</v>
      </c>
      <c r="F232">
        <v>7.0000000000000007E-2</v>
      </c>
      <c r="G232">
        <f>VLOOKUP(ola[[#This Row],[PRODUCT ID]],olaitan[],5,0)</f>
        <v>43</v>
      </c>
      <c r="H232">
        <f>VLOOKUP(ola[[#This Row],[PRODUCT ID]],olaitan[],6,0)</f>
        <v>47.73</v>
      </c>
      <c r="I232">
        <f>PRODUCT(ola[[#This Row],[BUYING PRICE]],ola[[#This Row],[QUANTITY]])</f>
        <v>645</v>
      </c>
      <c r="J232">
        <f>PRODUCT(ola[[#This Row],[SELLING PRICE]],ola[[#This Row],[QUANTITY]])</f>
        <v>715.94999999999993</v>
      </c>
      <c r="K232">
        <f>PRODUCT(1-ola[[#This Row],[DISCOUNT %]],ola[[#This Row],[Total selling price before discount]])</f>
        <v>665.83349999999984</v>
      </c>
      <c r="L232">
        <f>ola[[#This Row],[Total selling price after discount]]-ola[[#This Row],[Total buying price]]</f>
        <v>20.833499999999844</v>
      </c>
      <c r="M232" t="str">
        <f>TEXT(ola[[#This Row],[DATE]],"mmm")</f>
        <v>Nov</v>
      </c>
      <c r="N232" t="str">
        <f>TEXT(ola[[#This Row],[DATE]],"ddd")</f>
        <v>Mon</v>
      </c>
      <c r="O232" t="str">
        <f>TEXT(ola[[#This Row],[DATE]], "yyyy")</f>
        <v>2021</v>
      </c>
      <c r="P232" s="22" t="str">
        <f>VLOOKUP(ola[[#This Row],[PRODUCT ID]],olaitan[#All],3,0)</f>
        <v>Catagory01</v>
      </c>
    </row>
    <row r="233" spans="1:16" ht="15.75" thickBot="1" x14ac:dyDescent="0.3">
      <c r="A233" s="8">
        <v>44510</v>
      </c>
      <c r="B233" s="4" t="s">
        <v>100</v>
      </c>
      <c r="C233" s="5">
        <v>6</v>
      </c>
      <c r="D233" s="6" t="s">
        <v>58</v>
      </c>
      <c r="E233" s="6" t="s">
        <v>103</v>
      </c>
      <c r="F233">
        <v>0.08</v>
      </c>
      <c r="G233">
        <f>VLOOKUP(ola[[#This Row],[PRODUCT ID]],olaitan[],5,0)</f>
        <v>120</v>
      </c>
      <c r="H233">
        <f>VLOOKUP(ola[[#This Row],[PRODUCT ID]],olaitan[],6,0)</f>
        <v>162</v>
      </c>
      <c r="I233">
        <f>PRODUCT(ola[[#This Row],[BUYING PRICE]],ola[[#This Row],[QUANTITY]])</f>
        <v>720</v>
      </c>
      <c r="J233">
        <f>PRODUCT(ola[[#This Row],[SELLING PRICE]],ola[[#This Row],[QUANTITY]])</f>
        <v>972</v>
      </c>
      <c r="K233">
        <f>PRODUCT(1-ola[[#This Row],[DISCOUNT %]],ola[[#This Row],[Total selling price before discount]])</f>
        <v>894.24</v>
      </c>
      <c r="L233">
        <f>ola[[#This Row],[Total selling price after discount]]-ola[[#This Row],[Total buying price]]</f>
        <v>174.24</v>
      </c>
      <c r="M233" t="str">
        <f>TEXT(ola[[#This Row],[DATE]],"mmm")</f>
        <v>Nov</v>
      </c>
      <c r="N233" t="str">
        <f>TEXT(ola[[#This Row],[DATE]],"ddd")</f>
        <v>Wed</v>
      </c>
      <c r="O233" t="str">
        <f>TEXT(ola[[#This Row],[DATE]], "yyyy")</f>
        <v>2021</v>
      </c>
      <c r="P233" s="22" t="str">
        <f>VLOOKUP(ola[[#This Row],[PRODUCT ID]],olaitan[#All],3,0)</f>
        <v>Catagory04</v>
      </c>
    </row>
    <row r="234" spans="1:16" ht="15.75" thickBot="1" x14ac:dyDescent="0.3">
      <c r="A234" s="7">
        <v>44511</v>
      </c>
      <c r="B234" s="1" t="s">
        <v>98</v>
      </c>
      <c r="C234" s="2">
        <v>12</v>
      </c>
      <c r="D234" s="3" t="s">
        <v>8</v>
      </c>
      <c r="E234" s="3" t="s">
        <v>58</v>
      </c>
      <c r="F234">
        <v>7.0000000000000007E-2</v>
      </c>
      <c r="G234">
        <f>VLOOKUP(ola[[#This Row],[PRODUCT ID]],olaitan[],5,0)</f>
        <v>90</v>
      </c>
      <c r="H234">
        <f>VLOOKUP(ola[[#This Row],[PRODUCT ID]],olaitan[],6,0)</f>
        <v>115.2</v>
      </c>
      <c r="I234">
        <f>PRODUCT(ola[[#This Row],[BUYING PRICE]],ola[[#This Row],[QUANTITY]])</f>
        <v>1080</v>
      </c>
      <c r="J234">
        <f>PRODUCT(ola[[#This Row],[SELLING PRICE]],ola[[#This Row],[QUANTITY]])</f>
        <v>1382.4</v>
      </c>
      <c r="K234">
        <f>PRODUCT(1-ola[[#This Row],[DISCOUNT %]],ola[[#This Row],[Total selling price before discount]])</f>
        <v>1285.6320000000001</v>
      </c>
      <c r="L234">
        <f>ola[[#This Row],[Total selling price after discount]]-ola[[#This Row],[Total buying price]]</f>
        <v>205.63200000000006</v>
      </c>
      <c r="M234" t="str">
        <f>TEXT(ola[[#This Row],[DATE]],"mmm")</f>
        <v>Nov</v>
      </c>
      <c r="N234" t="str">
        <f>TEXT(ola[[#This Row],[DATE]],"ddd")</f>
        <v>Thu</v>
      </c>
      <c r="O234" t="str">
        <f>TEXT(ola[[#This Row],[DATE]], "yyyy")</f>
        <v>2021</v>
      </c>
      <c r="P234" s="22" t="str">
        <f>VLOOKUP(ola[[#This Row],[PRODUCT ID]],olaitan[#All],3,0)</f>
        <v>Catagory04</v>
      </c>
    </row>
    <row r="235" spans="1:16" ht="15.75" thickBot="1" x14ac:dyDescent="0.3">
      <c r="A235" s="8">
        <v>44512</v>
      </c>
      <c r="B235" s="4" t="s">
        <v>68</v>
      </c>
      <c r="C235" s="5">
        <v>3</v>
      </c>
      <c r="D235" s="6" t="s">
        <v>58</v>
      </c>
      <c r="E235" s="6" t="s">
        <v>103</v>
      </c>
      <c r="F235">
        <v>0.08</v>
      </c>
      <c r="G235">
        <f>VLOOKUP(ola[[#This Row],[PRODUCT ID]],olaitan[],5,0)</f>
        <v>148</v>
      </c>
      <c r="H235">
        <f>VLOOKUP(ola[[#This Row],[PRODUCT ID]],olaitan[],6,0)</f>
        <v>164.28</v>
      </c>
      <c r="I235">
        <f>PRODUCT(ola[[#This Row],[BUYING PRICE]],ola[[#This Row],[QUANTITY]])</f>
        <v>444</v>
      </c>
      <c r="J235">
        <f>PRODUCT(ola[[#This Row],[SELLING PRICE]],ola[[#This Row],[QUANTITY]])</f>
        <v>492.84000000000003</v>
      </c>
      <c r="K235">
        <f>PRODUCT(1-ola[[#This Row],[DISCOUNT %]],ola[[#This Row],[Total selling price before discount]])</f>
        <v>453.41280000000006</v>
      </c>
      <c r="L235">
        <f>ola[[#This Row],[Total selling price after discount]]-ola[[#This Row],[Total buying price]]</f>
        <v>9.4128000000000611</v>
      </c>
      <c r="M235" t="str">
        <f>TEXT(ola[[#This Row],[DATE]],"mmm")</f>
        <v>Nov</v>
      </c>
      <c r="N235" t="str">
        <f>TEXT(ola[[#This Row],[DATE]],"ddd")</f>
        <v>Fri</v>
      </c>
      <c r="O235" t="str">
        <f>TEXT(ola[[#This Row],[DATE]], "yyyy")</f>
        <v>2021</v>
      </c>
      <c r="P235" s="22" t="str">
        <f>VLOOKUP(ola[[#This Row],[PRODUCT ID]],olaitan[#All],3,0)</f>
        <v>Catagory02</v>
      </c>
    </row>
    <row r="236" spans="1:16" ht="15.75" thickBot="1" x14ac:dyDescent="0.3">
      <c r="A236" s="7">
        <v>44520</v>
      </c>
      <c r="B236" s="1" t="s">
        <v>92</v>
      </c>
      <c r="C236" s="2">
        <v>14</v>
      </c>
      <c r="D236" s="3" t="s">
        <v>58</v>
      </c>
      <c r="E236" s="3" t="s">
        <v>58</v>
      </c>
      <c r="F236">
        <v>0.06</v>
      </c>
      <c r="G236">
        <f>VLOOKUP(ola[[#This Row],[PRODUCT ID]],olaitan[],5,0)</f>
        <v>55</v>
      </c>
      <c r="H236">
        <f>VLOOKUP(ola[[#This Row],[PRODUCT ID]],olaitan[],6,0)</f>
        <v>58.3</v>
      </c>
      <c r="I236">
        <f>PRODUCT(ola[[#This Row],[BUYING PRICE]],ola[[#This Row],[QUANTITY]])</f>
        <v>770</v>
      </c>
      <c r="J236">
        <f>PRODUCT(ola[[#This Row],[SELLING PRICE]],ola[[#This Row],[QUANTITY]])</f>
        <v>816.19999999999993</v>
      </c>
      <c r="K236">
        <f>PRODUCT(1-ola[[#This Row],[DISCOUNT %]],ola[[#This Row],[Total selling price before discount]])</f>
        <v>767.22799999999984</v>
      </c>
      <c r="L236">
        <f>ola[[#This Row],[Total selling price after discount]]-ola[[#This Row],[Total buying price]]</f>
        <v>-2.7720000000001619</v>
      </c>
      <c r="M236" t="str">
        <f>TEXT(ola[[#This Row],[DATE]],"mmm")</f>
        <v>Nov</v>
      </c>
      <c r="N236" t="str">
        <f>TEXT(ola[[#This Row],[DATE]],"ddd")</f>
        <v>Sat</v>
      </c>
      <c r="O236" t="str">
        <f>TEXT(ola[[#This Row],[DATE]], "yyyy")</f>
        <v>2021</v>
      </c>
      <c r="P236" s="22" t="str">
        <f>VLOOKUP(ola[[#This Row],[PRODUCT ID]],olaitan[#All],3,0)</f>
        <v>Catagory04</v>
      </c>
    </row>
    <row r="237" spans="1:16" ht="15.75" thickBot="1" x14ac:dyDescent="0.3">
      <c r="A237" s="8">
        <v>44520</v>
      </c>
      <c r="B237" s="4" t="s">
        <v>66</v>
      </c>
      <c r="C237" s="5">
        <v>11</v>
      </c>
      <c r="D237" s="6" t="s">
        <v>58</v>
      </c>
      <c r="E237" s="6" t="s">
        <v>103</v>
      </c>
      <c r="F237">
        <v>0.04</v>
      </c>
      <c r="G237">
        <f>VLOOKUP(ola[[#This Row],[PRODUCT ID]],olaitan[],5,0)</f>
        <v>83</v>
      </c>
      <c r="H237">
        <f>VLOOKUP(ola[[#This Row],[PRODUCT ID]],olaitan[],6,0)</f>
        <v>94.62</v>
      </c>
      <c r="I237">
        <f>PRODUCT(ola[[#This Row],[BUYING PRICE]],ola[[#This Row],[QUANTITY]])</f>
        <v>913</v>
      </c>
      <c r="J237">
        <f>PRODUCT(ola[[#This Row],[SELLING PRICE]],ola[[#This Row],[QUANTITY]])</f>
        <v>1040.8200000000002</v>
      </c>
      <c r="K237">
        <f>PRODUCT(1-ola[[#This Row],[DISCOUNT %]],ola[[#This Row],[Total selling price before discount]])</f>
        <v>999.18720000000008</v>
      </c>
      <c r="L237">
        <f>ola[[#This Row],[Total selling price after discount]]-ola[[#This Row],[Total buying price]]</f>
        <v>86.187200000000075</v>
      </c>
      <c r="M237" t="str">
        <f>TEXT(ola[[#This Row],[DATE]],"mmm")</f>
        <v>Nov</v>
      </c>
      <c r="N237" t="str">
        <f>TEXT(ola[[#This Row],[DATE]],"ddd")</f>
        <v>Sat</v>
      </c>
      <c r="O237" t="str">
        <f>TEXT(ola[[#This Row],[DATE]], "yyyy")</f>
        <v>2021</v>
      </c>
      <c r="P237" s="22" t="str">
        <f>VLOOKUP(ola[[#This Row],[PRODUCT ID]],olaitan[#All],3,0)</f>
        <v>Catagory01</v>
      </c>
    </row>
    <row r="238" spans="1:16" ht="15.75" thickBot="1" x14ac:dyDescent="0.3">
      <c r="A238" s="7">
        <v>44521</v>
      </c>
      <c r="B238" s="1" t="s">
        <v>72</v>
      </c>
      <c r="C238" s="2">
        <v>1</v>
      </c>
      <c r="D238" s="3" t="s">
        <v>8</v>
      </c>
      <c r="E238" s="3" t="s">
        <v>58</v>
      </c>
      <c r="F238">
        <v>0.08</v>
      </c>
      <c r="G238">
        <f>VLOOKUP(ola[[#This Row],[PRODUCT ID]],olaitan[],5,0)</f>
        <v>112</v>
      </c>
      <c r="H238">
        <f>VLOOKUP(ola[[#This Row],[PRODUCT ID]],olaitan[],6,0)</f>
        <v>146.72</v>
      </c>
      <c r="I238">
        <f>PRODUCT(ola[[#This Row],[BUYING PRICE]],ola[[#This Row],[QUANTITY]])</f>
        <v>112</v>
      </c>
      <c r="J238">
        <f>PRODUCT(ola[[#This Row],[SELLING PRICE]],ola[[#This Row],[QUANTITY]])</f>
        <v>146.72</v>
      </c>
      <c r="K238">
        <f>PRODUCT(1-ola[[#This Row],[DISCOUNT %]],ola[[#This Row],[Total selling price before discount]])</f>
        <v>134.98240000000001</v>
      </c>
      <c r="L238">
        <f>ola[[#This Row],[Total selling price after discount]]-ola[[#This Row],[Total buying price]]</f>
        <v>22.982400000000013</v>
      </c>
      <c r="M238" t="str">
        <f>TEXT(ola[[#This Row],[DATE]],"mmm")</f>
        <v>Nov</v>
      </c>
      <c r="N238" t="str">
        <f>TEXT(ola[[#This Row],[DATE]],"ddd")</f>
        <v>Sun</v>
      </c>
      <c r="O238" t="str">
        <f>TEXT(ola[[#This Row],[DATE]], "yyyy")</f>
        <v>2021</v>
      </c>
      <c r="P238" s="22" t="str">
        <f>VLOOKUP(ola[[#This Row],[PRODUCT ID]],olaitan[#All],3,0)</f>
        <v>Catagory02</v>
      </c>
    </row>
    <row r="239" spans="1:16" ht="15.75" thickBot="1" x14ac:dyDescent="0.3">
      <c r="A239" s="8">
        <v>44521</v>
      </c>
      <c r="B239" s="4" t="s">
        <v>64</v>
      </c>
      <c r="C239" s="5">
        <v>1</v>
      </c>
      <c r="D239" s="6" t="s">
        <v>58</v>
      </c>
      <c r="E239" s="6" t="s">
        <v>103</v>
      </c>
      <c r="F239">
        <v>0.08</v>
      </c>
      <c r="G239">
        <f>VLOOKUP(ola[[#This Row],[PRODUCT ID]],olaitan[],5,0)</f>
        <v>75</v>
      </c>
      <c r="H239">
        <f>VLOOKUP(ola[[#This Row],[PRODUCT ID]],olaitan[],6,0)</f>
        <v>85.5</v>
      </c>
      <c r="I239">
        <f>PRODUCT(ola[[#This Row],[BUYING PRICE]],ola[[#This Row],[QUANTITY]])</f>
        <v>75</v>
      </c>
      <c r="J239">
        <f>PRODUCT(ola[[#This Row],[SELLING PRICE]],ola[[#This Row],[QUANTITY]])</f>
        <v>85.5</v>
      </c>
      <c r="K239">
        <f>PRODUCT(1-ola[[#This Row],[DISCOUNT %]],ola[[#This Row],[Total selling price before discount]])</f>
        <v>78.66</v>
      </c>
      <c r="L239">
        <f>ola[[#This Row],[Total selling price after discount]]-ola[[#This Row],[Total buying price]]</f>
        <v>3.6599999999999966</v>
      </c>
      <c r="M239" t="str">
        <f>TEXT(ola[[#This Row],[DATE]],"mmm")</f>
        <v>Nov</v>
      </c>
      <c r="N239" t="str">
        <f>TEXT(ola[[#This Row],[DATE]],"ddd")</f>
        <v>Sun</v>
      </c>
      <c r="O239" t="str">
        <f>TEXT(ola[[#This Row],[DATE]], "yyyy")</f>
        <v>2021</v>
      </c>
      <c r="P239" s="22" t="str">
        <f>VLOOKUP(ola[[#This Row],[PRODUCT ID]],olaitan[#All],3,0)</f>
        <v>Catagory01</v>
      </c>
    </row>
    <row r="240" spans="1:16" ht="15.75" thickBot="1" x14ac:dyDescent="0.3">
      <c r="A240" s="7">
        <v>44527</v>
      </c>
      <c r="B240" s="1" t="s">
        <v>70</v>
      </c>
      <c r="C240" s="2">
        <v>8</v>
      </c>
      <c r="D240" s="3" t="s">
        <v>58</v>
      </c>
      <c r="E240" s="3" t="s">
        <v>58</v>
      </c>
      <c r="F240">
        <v>0.08</v>
      </c>
      <c r="G240">
        <f>VLOOKUP(ola[[#This Row],[PRODUCT ID]],olaitan[],5,0)</f>
        <v>73</v>
      </c>
      <c r="H240">
        <f>VLOOKUP(ola[[#This Row],[PRODUCT ID]],olaitan[],6,0)</f>
        <v>94.17</v>
      </c>
      <c r="I240">
        <f>PRODUCT(ola[[#This Row],[BUYING PRICE]],ola[[#This Row],[QUANTITY]])</f>
        <v>584</v>
      </c>
      <c r="J240">
        <f>PRODUCT(ola[[#This Row],[SELLING PRICE]],ola[[#This Row],[QUANTITY]])</f>
        <v>753.36</v>
      </c>
      <c r="K240">
        <f>PRODUCT(1-ola[[#This Row],[DISCOUNT %]],ola[[#This Row],[Total selling price before discount]])</f>
        <v>693.09120000000007</v>
      </c>
      <c r="L240">
        <f>ola[[#This Row],[Total selling price after discount]]-ola[[#This Row],[Total buying price]]</f>
        <v>109.09120000000007</v>
      </c>
      <c r="M240" t="str">
        <f>TEXT(ola[[#This Row],[DATE]],"mmm")</f>
        <v>Nov</v>
      </c>
      <c r="N240" t="str">
        <f>TEXT(ola[[#This Row],[DATE]],"ddd")</f>
        <v>Sat</v>
      </c>
      <c r="O240" t="str">
        <f>TEXT(ola[[#This Row],[DATE]], "yyyy")</f>
        <v>2021</v>
      </c>
      <c r="P240" s="22" t="str">
        <f>VLOOKUP(ola[[#This Row],[PRODUCT ID]],olaitan[#All],3,0)</f>
        <v>Catagory02</v>
      </c>
    </row>
    <row r="241" spans="1:16" ht="15.75" thickBot="1" x14ac:dyDescent="0.3">
      <c r="A241" s="8">
        <v>44528</v>
      </c>
      <c r="B241" s="4" t="s">
        <v>98</v>
      </c>
      <c r="C241" s="5">
        <v>2</v>
      </c>
      <c r="D241" s="6" t="s">
        <v>104</v>
      </c>
      <c r="E241" s="6" t="s">
        <v>103</v>
      </c>
      <c r="F241">
        <v>0.05</v>
      </c>
      <c r="G241">
        <f>VLOOKUP(ola[[#This Row],[PRODUCT ID]],olaitan[],5,0)</f>
        <v>90</v>
      </c>
      <c r="H241">
        <f>VLOOKUP(ola[[#This Row],[PRODUCT ID]],olaitan[],6,0)</f>
        <v>115.2</v>
      </c>
      <c r="I241">
        <f>PRODUCT(ola[[#This Row],[BUYING PRICE]],ola[[#This Row],[QUANTITY]])</f>
        <v>180</v>
      </c>
      <c r="J241">
        <f>PRODUCT(ola[[#This Row],[SELLING PRICE]],ola[[#This Row],[QUANTITY]])</f>
        <v>230.4</v>
      </c>
      <c r="K241">
        <f>PRODUCT(1-ola[[#This Row],[DISCOUNT %]],ola[[#This Row],[Total selling price before discount]])</f>
        <v>218.88</v>
      </c>
      <c r="L241">
        <f>ola[[#This Row],[Total selling price after discount]]-ola[[#This Row],[Total buying price]]</f>
        <v>38.879999999999995</v>
      </c>
      <c r="M241" t="str">
        <f>TEXT(ola[[#This Row],[DATE]],"mmm")</f>
        <v>Nov</v>
      </c>
      <c r="N241" t="str">
        <f>TEXT(ola[[#This Row],[DATE]],"ddd")</f>
        <v>Sun</v>
      </c>
      <c r="O241" t="str">
        <f>TEXT(ola[[#This Row],[DATE]], "yyyy")</f>
        <v>2021</v>
      </c>
      <c r="P241" s="22" t="str">
        <f>VLOOKUP(ola[[#This Row],[PRODUCT ID]],olaitan[#All],3,0)</f>
        <v>Catagory04</v>
      </c>
    </row>
    <row r="242" spans="1:16" ht="15.75" thickBot="1" x14ac:dyDescent="0.3">
      <c r="A242" s="7">
        <v>44530</v>
      </c>
      <c r="B242" s="1" t="s">
        <v>97</v>
      </c>
      <c r="C242" s="2">
        <v>15</v>
      </c>
      <c r="D242" s="3" t="s">
        <v>104</v>
      </c>
      <c r="E242" s="3" t="s">
        <v>58</v>
      </c>
      <c r="F242">
        <v>0.08</v>
      </c>
      <c r="G242">
        <f>VLOOKUP(ola[[#This Row],[PRODUCT ID]],olaitan[],5,0)</f>
        <v>37</v>
      </c>
      <c r="H242">
        <f>VLOOKUP(ola[[#This Row],[PRODUCT ID]],olaitan[],6,0)</f>
        <v>42.55</v>
      </c>
      <c r="I242">
        <f>PRODUCT(ola[[#This Row],[BUYING PRICE]],ola[[#This Row],[QUANTITY]])</f>
        <v>555</v>
      </c>
      <c r="J242">
        <f>PRODUCT(ola[[#This Row],[SELLING PRICE]],ola[[#This Row],[QUANTITY]])</f>
        <v>638.25</v>
      </c>
      <c r="K242">
        <f>PRODUCT(1-ola[[#This Row],[DISCOUNT %]],ola[[#This Row],[Total selling price before discount]])</f>
        <v>587.19000000000005</v>
      </c>
      <c r="L242">
        <f>ola[[#This Row],[Total selling price after discount]]-ola[[#This Row],[Total buying price]]</f>
        <v>32.190000000000055</v>
      </c>
      <c r="M242" t="str">
        <f>TEXT(ola[[#This Row],[DATE]],"mmm")</f>
        <v>Nov</v>
      </c>
      <c r="N242" t="str">
        <f>TEXT(ola[[#This Row],[DATE]],"ddd")</f>
        <v>Tue</v>
      </c>
      <c r="O242" t="str">
        <f>TEXT(ola[[#This Row],[DATE]], "yyyy")</f>
        <v>2021</v>
      </c>
      <c r="P242" s="22" t="str">
        <f>VLOOKUP(ola[[#This Row],[PRODUCT ID]],olaitan[#All],3,0)</f>
        <v>Catagory04</v>
      </c>
    </row>
    <row r="243" spans="1:16" ht="15.75" thickBot="1" x14ac:dyDescent="0.3">
      <c r="A243" s="8">
        <v>44532</v>
      </c>
      <c r="B243" s="4" t="s">
        <v>74</v>
      </c>
      <c r="C243" s="5">
        <v>10</v>
      </c>
      <c r="D243" s="6" t="s">
        <v>104</v>
      </c>
      <c r="E243" s="6" t="s">
        <v>103</v>
      </c>
      <c r="F243">
        <v>7.0000000000000007E-2</v>
      </c>
      <c r="G243">
        <f>VLOOKUP(ola[[#This Row],[PRODUCT ID]],olaitan[],5,0)</f>
        <v>13</v>
      </c>
      <c r="H243">
        <f>VLOOKUP(ola[[#This Row],[PRODUCT ID]],olaitan[],6,0)</f>
        <v>16.64</v>
      </c>
      <c r="I243">
        <f>PRODUCT(ola[[#This Row],[BUYING PRICE]],ola[[#This Row],[QUANTITY]])</f>
        <v>130</v>
      </c>
      <c r="J243">
        <f>PRODUCT(ola[[#This Row],[SELLING PRICE]],ola[[#This Row],[QUANTITY]])</f>
        <v>166.4</v>
      </c>
      <c r="K243">
        <f>PRODUCT(1-ola[[#This Row],[DISCOUNT %]],ola[[#This Row],[Total selling price before discount]])</f>
        <v>154.75199999999998</v>
      </c>
      <c r="L243">
        <f>ola[[#This Row],[Total selling price after discount]]-ola[[#This Row],[Total buying price]]</f>
        <v>24.751999999999981</v>
      </c>
      <c r="M243" t="str">
        <f>TEXT(ola[[#This Row],[DATE]],"mmm")</f>
        <v>Dec</v>
      </c>
      <c r="N243" t="str">
        <f>TEXT(ola[[#This Row],[DATE]],"ddd")</f>
        <v>Thu</v>
      </c>
      <c r="O243" t="str">
        <f>TEXT(ola[[#This Row],[DATE]], "yyyy")</f>
        <v>2021</v>
      </c>
      <c r="P243" s="22" t="str">
        <f>VLOOKUP(ola[[#This Row],[PRODUCT ID]],olaitan[#All],3,0)</f>
        <v>Catagory02</v>
      </c>
    </row>
    <row r="244" spans="1:16" ht="15.75" thickBot="1" x14ac:dyDescent="0.3">
      <c r="A244" s="7">
        <v>44533</v>
      </c>
      <c r="B244" s="1" t="s">
        <v>92</v>
      </c>
      <c r="C244" s="2">
        <v>2</v>
      </c>
      <c r="D244" s="3" t="s">
        <v>58</v>
      </c>
      <c r="E244" s="3" t="s">
        <v>103</v>
      </c>
      <c r="F244">
        <v>7.0000000000000007E-2</v>
      </c>
      <c r="G244">
        <f>VLOOKUP(ola[[#This Row],[PRODUCT ID]],olaitan[],5,0)</f>
        <v>55</v>
      </c>
      <c r="H244">
        <f>VLOOKUP(ola[[#This Row],[PRODUCT ID]],olaitan[],6,0)</f>
        <v>58.3</v>
      </c>
      <c r="I244">
        <f>PRODUCT(ola[[#This Row],[BUYING PRICE]],ola[[#This Row],[QUANTITY]])</f>
        <v>110</v>
      </c>
      <c r="J244">
        <f>PRODUCT(ola[[#This Row],[SELLING PRICE]],ola[[#This Row],[QUANTITY]])</f>
        <v>116.6</v>
      </c>
      <c r="K244">
        <f>PRODUCT(1-ola[[#This Row],[DISCOUNT %]],ola[[#This Row],[Total selling price before discount]])</f>
        <v>108.43799999999999</v>
      </c>
      <c r="L244">
        <f>ola[[#This Row],[Total selling price after discount]]-ola[[#This Row],[Total buying price]]</f>
        <v>-1.5620000000000118</v>
      </c>
      <c r="M244" t="str">
        <f>TEXT(ola[[#This Row],[DATE]],"mmm")</f>
        <v>Dec</v>
      </c>
      <c r="N244" t="str">
        <f>TEXT(ola[[#This Row],[DATE]],"ddd")</f>
        <v>Fri</v>
      </c>
      <c r="O244" t="str">
        <f>TEXT(ola[[#This Row],[DATE]], "yyyy")</f>
        <v>2021</v>
      </c>
      <c r="P244" s="22" t="str">
        <f>VLOOKUP(ola[[#This Row],[PRODUCT ID]],olaitan[#All],3,0)</f>
        <v>Catagory04</v>
      </c>
    </row>
    <row r="245" spans="1:16" ht="15.75" thickBot="1" x14ac:dyDescent="0.3">
      <c r="A245" s="8">
        <v>44533</v>
      </c>
      <c r="B245" s="4" t="s">
        <v>77</v>
      </c>
      <c r="C245" s="5">
        <v>8</v>
      </c>
      <c r="D245" s="6" t="s">
        <v>58</v>
      </c>
      <c r="E245" s="6" t="s">
        <v>58</v>
      </c>
      <c r="F245">
        <v>0.06</v>
      </c>
      <c r="G245">
        <f>VLOOKUP(ola[[#This Row],[PRODUCT ID]],olaitan[],5,0)</f>
        <v>150</v>
      </c>
      <c r="H245">
        <f>VLOOKUP(ola[[#This Row],[PRODUCT ID]],olaitan[],6,0)</f>
        <v>210</v>
      </c>
      <c r="I245">
        <f>PRODUCT(ola[[#This Row],[BUYING PRICE]],ola[[#This Row],[QUANTITY]])</f>
        <v>1200</v>
      </c>
      <c r="J245">
        <f>PRODUCT(ola[[#This Row],[SELLING PRICE]],ola[[#This Row],[QUANTITY]])</f>
        <v>1680</v>
      </c>
      <c r="K245">
        <f>PRODUCT(1-ola[[#This Row],[DISCOUNT %]],ola[[#This Row],[Total selling price before discount]])</f>
        <v>1579.1999999999998</v>
      </c>
      <c r="L245">
        <f>ola[[#This Row],[Total selling price after discount]]-ola[[#This Row],[Total buying price]]</f>
        <v>379.19999999999982</v>
      </c>
      <c r="M245" t="str">
        <f>TEXT(ola[[#This Row],[DATE]],"mmm")</f>
        <v>Dec</v>
      </c>
      <c r="N245" t="str">
        <f>TEXT(ola[[#This Row],[DATE]],"ddd")</f>
        <v>Fri</v>
      </c>
      <c r="O245" t="str">
        <f>TEXT(ola[[#This Row],[DATE]], "yyyy")</f>
        <v>2021</v>
      </c>
      <c r="P245" s="22" t="str">
        <f>VLOOKUP(ola[[#This Row],[PRODUCT ID]],olaitan[#All],3,0)</f>
        <v>Catagory02</v>
      </c>
    </row>
    <row r="246" spans="1:16" ht="15.75" thickBot="1" x14ac:dyDescent="0.3">
      <c r="A246" s="7">
        <v>44535</v>
      </c>
      <c r="B246" s="1" t="s">
        <v>62</v>
      </c>
      <c r="C246" s="2">
        <v>15</v>
      </c>
      <c r="D246" s="3" t="s">
        <v>104</v>
      </c>
      <c r="E246" s="3" t="s">
        <v>103</v>
      </c>
      <c r="F246">
        <v>0.05</v>
      </c>
      <c r="G246">
        <f>VLOOKUP(ola[[#This Row],[PRODUCT ID]],olaitan[],5,0)</f>
        <v>44</v>
      </c>
      <c r="H246">
        <f>VLOOKUP(ola[[#This Row],[PRODUCT ID]],olaitan[],6,0)</f>
        <v>48.84</v>
      </c>
      <c r="I246">
        <f>PRODUCT(ola[[#This Row],[BUYING PRICE]],ola[[#This Row],[QUANTITY]])</f>
        <v>660</v>
      </c>
      <c r="J246">
        <f>PRODUCT(ola[[#This Row],[SELLING PRICE]],ola[[#This Row],[QUANTITY]])</f>
        <v>732.6</v>
      </c>
      <c r="K246">
        <f>PRODUCT(1-ola[[#This Row],[DISCOUNT %]],ola[[#This Row],[Total selling price before discount]])</f>
        <v>695.97</v>
      </c>
      <c r="L246">
        <f>ola[[#This Row],[Total selling price after discount]]-ola[[#This Row],[Total buying price]]</f>
        <v>35.970000000000027</v>
      </c>
      <c r="M246" t="str">
        <f>TEXT(ola[[#This Row],[DATE]],"mmm")</f>
        <v>Dec</v>
      </c>
      <c r="N246" t="str">
        <f>TEXT(ola[[#This Row],[DATE]],"ddd")</f>
        <v>Sun</v>
      </c>
      <c r="O246" t="str">
        <f>TEXT(ola[[#This Row],[DATE]], "yyyy")</f>
        <v>2021</v>
      </c>
      <c r="P246" s="22" t="str">
        <f>VLOOKUP(ola[[#This Row],[PRODUCT ID]],olaitan[#All],3,0)</f>
        <v>Catagory01</v>
      </c>
    </row>
    <row r="247" spans="1:16" ht="15.75" thickBot="1" x14ac:dyDescent="0.3">
      <c r="A247" s="8">
        <v>44535</v>
      </c>
      <c r="B247" s="4" t="s">
        <v>68</v>
      </c>
      <c r="C247" s="5">
        <v>1</v>
      </c>
      <c r="D247" s="6" t="s">
        <v>104</v>
      </c>
      <c r="E247" s="6" t="s">
        <v>58</v>
      </c>
      <c r="F247">
        <v>7.0000000000000007E-2</v>
      </c>
      <c r="G247">
        <f>VLOOKUP(ola[[#This Row],[PRODUCT ID]],olaitan[],5,0)</f>
        <v>148</v>
      </c>
      <c r="H247">
        <f>VLOOKUP(ola[[#This Row],[PRODUCT ID]],olaitan[],6,0)</f>
        <v>164.28</v>
      </c>
      <c r="I247">
        <f>PRODUCT(ola[[#This Row],[BUYING PRICE]],ola[[#This Row],[QUANTITY]])</f>
        <v>148</v>
      </c>
      <c r="J247">
        <f>PRODUCT(ola[[#This Row],[SELLING PRICE]],ola[[#This Row],[QUANTITY]])</f>
        <v>164.28</v>
      </c>
      <c r="K247">
        <f>PRODUCT(1-ola[[#This Row],[DISCOUNT %]],ola[[#This Row],[Total selling price before discount]])</f>
        <v>152.78039999999999</v>
      </c>
      <c r="L247">
        <f>ola[[#This Row],[Total selling price after discount]]-ola[[#This Row],[Total buying price]]</f>
        <v>4.780399999999986</v>
      </c>
      <c r="M247" t="str">
        <f>TEXT(ola[[#This Row],[DATE]],"mmm")</f>
        <v>Dec</v>
      </c>
      <c r="N247" t="str">
        <f>TEXT(ola[[#This Row],[DATE]],"ddd")</f>
        <v>Sun</v>
      </c>
      <c r="O247" t="str">
        <f>TEXT(ola[[#This Row],[DATE]], "yyyy")</f>
        <v>2021</v>
      </c>
      <c r="P247" s="22" t="str">
        <f>VLOOKUP(ola[[#This Row],[PRODUCT ID]],olaitan[#All],3,0)</f>
        <v>Catagory02</v>
      </c>
    </row>
    <row r="248" spans="1:16" ht="15.75" thickBot="1" x14ac:dyDescent="0.3">
      <c r="A248" s="7">
        <v>44537</v>
      </c>
      <c r="B248" s="1" t="s">
        <v>71</v>
      </c>
      <c r="C248" s="2">
        <v>8</v>
      </c>
      <c r="D248" s="3" t="s">
        <v>104</v>
      </c>
      <c r="E248" s="3" t="s">
        <v>58</v>
      </c>
      <c r="F248">
        <v>0.06</v>
      </c>
      <c r="G248">
        <f>VLOOKUP(ola[[#This Row],[PRODUCT ID]],olaitan[],5,0)</f>
        <v>112</v>
      </c>
      <c r="H248">
        <f>VLOOKUP(ola[[#This Row],[PRODUCT ID]],olaitan[],6,0)</f>
        <v>122.08</v>
      </c>
      <c r="I248">
        <f>PRODUCT(ola[[#This Row],[BUYING PRICE]],ola[[#This Row],[QUANTITY]])</f>
        <v>896</v>
      </c>
      <c r="J248">
        <f>PRODUCT(ola[[#This Row],[SELLING PRICE]],ola[[#This Row],[QUANTITY]])</f>
        <v>976.64</v>
      </c>
      <c r="K248">
        <f>PRODUCT(1-ola[[#This Row],[DISCOUNT %]],ola[[#This Row],[Total selling price before discount]])</f>
        <v>918.0415999999999</v>
      </c>
      <c r="L248">
        <f>ola[[#This Row],[Total selling price after discount]]-ola[[#This Row],[Total buying price]]</f>
        <v>22.041599999999903</v>
      </c>
      <c r="M248" t="str">
        <f>TEXT(ola[[#This Row],[DATE]],"mmm")</f>
        <v>Dec</v>
      </c>
      <c r="N248" t="str">
        <f>TEXT(ola[[#This Row],[DATE]],"ddd")</f>
        <v>Tue</v>
      </c>
      <c r="O248" t="str">
        <f>TEXT(ola[[#This Row],[DATE]], "yyyy")</f>
        <v>2021</v>
      </c>
      <c r="P248" s="22" t="str">
        <f>VLOOKUP(ola[[#This Row],[PRODUCT ID]],olaitan[#All],3,0)</f>
        <v>Catagory02</v>
      </c>
    </row>
    <row r="249" spans="1:16" ht="15.75" thickBot="1" x14ac:dyDescent="0.3">
      <c r="A249" s="8">
        <v>44538</v>
      </c>
      <c r="B249" s="4" t="s">
        <v>102</v>
      </c>
      <c r="C249" s="5">
        <v>14</v>
      </c>
      <c r="D249" s="6" t="s">
        <v>104</v>
      </c>
      <c r="E249" s="6" t="s">
        <v>58</v>
      </c>
      <c r="F249">
        <v>0.04</v>
      </c>
      <c r="G249">
        <f>VLOOKUP(ola[[#This Row],[PRODUCT ID]],olaitan[],5,0)</f>
        <v>76</v>
      </c>
      <c r="H249">
        <f>VLOOKUP(ola[[#This Row],[PRODUCT ID]],olaitan[],6,0)</f>
        <v>82.08</v>
      </c>
      <c r="I249">
        <f>PRODUCT(ola[[#This Row],[BUYING PRICE]],ola[[#This Row],[QUANTITY]])</f>
        <v>1064</v>
      </c>
      <c r="J249">
        <f>PRODUCT(ola[[#This Row],[SELLING PRICE]],ola[[#This Row],[QUANTITY]])</f>
        <v>1149.1199999999999</v>
      </c>
      <c r="K249">
        <f>PRODUCT(1-ola[[#This Row],[DISCOUNT %]],ola[[#This Row],[Total selling price before discount]])</f>
        <v>1103.1551999999999</v>
      </c>
      <c r="L249">
        <f>ola[[#This Row],[Total selling price after discount]]-ola[[#This Row],[Total buying price]]</f>
        <v>39.155199999999923</v>
      </c>
      <c r="M249" t="str">
        <f>TEXT(ola[[#This Row],[DATE]],"mmm")</f>
        <v>Dec</v>
      </c>
      <c r="N249" t="str">
        <f>TEXT(ola[[#This Row],[DATE]],"ddd")</f>
        <v>Wed</v>
      </c>
      <c r="O249" t="str">
        <f>TEXT(ola[[#This Row],[DATE]], "yyyy")</f>
        <v>2021</v>
      </c>
      <c r="P249" s="22" t="str">
        <f>VLOOKUP(ola[[#This Row],[PRODUCT ID]],olaitan[#All],3,0)</f>
        <v>Catagory04</v>
      </c>
    </row>
    <row r="250" spans="1:16" ht="15.75" thickBot="1" x14ac:dyDescent="0.3">
      <c r="A250" s="7">
        <v>44544</v>
      </c>
      <c r="B250" s="1" t="s">
        <v>100</v>
      </c>
      <c r="C250" s="2">
        <v>4</v>
      </c>
      <c r="D250" s="3" t="s">
        <v>104</v>
      </c>
      <c r="E250" s="3" t="s">
        <v>58</v>
      </c>
      <c r="F250">
        <v>7.0000000000000007E-2</v>
      </c>
      <c r="G250">
        <f>VLOOKUP(ola[[#This Row],[PRODUCT ID]],olaitan[],5,0)</f>
        <v>120</v>
      </c>
      <c r="H250">
        <f>VLOOKUP(ola[[#This Row],[PRODUCT ID]],olaitan[],6,0)</f>
        <v>162</v>
      </c>
      <c r="I250">
        <f>PRODUCT(ola[[#This Row],[BUYING PRICE]],ola[[#This Row],[QUANTITY]])</f>
        <v>480</v>
      </c>
      <c r="J250">
        <f>PRODUCT(ola[[#This Row],[SELLING PRICE]],ola[[#This Row],[QUANTITY]])</f>
        <v>648</v>
      </c>
      <c r="K250">
        <f>PRODUCT(1-ola[[#This Row],[DISCOUNT %]],ola[[#This Row],[Total selling price before discount]])</f>
        <v>602.64</v>
      </c>
      <c r="L250">
        <f>ola[[#This Row],[Total selling price after discount]]-ola[[#This Row],[Total buying price]]</f>
        <v>122.63999999999999</v>
      </c>
      <c r="M250" t="str">
        <f>TEXT(ola[[#This Row],[DATE]],"mmm")</f>
        <v>Dec</v>
      </c>
      <c r="N250" t="str">
        <f>TEXT(ola[[#This Row],[DATE]],"ddd")</f>
        <v>Tue</v>
      </c>
      <c r="O250" t="str">
        <f>TEXT(ola[[#This Row],[DATE]], "yyyy")</f>
        <v>2021</v>
      </c>
      <c r="P250" s="22" t="str">
        <f>VLOOKUP(ola[[#This Row],[PRODUCT ID]],olaitan[#All],3,0)</f>
        <v>Catagory04</v>
      </c>
    </row>
    <row r="251" spans="1:16" ht="15.75" thickBot="1" x14ac:dyDescent="0.3">
      <c r="A251" s="8">
        <v>44548</v>
      </c>
      <c r="B251" s="4" t="s">
        <v>61</v>
      </c>
      <c r="C251" s="5">
        <v>2</v>
      </c>
      <c r="D251" s="6" t="s">
        <v>104</v>
      </c>
      <c r="E251" s="6" t="s">
        <v>103</v>
      </c>
      <c r="F251">
        <v>0.05</v>
      </c>
      <c r="G251">
        <f>VLOOKUP(ola[[#This Row],[PRODUCT ID]],olaitan[],5,0)</f>
        <v>71</v>
      </c>
      <c r="H251">
        <f>VLOOKUP(ola[[#This Row],[PRODUCT ID]],olaitan[],6,0)</f>
        <v>80.94</v>
      </c>
      <c r="I251">
        <f>PRODUCT(ola[[#This Row],[BUYING PRICE]],ola[[#This Row],[QUANTITY]])</f>
        <v>142</v>
      </c>
      <c r="J251">
        <f>PRODUCT(ola[[#This Row],[SELLING PRICE]],ola[[#This Row],[QUANTITY]])</f>
        <v>161.88</v>
      </c>
      <c r="K251">
        <f>PRODUCT(1-ola[[#This Row],[DISCOUNT %]],ola[[#This Row],[Total selling price before discount]])</f>
        <v>153.786</v>
      </c>
      <c r="L251">
        <f>ola[[#This Row],[Total selling price after discount]]-ola[[#This Row],[Total buying price]]</f>
        <v>11.786000000000001</v>
      </c>
      <c r="M251" t="str">
        <f>TEXT(ola[[#This Row],[DATE]],"mmm")</f>
        <v>Dec</v>
      </c>
      <c r="N251" t="str">
        <f>TEXT(ola[[#This Row],[DATE]],"ddd")</f>
        <v>Sat</v>
      </c>
      <c r="O251" t="str">
        <f>TEXT(ola[[#This Row],[DATE]], "yyyy")</f>
        <v>2021</v>
      </c>
      <c r="P251" s="22" t="str">
        <f>VLOOKUP(ola[[#This Row],[PRODUCT ID]],olaitan[#All],3,0)</f>
        <v>Catagory01</v>
      </c>
    </row>
    <row r="252" spans="1:16" ht="15.75" thickBot="1" x14ac:dyDescent="0.3">
      <c r="A252" s="7">
        <v>44548</v>
      </c>
      <c r="B252" s="1" t="s">
        <v>80</v>
      </c>
      <c r="C252" s="2">
        <v>8</v>
      </c>
      <c r="D252" s="3" t="s">
        <v>58</v>
      </c>
      <c r="E252" s="3" t="s">
        <v>103</v>
      </c>
      <c r="F252">
        <v>0.04</v>
      </c>
      <c r="G252">
        <f>VLOOKUP(ola[[#This Row],[PRODUCT ID]],olaitan[],5,0)</f>
        <v>121</v>
      </c>
      <c r="H252">
        <f>VLOOKUP(ola[[#This Row],[PRODUCT ID]],olaitan[],6,0)</f>
        <v>141.57</v>
      </c>
      <c r="I252">
        <f>PRODUCT(ola[[#This Row],[BUYING PRICE]],ola[[#This Row],[QUANTITY]])</f>
        <v>968</v>
      </c>
      <c r="J252">
        <f>PRODUCT(ola[[#This Row],[SELLING PRICE]],ola[[#This Row],[QUANTITY]])</f>
        <v>1132.56</v>
      </c>
      <c r="K252">
        <f>PRODUCT(1-ola[[#This Row],[DISCOUNT %]],ola[[#This Row],[Total selling price before discount]])</f>
        <v>1087.2575999999999</v>
      </c>
      <c r="L252">
        <f>ola[[#This Row],[Total selling price after discount]]-ola[[#This Row],[Total buying price]]</f>
        <v>119.25759999999991</v>
      </c>
      <c r="M252" t="str">
        <f>TEXT(ola[[#This Row],[DATE]],"mmm")</f>
        <v>Dec</v>
      </c>
      <c r="N252" t="str">
        <f>TEXT(ola[[#This Row],[DATE]],"ddd")</f>
        <v>Sat</v>
      </c>
      <c r="O252" t="str">
        <f>TEXT(ola[[#This Row],[DATE]], "yyyy")</f>
        <v>2021</v>
      </c>
      <c r="P252" s="22" t="str">
        <f>VLOOKUP(ola[[#This Row],[PRODUCT ID]],olaitan[#All],3,0)</f>
        <v>Catagory03</v>
      </c>
    </row>
    <row r="253" spans="1:16" ht="15.75" thickBot="1" x14ac:dyDescent="0.3">
      <c r="A253" s="8">
        <v>44549</v>
      </c>
      <c r="B253" s="4" t="s">
        <v>81</v>
      </c>
      <c r="C253" s="5">
        <v>12</v>
      </c>
      <c r="D253" s="6" t="s">
        <v>104</v>
      </c>
      <c r="E253" s="6" t="s">
        <v>58</v>
      </c>
      <c r="F253">
        <v>0.06</v>
      </c>
      <c r="G253">
        <f>VLOOKUP(ola[[#This Row],[PRODUCT ID]],olaitan[],5,0)</f>
        <v>141</v>
      </c>
      <c r="H253">
        <f>VLOOKUP(ola[[#This Row],[PRODUCT ID]],olaitan[],6,0)</f>
        <v>149.46</v>
      </c>
      <c r="I253">
        <f>PRODUCT(ola[[#This Row],[BUYING PRICE]],ola[[#This Row],[QUANTITY]])</f>
        <v>1692</v>
      </c>
      <c r="J253">
        <f>PRODUCT(ola[[#This Row],[SELLING PRICE]],ola[[#This Row],[QUANTITY]])</f>
        <v>1793.52</v>
      </c>
      <c r="K253">
        <f>PRODUCT(1-ola[[#This Row],[DISCOUNT %]],ola[[#This Row],[Total selling price before discount]])</f>
        <v>1685.9087999999999</v>
      </c>
      <c r="L253">
        <f>ola[[#This Row],[Total selling price after discount]]-ola[[#This Row],[Total buying price]]</f>
        <v>-6.0912000000000717</v>
      </c>
      <c r="M253" t="str">
        <f>TEXT(ola[[#This Row],[DATE]],"mmm")</f>
        <v>Dec</v>
      </c>
      <c r="N253" t="str">
        <f>TEXT(ola[[#This Row],[DATE]],"ddd")</f>
        <v>Sun</v>
      </c>
      <c r="O253" t="str">
        <f>TEXT(ola[[#This Row],[DATE]], "yyyy")</f>
        <v>2021</v>
      </c>
      <c r="P253" s="22" t="str">
        <f>VLOOKUP(ola[[#This Row],[PRODUCT ID]],olaitan[#All],3,0)</f>
        <v>Catagory03</v>
      </c>
    </row>
    <row r="254" spans="1:16" ht="15.75" thickBot="1" x14ac:dyDescent="0.3">
      <c r="A254" s="7">
        <v>44549</v>
      </c>
      <c r="B254" s="1" t="s">
        <v>87</v>
      </c>
      <c r="C254" s="2">
        <v>3</v>
      </c>
      <c r="D254" s="3" t="s">
        <v>8</v>
      </c>
      <c r="E254" s="3" t="s">
        <v>58</v>
      </c>
      <c r="F254">
        <v>0.05</v>
      </c>
      <c r="G254">
        <f>VLOOKUP(ola[[#This Row],[PRODUCT ID]],olaitan[],5,0)</f>
        <v>47</v>
      </c>
      <c r="H254">
        <f>VLOOKUP(ola[[#This Row],[PRODUCT ID]],olaitan[],6,0)</f>
        <v>53.11</v>
      </c>
      <c r="I254">
        <f>PRODUCT(ola[[#This Row],[BUYING PRICE]],ola[[#This Row],[QUANTITY]])</f>
        <v>141</v>
      </c>
      <c r="J254">
        <f>PRODUCT(ola[[#This Row],[SELLING PRICE]],ola[[#This Row],[QUANTITY]])</f>
        <v>159.32999999999998</v>
      </c>
      <c r="K254">
        <f>PRODUCT(1-ola[[#This Row],[DISCOUNT %]],ola[[#This Row],[Total selling price before discount]])</f>
        <v>151.36349999999999</v>
      </c>
      <c r="L254">
        <f>ola[[#This Row],[Total selling price after discount]]-ola[[#This Row],[Total buying price]]</f>
        <v>10.363499999999988</v>
      </c>
      <c r="M254" t="str">
        <f>TEXT(ola[[#This Row],[DATE]],"mmm")</f>
        <v>Dec</v>
      </c>
      <c r="N254" t="str">
        <f>TEXT(ola[[#This Row],[DATE]],"ddd")</f>
        <v>Sun</v>
      </c>
      <c r="O254" t="str">
        <f>TEXT(ola[[#This Row],[DATE]], "yyyy")</f>
        <v>2021</v>
      </c>
      <c r="P254" s="22" t="str">
        <f>VLOOKUP(ola[[#This Row],[PRODUCT ID]],olaitan[#All],3,0)</f>
        <v>Catagory04</v>
      </c>
    </row>
    <row r="255" spans="1:16" ht="15.75" thickBot="1" x14ac:dyDescent="0.3">
      <c r="A255" s="8">
        <v>44549</v>
      </c>
      <c r="B255" s="4" t="s">
        <v>69</v>
      </c>
      <c r="C255" s="5">
        <v>10</v>
      </c>
      <c r="D255" s="6" t="s">
        <v>58</v>
      </c>
      <c r="E255" s="6" t="s">
        <v>58</v>
      </c>
      <c r="F255">
        <v>0.05</v>
      </c>
      <c r="G255">
        <f>VLOOKUP(ola[[#This Row],[PRODUCT ID]],olaitan[],5,0)</f>
        <v>44</v>
      </c>
      <c r="H255">
        <f>VLOOKUP(ola[[#This Row],[PRODUCT ID]],olaitan[],6,0)</f>
        <v>48.4</v>
      </c>
      <c r="I255">
        <f>PRODUCT(ola[[#This Row],[BUYING PRICE]],ola[[#This Row],[QUANTITY]])</f>
        <v>440</v>
      </c>
      <c r="J255">
        <f>PRODUCT(ola[[#This Row],[SELLING PRICE]],ola[[#This Row],[QUANTITY]])</f>
        <v>484</v>
      </c>
      <c r="K255">
        <f>PRODUCT(1-ola[[#This Row],[DISCOUNT %]],ola[[#This Row],[Total selling price before discount]])</f>
        <v>459.79999999999995</v>
      </c>
      <c r="L255">
        <f>ola[[#This Row],[Total selling price after discount]]-ola[[#This Row],[Total buying price]]</f>
        <v>19.799999999999955</v>
      </c>
      <c r="M255" t="str">
        <f>TEXT(ola[[#This Row],[DATE]],"mmm")</f>
        <v>Dec</v>
      </c>
      <c r="N255" t="str">
        <f>TEXT(ola[[#This Row],[DATE]],"ddd")</f>
        <v>Sun</v>
      </c>
      <c r="O255" t="str">
        <f>TEXT(ola[[#This Row],[DATE]], "yyyy")</f>
        <v>2021</v>
      </c>
      <c r="P255" s="22" t="str">
        <f>VLOOKUP(ola[[#This Row],[PRODUCT ID]],olaitan[#All],3,0)</f>
        <v>Catagory02</v>
      </c>
    </row>
    <row r="256" spans="1:16" ht="15.75" thickBot="1" x14ac:dyDescent="0.3">
      <c r="A256" s="7">
        <v>44550</v>
      </c>
      <c r="B256" s="1" t="s">
        <v>70</v>
      </c>
      <c r="C256" s="2">
        <v>14</v>
      </c>
      <c r="D256" s="3" t="s">
        <v>104</v>
      </c>
      <c r="E256" s="3" t="s">
        <v>58</v>
      </c>
      <c r="F256">
        <v>0.05</v>
      </c>
      <c r="G256">
        <f>VLOOKUP(ola[[#This Row],[PRODUCT ID]],olaitan[],5,0)</f>
        <v>73</v>
      </c>
      <c r="H256">
        <f>VLOOKUP(ola[[#This Row],[PRODUCT ID]],olaitan[],6,0)</f>
        <v>94.17</v>
      </c>
      <c r="I256">
        <f>PRODUCT(ola[[#This Row],[BUYING PRICE]],ola[[#This Row],[QUANTITY]])</f>
        <v>1022</v>
      </c>
      <c r="J256">
        <f>PRODUCT(ola[[#This Row],[SELLING PRICE]],ola[[#This Row],[QUANTITY]])</f>
        <v>1318.38</v>
      </c>
      <c r="K256">
        <f>PRODUCT(1-ola[[#This Row],[DISCOUNT %]],ola[[#This Row],[Total selling price before discount]])</f>
        <v>1252.461</v>
      </c>
      <c r="L256">
        <f>ola[[#This Row],[Total selling price after discount]]-ola[[#This Row],[Total buying price]]</f>
        <v>230.46100000000001</v>
      </c>
      <c r="M256" t="str">
        <f>TEXT(ola[[#This Row],[DATE]],"mmm")</f>
        <v>Dec</v>
      </c>
      <c r="N256" t="str">
        <f>TEXT(ola[[#This Row],[DATE]],"ddd")</f>
        <v>Mon</v>
      </c>
      <c r="O256" t="str">
        <f>TEXT(ola[[#This Row],[DATE]], "yyyy")</f>
        <v>2021</v>
      </c>
      <c r="P256" s="22" t="str">
        <f>VLOOKUP(ola[[#This Row],[PRODUCT ID]],olaitan[#All],3,0)</f>
        <v>Catagory02</v>
      </c>
    </row>
    <row r="257" spans="1:16" ht="15.75" thickBot="1" x14ac:dyDescent="0.3">
      <c r="A257" s="8">
        <v>44551</v>
      </c>
      <c r="B257" s="4" t="s">
        <v>84</v>
      </c>
      <c r="C257" s="5">
        <v>10</v>
      </c>
      <c r="D257" s="6" t="s">
        <v>58</v>
      </c>
      <c r="E257" s="6" t="s">
        <v>103</v>
      </c>
      <c r="F257">
        <v>0.05</v>
      </c>
      <c r="G257">
        <f>VLOOKUP(ola[[#This Row],[PRODUCT ID]],olaitan[],5,0)</f>
        <v>18</v>
      </c>
      <c r="H257">
        <f>VLOOKUP(ola[[#This Row],[PRODUCT ID]],olaitan[],6,0)</f>
        <v>24.66</v>
      </c>
      <c r="I257">
        <f>PRODUCT(ola[[#This Row],[BUYING PRICE]],ola[[#This Row],[QUANTITY]])</f>
        <v>180</v>
      </c>
      <c r="J257">
        <f>PRODUCT(ola[[#This Row],[SELLING PRICE]],ola[[#This Row],[QUANTITY]])</f>
        <v>246.6</v>
      </c>
      <c r="K257">
        <f>PRODUCT(1-ola[[#This Row],[DISCOUNT %]],ola[[#This Row],[Total selling price before discount]])</f>
        <v>234.26999999999998</v>
      </c>
      <c r="L257">
        <f>ola[[#This Row],[Total selling price after discount]]-ola[[#This Row],[Total buying price]]</f>
        <v>54.269999999999982</v>
      </c>
      <c r="M257" t="str">
        <f>TEXT(ola[[#This Row],[DATE]],"mmm")</f>
        <v>Dec</v>
      </c>
      <c r="N257" t="str">
        <f>TEXT(ola[[#This Row],[DATE]],"ddd")</f>
        <v>Tue</v>
      </c>
      <c r="O257" t="str">
        <f>TEXT(ola[[#This Row],[DATE]], "yyyy")</f>
        <v>2021</v>
      </c>
      <c r="P257" s="22" t="str">
        <f>VLOOKUP(ola[[#This Row],[PRODUCT ID]],olaitan[#All],3,0)</f>
        <v>Catagory04</v>
      </c>
    </row>
    <row r="258" spans="1:16" ht="15.75" thickBot="1" x14ac:dyDescent="0.3">
      <c r="A258" s="7">
        <v>44554</v>
      </c>
      <c r="B258" s="1" t="s">
        <v>100</v>
      </c>
      <c r="C258" s="2">
        <v>8</v>
      </c>
      <c r="D258" s="3" t="s">
        <v>8</v>
      </c>
      <c r="E258" s="3" t="s">
        <v>103</v>
      </c>
      <c r="F258">
        <v>0.05</v>
      </c>
      <c r="G258">
        <f>VLOOKUP(ola[[#This Row],[PRODUCT ID]],olaitan[],5,0)</f>
        <v>120</v>
      </c>
      <c r="H258">
        <f>VLOOKUP(ola[[#This Row],[PRODUCT ID]],olaitan[],6,0)</f>
        <v>162</v>
      </c>
      <c r="I258">
        <f>PRODUCT(ola[[#This Row],[BUYING PRICE]],ola[[#This Row],[QUANTITY]])</f>
        <v>960</v>
      </c>
      <c r="J258">
        <f>PRODUCT(ola[[#This Row],[SELLING PRICE]],ola[[#This Row],[QUANTITY]])</f>
        <v>1296</v>
      </c>
      <c r="K258">
        <f>PRODUCT(1-ola[[#This Row],[DISCOUNT %]],ola[[#This Row],[Total selling price before discount]])</f>
        <v>1231.2</v>
      </c>
      <c r="L258">
        <f>ola[[#This Row],[Total selling price after discount]]-ola[[#This Row],[Total buying price]]</f>
        <v>271.20000000000005</v>
      </c>
      <c r="M258" t="str">
        <f>TEXT(ola[[#This Row],[DATE]],"mmm")</f>
        <v>Dec</v>
      </c>
      <c r="N258" t="str">
        <f>TEXT(ola[[#This Row],[DATE]],"ddd")</f>
        <v>Fri</v>
      </c>
      <c r="O258" t="str">
        <f>TEXT(ola[[#This Row],[DATE]], "yyyy")</f>
        <v>2021</v>
      </c>
      <c r="P258" s="22" t="str">
        <f>VLOOKUP(ola[[#This Row],[PRODUCT ID]],olaitan[#All],3,0)</f>
        <v>Catagory04</v>
      </c>
    </row>
    <row r="259" spans="1:16" ht="15.75" thickBot="1" x14ac:dyDescent="0.3">
      <c r="A259" s="8">
        <v>44554</v>
      </c>
      <c r="B259" s="4" t="s">
        <v>94</v>
      </c>
      <c r="C259" s="5">
        <v>8</v>
      </c>
      <c r="D259" s="6" t="s">
        <v>8</v>
      </c>
      <c r="E259" s="6" t="s">
        <v>58</v>
      </c>
      <c r="F259">
        <v>0.08</v>
      </c>
      <c r="G259">
        <f>VLOOKUP(ola[[#This Row],[PRODUCT ID]],olaitan[],5,0)</f>
        <v>90</v>
      </c>
      <c r="H259">
        <f>VLOOKUP(ola[[#This Row],[PRODUCT ID]],olaitan[],6,0)</f>
        <v>96.3</v>
      </c>
      <c r="I259">
        <f>PRODUCT(ola[[#This Row],[BUYING PRICE]],ola[[#This Row],[QUANTITY]])</f>
        <v>720</v>
      </c>
      <c r="J259">
        <f>PRODUCT(ola[[#This Row],[SELLING PRICE]],ola[[#This Row],[QUANTITY]])</f>
        <v>770.4</v>
      </c>
      <c r="K259">
        <f>PRODUCT(1-ola[[#This Row],[DISCOUNT %]],ola[[#This Row],[Total selling price before discount]])</f>
        <v>708.76800000000003</v>
      </c>
      <c r="L259">
        <f>ola[[#This Row],[Total selling price after discount]]-ola[[#This Row],[Total buying price]]</f>
        <v>-11.231999999999971</v>
      </c>
      <c r="M259" t="str">
        <f>TEXT(ola[[#This Row],[DATE]],"mmm")</f>
        <v>Dec</v>
      </c>
      <c r="N259" t="str">
        <f>TEXT(ola[[#This Row],[DATE]],"ddd")</f>
        <v>Fri</v>
      </c>
      <c r="O259" t="str">
        <f>TEXT(ola[[#This Row],[DATE]], "yyyy")</f>
        <v>2021</v>
      </c>
      <c r="P259" s="22" t="str">
        <f>VLOOKUP(ola[[#This Row],[PRODUCT ID]],olaitan[#All],3,0)</f>
        <v>Catagory04</v>
      </c>
    </row>
    <row r="260" spans="1:16" ht="15.75" thickBot="1" x14ac:dyDescent="0.3">
      <c r="A260" s="7">
        <v>44556</v>
      </c>
      <c r="B260" s="1" t="s">
        <v>99</v>
      </c>
      <c r="C260" s="2">
        <v>14</v>
      </c>
      <c r="D260" s="3" t="s">
        <v>58</v>
      </c>
      <c r="E260" s="3" t="s">
        <v>103</v>
      </c>
      <c r="F260">
        <v>0.05</v>
      </c>
      <c r="G260">
        <f>VLOOKUP(ola[[#This Row],[PRODUCT ID]],olaitan[],5,0)</f>
        <v>138</v>
      </c>
      <c r="H260">
        <f>VLOOKUP(ola[[#This Row],[PRODUCT ID]],olaitan[],6,0)</f>
        <v>173.88</v>
      </c>
      <c r="I260">
        <f>PRODUCT(ola[[#This Row],[BUYING PRICE]],ola[[#This Row],[QUANTITY]])</f>
        <v>1932</v>
      </c>
      <c r="J260">
        <f>PRODUCT(ola[[#This Row],[SELLING PRICE]],ola[[#This Row],[QUANTITY]])</f>
        <v>2434.3199999999997</v>
      </c>
      <c r="K260">
        <f>PRODUCT(1-ola[[#This Row],[DISCOUNT %]],ola[[#This Row],[Total selling price before discount]])</f>
        <v>2312.6039999999998</v>
      </c>
      <c r="L260">
        <f>ola[[#This Row],[Total selling price after discount]]-ola[[#This Row],[Total buying price]]</f>
        <v>380.60399999999981</v>
      </c>
      <c r="M260" t="str">
        <f>TEXT(ola[[#This Row],[DATE]],"mmm")</f>
        <v>Dec</v>
      </c>
      <c r="N260" t="str">
        <f>TEXT(ola[[#This Row],[DATE]],"ddd")</f>
        <v>Sun</v>
      </c>
      <c r="O260" t="str">
        <f>TEXT(ola[[#This Row],[DATE]], "yyyy")</f>
        <v>2021</v>
      </c>
      <c r="P260" s="22" t="str">
        <f>VLOOKUP(ola[[#This Row],[PRODUCT ID]],olaitan[#All],3,0)</f>
        <v>Catagory04</v>
      </c>
    </row>
    <row r="261" spans="1:16" ht="15.75" thickBot="1" x14ac:dyDescent="0.3">
      <c r="A261" s="8">
        <v>44557</v>
      </c>
      <c r="B261" s="4" t="s">
        <v>87</v>
      </c>
      <c r="C261" s="5">
        <v>14</v>
      </c>
      <c r="D261" s="6" t="s">
        <v>104</v>
      </c>
      <c r="E261" s="6" t="s">
        <v>103</v>
      </c>
      <c r="F261">
        <v>0.05</v>
      </c>
      <c r="G261">
        <f>VLOOKUP(ola[[#This Row],[PRODUCT ID]],olaitan[],5,0)</f>
        <v>47</v>
      </c>
      <c r="H261">
        <f>VLOOKUP(ola[[#This Row],[PRODUCT ID]],olaitan[],6,0)</f>
        <v>53.11</v>
      </c>
      <c r="I261">
        <f>PRODUCT(ola[[#This Row],[BUYING PRICE]],ola[[#This Row],[QUANTITY]])</f>
        <v>658</v>
      </c>
      <c r="J261">
        <f>PRODUCT(ola[[#This Row],[SELLING PRICE]],ola[[#This Row],[QUANTITY]])</f>
        <v>743.54</v>
      </c>
      <c r="K261">
        <f>PRODUCT(1-ola[[#This Row],[DISCOUNT %]],ola[[#This Row],[Total selling price before discount]])</f>
        <v>706.36299999999994</v>
      </c>
      <c r="L261">
        <f>ola[[#This Row],[Total selling price after discount]]-ola[[#This Row],[Total buying price]]</f>
        <v>48.362999999999943</v>
      </c>
      <c r="M261" t="str">
        <f>TEXT(ola[[#This Row],[DATE]],"mmm")</f>
        <v>Dec</v>
      </c>
      <c r="N261" t="str">
        <f>TEXT(ola[[#This Row],[DATE]],"ddd")</f>
        <v>Mon</v>
      </c>
      <c r="O261" t="str">
        <f>TEXT(ola[[#This Row],[DATE]], "yyyy")</f>
        <v>2021</v>
      </c>
      <c r="P261" s="22" t="str">
        <f>VLOOKUP(ola[[#This Row],[PRODUCT ID]],olaitan[#All],3,0)</f>
        <v>Catagory04</v>
      </c>
    </row>
    <row r="262" spans="1:16" ht="15.75" thickBot="1" x14ac:dyDescent="0.3">
      <c r="A262" s="7">
        <v>44558</v>
      </c>
      <c r="B262" s="1" t="s">
        <v>87</v>
      </c>
      <c r="C262" s="2">
        <v>6</v>
      </c>
      <c r="D262" s="3" t="s">
        <v>104</v>
      </c>
      <c r="E262" s="3" t="s">
        <v>103</v>
      </c>
      <c r="F262">
        <v>0.08</v>
      </c>
      <c r="G262">
        <f>VLOOKUP(ola[[#This Row],[PRODUCT ID]],olaitan[],5,0)</f>
        <v>47</v>
      </c>
      <c r="H262">
        <f>VLOOKUP(ola[[#This Row],[PRODUCT ID]],olaitan[],6,0)</f>
        <v>53.11</v>
      </c>
      <c r="I262">
        <f>PRODUCT(ola[[#This Row],[BUYING PRICE]],ola[[#This Row],[QUANTITY]])</f>
        <v>282</v>
      </c>
      <c r="J262">
        <f>PRODUCT(ola[[#This Row],[SELLING PRICE]],ola[[#This Row],[QUANTITY]])</f>
        <v>318.65999999999997</v>
      </c>
      <c r="K262">
        <f>PRODUCT(1-ola[[#This Row],[DISCOUNT %]],ola[[#This Row],[Total selling price before discount]])</f>
        <v>293.16719999999998</v>
      </c>
      <c r="L262">
        <f>ola[[#This Row],[Total selling price after discount]]-ola[[#This Row],[Total buying price]]</f>
        <v>11.16719999999998</v>
      </c>
      <c r="M262" t="str">
        <f>TEXT(ola[[#This Row],[DATE]],"mmm")</f>
        <v>Dec</v>
      </c>
      <c r="N262" t="str">
        <f>TEXT(ola[[#This Row],[DATE]],"ddd")</f>
        <v>Tue</v>
      </c>
      <c r="O262" t="str">
        <f>TEXT(ola[[#This Row],[DATE]], "yyyy")</f>
        <v>2021</v>
      </c>
      <c r="P262" s="22" t="str">
        <f>VLOOKUP(ola[[#This Row],[PRODUCT ID]],olaitan[#All],3,0)</f>
        <v>Catagory04</v>
      </c>
    </row>
    <row r="263" spans="1:16" ht="15.75" thickBot="1" x14ac:dyDescent="0.3">
      <c r="A263" s="8">
        <v>44560</v>
      </c>
      <c r="B263" s="4" t="s">
        <v>68</v>
      </c>
      <c r="C263" s="5">
        <v>13</v>
      </c>
      <c r="D263" s="6" t="s">
        <v>58</v>
      </c>
      <c r="E263" s="6" t="s">
        <v>58</v>
      </c>
      <c r="F263">
        <v>0.05</v>
      </c>
      <c r="G263">
        <f>VLOOKUP(ola[[#This Row],[PRODUCT ID]],olaitan[],5,0)</f>
        <v>148</v>
      </c>
      <c r="H263">
        <f>VLOOKUP(ola[[#This Row],[PRODUCT ID]],olaitan[],6,0)</f>
        <v>164.28</v>
      </c>
      <c r="I263">
        <f>PRODUCT(ola[[#This Row],[BUYING PRICE]],ola[[#This Row],[QUANTITY]])</f>
        <v>1924</v>
      </c>
      <c r="J263">
        <f>PRODUCT(ola[[#This Row],[SELLING PRICE]],ola[[#This Row],[QUANTITY]])</f>
        <v>2135.64</v>
      </c>
      <c r="K263">
        <f>PRODUCT(1-ola[[#This Row],[DISCOUNT %]],ola[[#This Row],[Total selling price before discount]])</f>
        <v>2028.8579999999997</v>
      </c>
      <c r="L263">
        <f>ola[[#This Row],[Total selling price after discount]]-ola[[#This Row],[Total buying price]]</f>
        <v>104.85799999999972</v>
      </c>
      <c r="M263" t="str">
        <f>TEXT(ola[[#This Row],[DATE]],"mmm")</f>
        <v>Dec</v>
      </c>
      <c r="N263" t="str">
        <f>TEXT(ola[[#This Row],[DATE]],"ddd")</f>
        <v>Thu</v>
      </c>
      <c r="O263" t="str">
        <f>TEXT(ola[[#This Row],[DATE]], "yyyy")</f>
        <v>2021</v>
      </c>
      <c r="P263" s="22" t="str">
        <f>VLOOKUP(ola[[#This Row],[PRODUCT ID]],olaitan[#All],3,0)</f>
        <v>Catagory02</v>
      </c>
    </row>
    <row r="264" spans="1:16" ht="15.75" thickBot="1" x14ac:dyDescent="0.3">
      <c r="A264" s="7">
        <v>44562</v>
      </c>
      <c r="B264" s="1" t="s">
        <v>80</v>
      </c>
      <c r="C264" s="2">
        <v>1</v>
      </c>
      <c r="D264" s="3" t="s">
        <v>8</v>
      </c>
      <c r="E264" s="3" t="s">
        <v>103</v>
      </c>
      <c r="F264">
        <v>7.0000000000000007E-2</v>
      </c>
      <c r="G264">
        <f>VLOOKUP(ola[[#This Row],[PRODUCT ID]],olaitan[],5,0)</f>
        <v>121</v>
      </c>
      <c r="H264">
        <f>VLOOKUP(ola[[#This Row],[PRODUCT ID]],olaitan[],6,0)</f>
        <v>141.57</v>
      </c>
      <c r="I264">
        <f>PRODUCT(ola[[#This Row],[BUYING PRICE]],ola[[#This Row],[QUANTITY]])</f>
        <v>121</v>
      </c>
      <c r="J264">
        <f>PRODUCT(ola[[#This Row],[SELLING PRICE]],ola[[#This Row],[QUANTITY]])</f>
        <v>141.57</v>
      </c>
      <c r="K264">
        <f>PRODUCT(1-ola[[#This Row],[DISCOUNT %]],ola[[#This Row],[Total selling price before discount]])</f>
        <v>131.66009999999997</v>
      </c>
      <c r="L264">
        <f>ola[[#This Row],[Total selling price after discount]]-ola[[#This Row],[Total buying price]]</f>
        <v>10.660099999999971</v>
      </c>
      <c r="M264" t="str">
        <f>TEXT(ola[[#This Row],[DATE]],"mmm")</f>
        <v>Jan</v>
      </c>
      <c r="N264" t="str">
        <f>TEXT(ola[[#This Row],[DATE]],"ddd")</f>
        <v>Sat</v>
      </c>
      <c r="O264" t="str">
        <f>TEXT(ola[[#This Row],[DATE]], "yyyy")</f>
        <v>2022</v>
      </c>
      <c r="P264" s="22" t="str">
        <f>VLOOKUP(ola[[#This Row],[PRODUCT ID]],olaitan[#All],3,0)</f>
        <v>Catagory03</v>
      </c>
    </row>
    <row r="265" spans="1:16" ht="15.75" thickBot="1" x14ac:dyDescent="0.3">
      <c r="A265" s="8">
        <v>44563</v>
      </c>
      <c r="B265" s="4" t="s">
        <v>68</v>
      </c>
      <c r="C265" s="5">
        <v>7</v>
      </c>
      <c r="D265" s="6" t="s">
        <v>104</v>
      </c>
      <c r="E265" s="6" t="s">
        <v>103</v>
      </c>
      <c r="F265">
        <v>0.08</v>
      </c>
      <c r="G265">
        <f>VLOOKUP(ola[[#This Row],[PRODUCT ID]],olaitan[],5,0)</f>
        <v>148</v>
      </c>
      <c r="H265">
        <f>VLOOKUP(ola[[#This Row],[PRODUCT ID]],olaitan[],6,0)</f>
        <v>164.28</v>
      </c>
      <c r="I265">
        <f>PRODUCT(ola[[#This Row],[BUYING PRICE]],ola[[#This Row],[QUANTITY]])</f>
        <v>1036</v>
      </c>
      <c r="J265">
        <f>PRODUCT(ola[[#This Row],[SELLING PRICE]],ola[[#This Row],[QUANTITY]])</f>
        <v>1149.96</v>
      </c>
      <c r="K265">
        <f>PRODUCT(1-ola[[#This Row],[DISCOUNT %]],ola[[#This Row],[Total selling price before discount]])</f>
        <v>1057.9632000000001</v>
      </c>
      <c r="L265">
        <f>ola[[#This Row],[Total selling price after discount]]-ola[[#This Row],[Total buying price]]</f>
        <v>21.963200000000143</v>
      </c>
      <c r="M265" t="str">
        <f>TEXT(ola[[#This Row],[DATE]],"mmm")</f>
        <v>Jan</v>
      </c>
      <c r="N265" t="str">
        <f>TEXT(ola[[#This Row],[DATE]],"ddd")</f>
        <v>Sun</v>
      </c>
      <c r="O265" t="str">
        <f>TEXT(ola[[#This Row],[DATE]], "yyyy")</f>
        <v>2022</v>
      </c>
      <c r="P265" s="22" t="str">
        <f>VLOOKUP(ola[[#This Row],[PRODUCT ID]],olaitan[#All],3,0)</f>
        <v>Catagory02</v>
      </c>
    </row>
    <row r="266" spans="1:16" ht="15.75" thickBot="1" x14ac:dyDescent="0.3">
      <c r="A266" s="7">
        <v>44563</v>
      </c>
      <c r="B266" s="1" t="s">
        <v>73</v>
      </c>
      <c r="C266" s="2">
        <v>2</v>
      </c>
      <c r="D266" s="3" t="s">
        <v>58</v>
      </c>
      <c r="E266" s="3" t="s">
        <v>103</v>
      </c>
      <c r="F266">
        <v>0.06</v>
      </c>
      <c r="G266">
        <f>VLOOKUP(ola[[#This Row],[PRODUCT ID]],olaitan[],5,0)</f>
        <v>12</v>
      </c>
      <c r="H266">
        <f>VLOOKUP(ola[[#This Row],[PRODUCT ID]],olaitan[],6,0)</f>
        <v>15.72</v>
      </c>
      <c r="I266">
        <f>PRODUCT(ola[[#This Row],[BUYING PRICE]],ola[[#This Row],[QUANTITY]])</f>
        <v>24</v>
      </c>
      <c r="J266">
        <f>PRODUCT(ola[[#This Row],[SELLING PRICE]],ola[[#This Row],[QUANTITY]])</f>
        <v>31.44</v>
      </c>
      <c r="K266">
        <f>PRODUCT(1-ola[[#This Row],[DISCOUNT %]],ola[[#This Row],[Total selling price before discount]])</f>
        <v>29.553599999999999</v>
      </c>
      <c r="L266">
        <f>ola[[#This Row],[Total selling price after discount]]-ola[[#This Row],[Total buying price]]</f>
        <v>5.5535999999999994</v>
      </c>
      <c r="M266" t="str">
        <f>TEXT(ola[[#This Row],[DATE]],"mmm")</f>
        <v>Jan</v>
      </c>
      <c r="N266" t="str">
        <f>TEXT(ola[[#This Row],[DATE]],"ddd")</f>
        <v>Sun</v>
      </c>
      <c r="O266" t="str">
        <f>TEXT(ola[[#This Row],[DATE]], "yyyy")</f>
        <v>2022</v>
      </c>
      <c r="P266" s="22" t="str">
        <f>VLOOKUP(ola[[#This Row],[PRODUCT ID]],olaitan[#All],3,0)</f>
        <v>Catagory02</v>
      </c>
    </row>
    <row r="267" spans="1:16" ht="15.75" thickBot="1" x14ac:dyDescent="0.3">
      <c r="A267" s="8">
        <v>44563</v>
      </c>
      <c r="B267" s="4" t="s">
        <v>91</v>
      </c>
      <c r="C267" s="5">
        <v>1</v>
      </c>
      <c r="D267" s="6" t="s">
        <v>104</v>
      </c>
      <c r="E267" s="6" t="s">
        <v>103</v>
      </c>
      <c r="F267">
        <v>0.05</v>
      </c>
      <c r="G267">
        <f>VLOOKUP(ola[[#This Row],[PRODUCT ID]],olaitan[],5,0)</f>
        <v>95</v>
      </c>
      <c r="H267">
        <f>VLOOKUP(ola[[#This Row],[PRODUCT ID]],olaitan[],6,0)</f>
        <v>119.7</v>
      </c>
      <c r="I267">
        <f>PRODUCT(ola[[#This Row],[BUYING PRICE]],ola[[#This Row],[QUANTITY]])</f>
        <v>95</v>
      </c>
      <c r="J267">
        <f>PRODUCT(ola[[#This Row],[SELLING PRICE]],ola[[#This Row],[QUANTITY]])</f>
        <v>119.7</v>
      </c>
      <c r="K267">
        <f>PRODUCT(1-ola[[#This Row],[DISCOUNT %]],ola[[#This Row],[Total selling price before discount]])</f>
        <v>113.715</v>
      </c>
      <c r="L267">
        <f>ola[[#This Row],[Total selling price after discount]]-ola[[#This Row],[Total buying price]]</f>
        <v>18.715000000000003</v>
      </c>
      <c r="M267" t="str">
        <f>TEXT(ola[[#This Row],[DATE]],"mmm")</f>
        <v>Jan</v>
      </c>
      <c r="N267" t="str">
        <f>TEXT(ola[[#This Row],[DATE]],"ddd")</f>
        <v>Sun</v>
      </c>
      <c r="O267" t="str">
        <f>TEXT(ola[[#This Row],[DATE]], "yyyy")</f>
        <v>2022</v>
      </c>
      <c r="P267" s="22" t="str">
        <f>VLOOKUP(ola[[#This Row],[PRODUCT ID]],olaitan[#All],3,0)</f>
        <v>Catagory04</v>
      </c>
    </row>
    <row r="268" spans="1:16" ht="15.75" thickBot="1" x14ac:dyDescent="0.3">
      <c r="A268" s="7">
        <v>44564</v>
      </c>
      <c r="B268" s="1" t="s">
        <v>101</v>
      </c>
      <c r="C268" s="2">
        <v>9</v>
      </c>
      <c r="D268" s="3" t="s">
        <v>104</v>
      </c>
      <c r="E268" s="3" t="s">
        <v>103</v>
      </c>
      <c r="F268">
        <v>0.05</v>
      </c>
      <c r="G268">
        <f>VLOOKUP(ola[[#This Row],[PRODUCT ID]],olaitan[],5,0)</f>
        <v>67</v>
      </c>
      <c r="H268">
        <f>VLOOKUP(ola[[#This Row],[PRODUCT ID]],olaitan[],6,0)</f>
        <v>83.08</v>
      </c>
      <c r="I268">
        <f>PRODUCT(ola[[#This Row],[BUYING PRICE]],ola[[#This Row],[QUANTITY]])</f>
        <v>603</v>
      </c>
      <c r="J268">
        <f>PRODUCT(ola[[#This Row],[SELLING PRICE]],ola[[#This Row],[QUANTITY]])</f>
        <v>747.72</v>
      </c>
      <c r="K268">
        <f>PRODUCT(1-ola[[#This Row],[DISCOUNT %]],ola[[#This Row],[Total selling price before discount]])</f>
        <v>710.33399999999995</v>
      </c>
      <c r="L268">
        <f>ola[[#This Row],[Total selling price after discount]]-ola[[#This Row],[Total buying price]]</f>
        <v>107.33399999999995</v>
      </c>
      <c r="M268" t="str">
        <f>TEXT(ola[[#This Row],[DATE]],"mmm")</f>
        <v>Jan</v>
      </c>
      <c r="N268" t="str">
        <f>TEXT(ola[[#This Row],[DATE]],"ddd")</f>
        <v>Mon</v>
      </c>
      <c r="O268" t="str">
        <f>TEXT(ola[[#This Row],[DATE]], "yyyy")</f>
        <v>2022</v>
      </c>
      <c r="P268" s="22" t="str">
        <f>VLOOKUP(ola[[#This Row],[PRODUCT ID]],olaitan[#All],3,0)</f>
        <v>Catagory04</v>
      </c>
    </row>
    <row r="269" spans="1:16" ht="15.75" thickBot="1" x14ac:dyDescent="0.3">
      <c r="A269" s="8">
        <v>44565</v>
      </c>
      <c r="B269" s="4" t="s">
        <v>70</v>
      </c>
      <c r="C269" s="5">
        <v>8</v>
      </c>
      <c r="D269" s="6" t="s">
        <v>104</v>
      </c>
      <c r="E269" s="6" t="s">
        <v>58</v>
      </c>
      <c r="F269">
        <v>0.05</v>
      </c>
      <c r="G269">
        <f>VLOOKUP(ola[[#This Row],[PRODUCT ID]],olaitan[],5,0)</f>
        <v>73</v>
      </c>
      <c r="H269">
        <f>VLOOKUP(ola[[#This Row],[PRODUCT ID]],olaitan[],6,0)</f>
        <v>94.17</v>
      </c>
      <c r="I269">
        <f>PRODUCT(ola[[#This Row],[BUYING PRICE]],ola[[#This Row],[QUANTITY]])</f>
        <v>584</v>
      </c>
      <c r="J269">
        <f>PRODUCT(ola[[#This Row],[SELLING PRICE]],ola[[#This Row],[QUANTITY]])</f>
        <v>753.36</v>
      </c>
      <c r="K269">
        <f>PRODUCT(1-ola[[#This Row],[DISCOUNT %]],ola[[#This Row],[Total selling price before discount]])</f>
        <v>715.69200000000001</v>
      </c>
      <c r="L269">
        <f>ola[[#This Row],[Total selling price after discount]]-ola[[#This Row],[Total buying price]]</f>
        <v>131.69200000000001</v>
      </c>
      <c r="M269" t="str">
        <f>TEXT(ola[[#This Row],[DATE]],"mmm")</f>
        <v>Jan</v>
      </c>
      <c r="N269" t="str">
        <f>TEXT(ola[[#This Row],[DATE]],"ddd")</f>
        <v>Tue</v>
      </c>
      <c r="O269" t="str">
        <f>TEXT(ola[[#This Row],[DATE]], "yyyy")</f>
        <v>2022</v>
      </c>
      <c r="P269" s="22" t="str">
        <f>VLOOKUP(ola[[#This Row],[PRODUCT ID]],olaitan[#All],3,0)</f>
        <v>Catagory02</v>
      </c>
    </row>
    <row r="270" spans="1:16" ht="15.75" thickBot="1" x14ac:dyDescent="0.3">
      <c r="A270" s="7">
        <v>44565</v>
      </c>
      <c r="B270" s="1" t="s">
        <v>87</v>
      </c>
      <c r="C270" s="2">
        <v>1</v>
      </c>
      <c r="D270" s="3" t="s">
        <v>58</v>
      </c>
      <c r="E270" s="3" t="s">
        <v>58</v>
      </c>
      <c r="F270">
        <v>0.04</v>
      </c>
      <c r="G270">
        <f>VLOOKUP(ola[[#This Row],[PRODUCT ID]],olaitan[],5,0)</f>
        <v>47</v>
      </c>
      <c r="H270">
        <f>VLOOKUP(ola[[#This Row],[PRODUCT ID]],olaitan[],6,0)</f>
        <v>53.11</v>
      </c>
      <c r="I270">
        <f>PRODUCT(ola[[#This Row],[BUYING PRICE]],ola[[#This Row],[QUANTITY]])</f>
        <v>47</v>
      </c>
      <c r="J270">
        <f>PRODUCT(ola[[#This Row],[SELLING PRICE]],ola[[#This Row],[QUANTITY]])</f>
        <v>53.11</v>
      </c>
      <c r="K270">
        <f>PRODUCT(1-ola[[#This Row],[DISCOUNT %]],ola[[#This Row],[Total selling price before discount]])</f>
        <v>50.985599999999998</v>
      </c>
      <c r="L270">
        <f>ola[[#This Row],[Total selling price after discount]]-ola[[#This Row],[Total buying price]]</f>
        <v>3.985599999999998</v>
      </c>
      <c r="M270" t="str">
        <f>TEXT(ola[[#This Row],[DATE]],"mmm")</f>
        <v>Jan</v>
      </c>
      <c r="N270" t="str">
        <f>TEXT(ola[[#This Row],[DATE]],"ddd")</f>
        <v>Tue</v>
      </c>
      <c r="O270" t="str">
        <f>TEXT(ola[[#This Row],[DATE]], "yyyy")</f>
        <v>2022</v>
      </c>
      <c r="P270" s="22" t="str">
        <f>VLOOKUP(ola[[#This Row],[PRODUCT ID]],olaitan[#All],3,0)</f>
        <v>Catagory04</v>
      </c>
    </row>
    <row r="271" spans="1:16" ht="15.75" thickBot="1" x14ac:dyDescent="0.3">
      <c r="A271" s="8">
        <v>44570</v>
      </c>
      <c r="B271" s="4" t="s">
        <v>90</v>
      </c>
      <c r="C271" s="5">
        <v>12</v>
      </c>
      <c r="D271" s="6" t="s">
        <v>104</v>
      </c>
      <c r="E271" s="6" t="s">
        <v>58</v>
      </c>
      <c r="F271">
        <v>7.0000000000000007E-2</v>
      </c>
      <c r="G271">
        <f>VLOOKUP(ola[[#This Row],[PRODUCT ID]],olaitan[],5,0)</f>
        <v>89</v>
      </c>
      <c r="H271">
        <f>VLOOKUP(ola[[#This Row],[PRODUCT ID]],olaitan[],6,0)</f>
        <v>117.48</v>
      </c>
      <c r="I271">
        <f>PRODUCT(ola[[#This Row],[BUYING PRICE]],ola[[#This Row],[QUANTITY]])</f>
        <v>1068</v>
      </c>
      <c r="J271">
        <f>PRODUCT(ola[[#This Row],[SELLING PRICE]],ola[[#This Row],[QUANTITY]])</f>
        <v>1409.76</v>
      </c>
      <c r="K271">
        <f>PRODUCT(1-ola[[#This Row],[DISCOUNT %]],ola[[#This Row],[Total selling price before discount]])</f>
        <v>1311.0767999999998</v>
      </c>
      <c r="L271">
        <f>ola[[#This Row],[Total selling price after discount]]-ola[[#This Row],[Total buying price]]</f>
        <v>243.07679999999982</v>
      </c>
      <c r="M271" t="str">
        <f>TEXT(ola[[#This Row],[DATE]],"mmm")</f>
        <v>Jan</v>
      </c>
      <c r="N271" t="str">
        <f>TEXT(ola[[#This Row],[DATE]],"ddd")</f>
        <v>Sun</v>
      </c>
      <c r="O271" t="str">
        <f>TEXT(ola[[#This Row],[DATE]], "yyyy")</f>
        <v>2022</v>
      </c>
      <c r="P271" s="22" t="str">
        <f>VLOOKUP(ola[[#This Row],[PRODUCT ID]],olaitan[#All],3,0)</f>
        <v>Catagory04</v>
      </c>
    </row>
    <row r="272" spans="1:16" ht="15.75" thickBot="1" x14ac:dyDescent="0.3">
      <c r="A272" s="7">
        <v>44571</v>
      </c>
      <c r="B272" s="1" t="s">
        <v>92</v>
      </c>
      <c r="C272" s="2">
        <v>14</v>
      </c>
      <c r="D272" s="3" t="s">
        <v>58</v>
      </c>
      <c r="E272" s="3" t="s">
        <v>58</v>
      </c>
      <c r="F272">
        <v>0.06</v>
      </c>
      <c r="G272">
        <f>VLOOKUP(ola[[#This Row],[PRODUCT ID]],olaitan[],5,0)</f>
        <v>55</v>
      </c>
      <c r="H272">
        <f>VLOOKUP(ola[[#This Row],[PRODUCT ID]],olaitan[],6,0)</f>
        <v>58.3</v>
      </c>
      <c r="I272">
        <f>PRODUCT(ola[[#This Row],[BUYING PRICE]],ola[[#This Row],[QUANTITY]])</f>
        <v>770</v>
      </c>
      <c r="J272">
        <f>PRODUCT(ola[[#This Row],[SELLING PRICE]],ola[[#This Row],[QUANTITY]])</f>
        <v>816.19999999999993</v>
      </c>
      <c r="K272">
        <f>PRODUCT(1-ola[[#This Row],[DISCOUNT %]],ola[[#This Row],[Total selling price before discount]])</f>
        <v>767.22799999999984</v>
      </c>
      <c r="L272">
        <f>ola[[#This Row],[Total selling price after discount]]-ola[[#This Row],[Total buying price]]</f>
        <v>-2.7720000000001619</v>
      </c>
      <c r="M272" t="str">
        <f>TEXT(ola[[#This Row],[DATE]],"mmm")</f>
        <v>Jan</v>
      </c>
      <c r="N272" t="str">
        <f>TEXT(ola[[#This Row],[DATE]],"ddd")</f>
        <v>Mon</v>
      </c>
      <c r="O272" t="str">
        <f>TEXT(ola[[#This Row],[DATE]], "yyyy")</f>
        <v>2022</v>
      </c>
      <c r="P272" s="22" t="str">
        <f>VLOOKUP(ola[[#This Row],[PRODUCT ID]],olaitan[#All],3,0)</f>
        <v>Catagory04</v>
      </c>
    </row>
    <row r="273" spans="1:16" ht="15.75" thickBot="1" x14ac:dyDescent="0.3">
      <c r="A273" s="8">
        <v>44572</v>
      </c>
      <c r="B273" s="4" t="s">
        <v>90</v>
      </c>
      <c r="C273" s="5">
        <v>2</v>
      </c>
      <c r="D273" s="6" t="s">
        <v>104</v>
      </c>
      <c r="E273" s="6" t="s">
        <v>58</v>
      </c>
      <c r="F273">
        <v>0.06</v>
      </c>
      <c r="G273">
        <f>VLOOKUP(ola[[#This Row],[PRODUCT ID]],olaitan[],5,0)</f>
        <v>89</v>
      </c>
      <c r="H273">
        <f>VLOOKUP(ola[[#This Row],[PRODUCT ID]],olaitan[],6,0)</f>
        <v>117.48</v>
      </c>
      <c r="I273">
        <f>PRODUCT(ola[[#This Row],[BUYING PRICE]],ola[[#This Row],[QUANTITY]])</f>
        <v>178</v>
      </c>
      <c r="J273">
        <f>PRODUCT(ola[[#This Row],[SELLING PRICE]],ola[[#This Row],[QUANTITY]])</f>
        <v>234.96</v>
      </c>
      <c r="K273">
        <f>PRODUCT(1-ola[[#This Row],[DISCOUNT %]],ola[[#This Row],[Total selling price before discount]])</f>
        <v>220.86240000000001</v>
      </c>
      <c r="L273">
        <f>ola[[#This Row],[Total selling price after discount]]-ola[[#This Row],[Total buying price]]</f>
        <v>42.862400000000008</v>
      </c>
      <c r="M273" t="str">
        <f>TEXT(ola[[#This Row],[DATE]],"mmm")</f>
        <v>Jan</v>
      </c>
      <c r="N273" t="str">
        <f>TEXT(ola[[#This Row],[DATE]],"ddd")</f>
        <v>Tue</v>
      </c>
      <c r="O273" t="str">
        <f>TEXT(ola[[#This Row],[DATE]], "yyyy")</f>
        <v>2022</v>
      </c>
      <c r="P273" s="22" t="str">
        <f>VLOOKUP(ola[[#This Row],[PRODUCT ID]],olaitan[#All],3,0)</f>
        <v>Catagory04</v>
      </c>
    </row>
    <row r="274" spans="1:16" ht="15.75" thickBot="1" x14ac:dyDescent="0.3">
      <c r="A274" s="7">
        <v>44574</v>
      </c>
      <c r="B274" s="1" t="s">
        <v>77</v>
      </c>
      <c r="C274" s="2">
        <v>6</v>
      </c>
      <c r="D274" s="3" t="s">
        <v>58</v>
      </c>
      <c r="E274" s="3" t="s">
        <v>58</v>
      </c>
      <c r="F274">
        <v>0.06</v>
      </c>
      <c r="G274">
        <f>VLOOKUP(ola[[#This Row],[PRODUCT ID]],olaitan[],5,0)</f>
        <v>150</v>
      </c>
      <c r="H274">
        <f>VLOOKUP(ola[[#This Row],[PRODUCT ID]],olaitan[],6,0)</f>
        <v>210</v>
      </c>
      <c r="I274">
        <f>PRODUCT(ola[[#This Row],[BUYING PRICE]],ola[[#This Row],[QUANTITY]])</f>
        <v>900</v>
      </c>
      <c r="J274">
        <f>PRODUCT(ola[[#This Row],[SELLING PRICE]],ola[[#This Row],[QUANTITY]])</f>
        <v>1260</v>
      </c>
      <c r="K274">
        <f>PRODUCT(1-ola[[#This Row],[DISCOUNT %]],ola[[#This Row],[Total selling price before discount]])</f>
        <v>1184.3999999999999</v>
      </c>
      <c r="L274">
        <f>ola[[#This Row],[Total selling price after discount]]-ola[[#This Row],[Total buying price]]</f>
        <v>284.39999999999986</v>
      </c>
      <c r="M274" t="str">
        <f>TEXT(ola[[#This Row],[DATE]],"mmm")</f>
        <v>Jan</v>
      </c>
      <c r="N274" t="str">
        <f>TEXT(ola[[#This Row],[DATE]],"ddd")</f>
        <v>Thu</v>
      </c>
      <c r="O274" t="str">
        <f>TEXT(ola[[#This Row],[DATE]], "yyyy")</f>
        <v>2022</v>
      </c>
      <c r="P274" s="22" t="str">
        <f>VLOOKUP(ola[[#This Row],[PRODUCT ID]],olaitan[#All],3,0)</f>
        <v>Catagory02</v>
      </c>
    </row>
    <row r="275" spans="1:16" ht="15.75" thickBot="1" x14ac:dyDescent="0.3">
      <c r="A275" s="8">
        <v>44575</v>
      </c>
      <c r="B275" s="4" t="s">
        <v>69</v>
      </c>
      <c r="C275" s="5">
        <v>14</v>
      </c>
      <c r="D275" s="6" t="s">
        <v>104</v>
      </c>
      <c r="E275" s="6" t="s">
        <v>58</v>
      </c>
      <c r="F275">
        <v>0.06</v>
      </c>
      <c r="G275">
        <f>VLOOKUP(ola[[#This Row],[PRODUCT ID]],olaitan[],5,0)</f>
        <v>44</v>
      </c>
      <c r="H275">
        <f>VLOOKUP(ola[[#This Row],[PRODUCT ID]],olaitan[],6,0)</f>
        <v>48.4</v>
      </c>
      <c r="I275">
        <f>PRODUCT(ola[[#This Row],[BUYING PRICE]],ola[[#This Row],[QUANTITY]])</f>
        <v>616</v>
      </c>
      <c r="J275">
        <f>PRODUCT(ola[[#This Row],[SELLING PRICE]],ola[[#This Row],[QUANTITY]])</f>
        <v>677.6</v>
      </c>
      <c r="K275">
        <f>PRODUCT(1-ola[[#This Row],[DISCOUNT %]],ola[[#This Row],[Total selling price before discount]])</f>
        <v>636.94399999999996</v>
      </c>
      <c r="L275">
        <f>ola[[#This Row],[Total selling price after discount]]-ola[[#This Row],[Total buying price]]</f>
        <v>20.94399999999996</v>
      </c>
      <c r="M275" t="str">
        <f>TEXT(ola[[#This Row],[DATE]],"mmm")</f>
        <v>Jan</v>
      </c>
      <c r="N275" t="str">
        <f>TEXT(ola[[#This Row],[DATE]],"ddd")</f>
        <v>Fri</v>
      </c>
      <c r="O275" t="str">
        <f>TEXT(ola[[#This Row],[DATE]], "yyyy")</f>
        <v>2022</v>
      </c>
      <c r="P275" s="22" t="str">
        <f>VLOOKUP(ola[[#This Row],[PRODUCT ID]],olaitan[#All],3,0)</f>
        <v>Catagory02</v>
      </c>
    </row>
    <row r="276" spans="1:16" ht="15.75" thickBot="1" x14ac:dyDescent="0.3">
      <c r="A276" s="7">
        <v>44576</v>
      </c>
      <c r="B276" s="1" t="s">
        <v>80</v>
      </c>
      <c r="C276" s="2">
        <v>10</v>
      </c>
      <c r="D276" s="3" t="s">
        <v>104</v>
      </c>
      <c r="E276" s="3" t="s">
        <v>103</v>
      </c>
      <c r="F276">
        <v>0.06</v>
      </c>
      <c r="G276">
        <f>VLOOKUP(ola[[#This Row],[PRODUCT ID]],olaitan[],5,0)</f>
        <v>121</v>
      </c>
      <c r="H276">
        <f>VLOOKUP(ola[[#This Row],[PRODUCT ID]],olaitan[],6,0)</f>
        <v>141.57</v>
      </c>
      <c r="I276">
        <f>PRODUCT(ola[[#This Row],[BUYING PRICE]],ola[[#This Row],[QUANTITY]])</f>
        <v>1210</v>
      </c>
      <c r="J276">
        <f>PRODUCT(ola[[#This Row],[SELLING PRICE]],ola[[#This Row],[QUANTITY]])</f>
        <v>1415.6999999999998</v>
      </c>
      <c r="K276">
        <f>PRODUCT(1-ola[[#This Row],[DISCOUNT %]],ola[[#This Row],[Total selling price before discount]])</f>
        <v>1330.7579999999998</v>
      </c>
      <c r="L276">
        <f>ola[[#This Row],[Total selling price after discount]]-ola[[#This Row],[Total buying price]]</f>
        <v>120.75799999999981</v>
      </c>
      <c r="M276" t="str">
        <f>TEXT(ola[[#This Row],[DATE]],"mmm")</f>
        <v>Jan</v>
      </c>
      <c r="N276" t="str">
        <f>TEXT(ola[[#This Row],[DATE]],"ddd")</f>
        <v>Sat</v>
      </c>
      <c r="O276" t="str">
        <f>TEXT(ola[[#This Row],[DATE]], "yyyy")</f>
        <v>2022</v>
      </c>
      <c r="P276" s="22" t="str">
        <f>VLOOKUP(ola[[#This Row],[PRODUCT ID]],olaitan[#All],3,0)</f>
        <v>Catagory03</v>
      </c>
    </row>
    <row r="277" spans="1:16" ht="15.75" thickBot="1" x14ac:dyDescent="0.3">
      <c r="A277" s="8">
        <v>44577</v>
      </c>
      <c r="B277" s="4" t="s">
        <v>72</v>
      </c>
      <c r="C277" s="5">
        <v>11</v>
      </c>
      <c r="D277" s="6" t="s">
        <v>58</v>
      </c>
      <c r="E277" s="6" t="s">
        <v>103</v>
      </c>
      <c r="F277">
        <v>0.06</v>
      </c>
      <c r="G277">
        <f>VLOOKUP(ola[[#This Row],[PRODUCT ID]],olaitan[],5,0)</f>
        <v>112</v>
      </c>
      <c r="H277">
        <f>VLOOKUP(ola[[#This Row],[PRODUCT ID]],olaitan[],6,0)</f>
        <v>146.72</v>
      </c>
      <c r="I277">
        <f>PRODUCT(ola[[#This Row],[BUYING PRICE]],ola[[#This Row],[QUANTITY]])</f>
        <v>1232</v>
      </c>
      <c r="J277">
        <f>PRODUCT(ola[[#This Row],[SELLING PRICE]],ola[[#This Row],[QUANTITY]])</f>
        <v>1613.92</v>
      </c>
      <c r="K277">
        <f>PRODUCT(1-ola[[#This Row],[DISCOUNT %]],ola[[#This Row],[Total selling price before discount]])</f>
        <v>1517.0848000000001</v>
      </c>
      <c r="L277">
        <f>ola[[#This Row],[Total selling price after discount]]-ola[[#This Row],[Total buying price]]</f>
        <v>285.08480000000009</v>
      </c>
      <c r="M277" t="str">
        <f>TEXT(ola[[#This Row],[DATE]],"mmm")</f>
        <v>Jan</v>
      </c>
      <c r="N277" t="str">
        <f>TEXT(ola[[#This Row],[DATE]],"ddd")</f>
        <v>Sun</v>
      </c>
      <c r="O277" t="str">
        <f>TEXT(ola[[#This Row],[DATE]], "yyyy")</f>
        <v>2022</v>
      </c>
      <c r="P277" s="22" t="str">
        <f>VLOOKUP(ola[[#This Row],[PRODUCT ID]],olaitan[#All],3,0)</f>
        <v>Catagory02</v>
      </c>
    </row>
    <row r="278" spans="1:16" ht="15.75" thickBot="1" x14ac:dyDescent="0.3">
      <c r="A278" s="7">
        <v>44578</v>
      </c>
      <c r="B278" s="1" t="s">
        <v>98</v>
      </c>
      <c r="C278" s="2">
        <v>4</v>
      </c>
      <c r="D278" s="3" t="s">
        <v>58</v>
      </c>
      <c r="E278" s="3" t="s">
        <v>58</v>
      </c>
      <c r="F278">
        <v>0.04</v>
      </c>
      <c r="G278">
        <f>VLOOKUP(ola[[#This Row],[PRODUCT ID]],olaitan[],5,0)</f>
        <v>90</v>
      </c>
      <c r="H278">
        <f>VLOOKUP(ola[[#This Row],[PRODUCT ID]],olaitan[],6,0)</f>
        <v>115.2</v>
      </c>
      <c r="I278">
        <f>PRODUCT(ola[[#This Row],[BUYING PRICE]],ola[[#This Row],[QUANTITY]])</f>
        <v>360</v>
      </c>
      <c r="J278">
        <f>PRODUCT(ola[[#This Row],[SELLING PRICE]],ola[[#This Row],[QUANTITY]])</f>
        <v>460.8</v>
      </c>
      <c r="K278">
        <f>PRODUCT(1-ola[[#This Row],[DISCOUNT %]],ola[[#This Row],[Total selling price before discount]])</f>
        <v>442.36799999999999</v>
      </c>
      <c r="L278">
        <f>ola[[#This Row],[Total selling price after discount]]-ola[[#This Row],[Total buying price]]</f>
        <v>82.367999999999995</v>
      </c>
      <c r="M278" t="str">
        <f>TEXT(ola[[#This Row],[DATE]],"mmm")</f>
        <v>Jan</v>
      </c>
      <c r="N278" t="str">
        <f>TEXT(ola[[#This Row],[DATE]],"ddd")</f>
        <v>Mon</v>
      </c>
      <c r="O278" t="str">
        <f>TEXT(ola[[#This Row],[DATE]], "yyyy")</f>
        <v>2022</v>
      </c>
      <c r="P278" s="22" t="str">
        <f>VLOOKUP(ola[[#This Row],[PRODUCT ID]],olaitan[#All],3,0)</f>
        <v>Catagory04</v>
      </c>
    </row>
    <row r="279" spans="1:16" ht="15.75" thickBot="1" x14ac:dyDescent="0.3">
      <c r="A279" s="8">
        <v>44579</v>
      </c>
      <c r="B279" s="4" t="s">
        <v>66</v>
      </c>
      <c r="C279" s="5">
        <v>9</v>
      </c>
      <c r="D279" s="6" t="s">
        <v>8</v>
      </c>
      <c r="E279" s="6" t="s">
        <v>103</v>
      </c>
      <c r="F279">
        <v>0.08</v>
      </c>
      <c r="G279">
        <f>VLOOKUP(ola[[#This Row],[PRODUCT ID]],olaitan[],5,0)</f>
        <v>83</v>
      </c>
      <c r="H279">
        <f>VLOOKUP(ola[[#This Row],[PRODUCT ID]],olaitan[],6,0)</f>
        <v>94.62</v>
      </c>
      <c r="I279">
        <f>PRODUCT(ola[[#This Row],[BUYING PRICE]],ola[[#This Row],[QUANTITY]])</f>
        <v>747</v>
      </c>
      <c r="J279">
        <f>PRODUCT(ola[[#This Row],[SELLING PRICE]],ola[[#This Row],[QUANTITY]])</f>
        <v>851.58</v>
      </c>
      <c r="K279">
        <f>PRODUCT(1-ola[[#This Row],[DISCOUNT %]],ola[[#This Row],[Total selling price before discount]])</f>
        <v>783.45360000000005</v>
      </c>
      <c r="L279">
        <f>ola[[#This Row],[Total selling price after discount]]-ola[[#This Row],[Total buying price]]</f>
        <v>36.453600000000051</v>
      </c>
      <c r="M279" t="str">
        <f>TEXT(ola[[#This Row],[DATE]],"mmm")</f>
        <v>Jan</v>
      </c>
      <c r="N279" t="str">
        <f>TEXT(ola[[#This Row],[DATE]],"ddd")</f>
        <v>Tue</v>
      </c>
      <c r="O279" t="str">
        <f>TEXT(ola[[#This Row],[DATE]], "yyyy")</f>
        <v>2022</v>
      </c>
      <c r="P279" s="22" t="str">
        <f>VLOOKUP(ola[[#This Row],[PRODUCT ID]],olaitan[#All],3,0)</f>
        <v>Catagory01</v>
      </c>
    </row>
    <row r="280" spans="1:16" ht="15.75" thickBot="1" x14ac:dyDescent="0.3">
      <c r="A280" s="7">
        <v>44581</v>
      </c>
      <c r="B280" s="1" t="s">
        <v>79</v>
      </c>
      <c r="C280" s="2">
        <v>2</v>
      </c>
      <c r="D280" s="3" t="s">
        <v>104</v>
      </c>
      <c r="E280" s="3" t="s">
        <v>103</v>
      </c>
      <c r="F280">
        <v>0.06</v>
      </c>
      <c r="G280">
        <f>VLOOKUP(ola[[#This Row],[PRODUCT ID]],olaitan[],5,0)</f>
        <v>126</v>
      </c>
      <c r="H280">
        <f>VLOOKUP(ola[[#This Row],[PRODUCT ID]],olaitan[],6,0)</f>
        <v>162.54</v>
      </c>
      <c r="I280">
        <f>PRODUCT(ola[[#This Row],[BUYING PRICE]],ola[[#This Row],[QUANTITY]])</f>
        <v>252</v>
      </c>
      <c r="J280">
        <f>PRODUCT(ola[[#This Row],[SELLING PRICE]],ola[[#This Row],[QUANTITY]])</f>
        <v>325.08</v>
      </c>
      <c r="K280">
        <f>PRODUCT(1-ola[[#This Row],[DISCOUNT %]],ola[[#This Row],[Total selling price before discount]])</f>
        <v>305.5752</v>
      </c>
      <c r="L280">
        <f>ola[[#This Row],[Total selling price after discount]]-ola[[#This Row],[Total buying price]]</f>
        <v>53.575199999999995</v>
      </c>
      <c r="M280" t="str">
        <f>TEXT(ola[[#This Row],[DATE]],"mmm")</f>
        <v>Jan</v>
      </c>
      <c r="N280" t="str">
        <f>TEXT(ola[[#This Row],[DATE]],"ddd")</f>
        <v>Thu</v>
      </c>
      <c r="O280" t="str">
        <f>TEXT(ola[[#This Row],[DATE]], "yyyy")</f>
        <v>2022</v>
      </c>
      <c r="P280" s="22" t="str">
        <f>VLOOKUP(ola[[#This Row],[PRODUCT ID]],olaitan[#All],3,0)</f>
        <v>Catagory03</v>
      </c>
    </row>
    <row r="281" spans="1:16" ht="15.75" thickBot="1" x14ac:dyDescent="0.3">
      <c r="A281" s="8">
        <v>44581</v>
      </c>
      <c r="B281" s="4" t="s">
        <v>72</v>
      </c>
      <c r="C281" s="5">
        <v>7</v>
      </c>
      <c r="D281" s="6" t="s">
        <v>58</v>
      </c>
      <c r="E281" s="6" t="s">
        <v>58</v>
      </c>
      <c r="F281">
        <v>0.06</v>
      </c>
      <c r="G281">
        <f>VLOOKUP(ola[[#This Row],[PRODUCT ID]],olaitan[],5,0)</f>
        <v>112</v>
      </c>
      <c r="H281">
        <f>VLOOKUP(ola[[#This Row],[PRODUCT ID]],olaitan[],6,0)</f>
        <v>146.72</v>
      </c>
      <c r="I281">
        <f>PRODUCT(ola[[#This Row],[BUYING PRICE]],ola[[#This Row],[QUANTITY]])</f>
        <v>784</v>
      </c>
      <c r="J281">
        <f>PRODUCT(ola[[#This Row],[SELLING PRICE]],ola[[#This Row],[QUANTITY]])</f>
        <v>1027.04</v>
      </c>
      <c r="K281">
        <f>PRODUCT(1-ola[[#This Row],[DISCOUNT %]],ola[[#This Row],[Total selling price before discount]])</f>
        <v>965.41759999999988</v>
      </c>
      <c r="L281">
        <f>ola[[#This Row],[Total selling price after discount]]-ola[[#This Row],[Total buying price]]</f>
        <v>181.41759999999988</v>
      </c>
      <c r="M281" t="str">
        <f>TEXT(ola[[#This Row],[DATE]],"mmm")</f>
        <v>Jan</v>
      </c>
      <c r="N281" t="str">
        <f>TEXT(ola[[#This Row],[DATE]],"ddd")</f>
        <v>Thu</v>
      </c>
      <c r="O281" t="str">
        <f>TEXT(ola[[#This Row],[DATE]], "yyyy")</f>
        <v>2022</v>
      </c>
      <c r="P281" s="22" t="str">
        <f>VLOOKUP(ola[[#This Row],[PRODUCT ID]],olaitan[#All],3,0)</f>
        <v>Catagory02</v>
      </c>
    </row>
    <row r="282" spans="1:16" ht="15.75" thickBot="1" x14ac:dyDescent="0.3">
      <c r="A282" s="7">
        <v>44583</v>
      </c>
      <c r="B282" s="1" t="s">
        <v>59</v>
      </c>
      <c r="C282" s="2">
        <v>6</v>
      </c>
      <c r="D282" s="3" t="s">
        <v>58</v>
      </c>
      <c r="E282" s="3" t="s">
        <v>103</v>
      </c>
      <c r="F282">
        <v>7.0000000000000007E-2</v>
      </c>
      <c r="G282">
        <f>VLOOKUP(ola[[#This Row],[PRODUCT ID]],olaitan[],5,0)</f>
        <v>98</v>
      </c>
      <c r="H282">
        <f>VLOOKUP(ola[[#This Row],[PRODUCT ID]],olaitan[],6,0)</f>
        <v>103.88</v>
      </c>
      <c r="I282">
        <f>PRODUCT(ola[[#This Row],[BUYING PRICE]],ola[[#This Row],[QUANTITY]])</f>
        <v>588</v>
      </c>
      <c r="J282">
        <f>PRODUCT(ola[[#This Row],[SELLING PRICE]],ola[[#This Row],[QUANTITY]])</f>
        <v>623.28</v>
      </c>
      <c r="K282">
        <f>PRODUCT(1-ola[[#This Row],[DISCOUNT %]],ola[[#This Row],[Total selling price before discount]])</f>
        <v>579.65039999999999</v>
      </c>
      <c r="L282">
        <f>ola[[#This Row],[Total selling price after discount]]-ola[[#This Row],[Total buying price]]</f>
        <v>-8.3496000000000095</v>
      </c>
      <c r="M282" t="str">
        <f>TEXT(ola[[#This Row],[DATE]],"mmm")</f>
        <v>Jan</v>
      </c>
      <c r="N282" t="str">
        <f>TEXT(ola[[#This Row],[DATE]],"ddd")</f>
        <v>Sat</v>
      </c>
      <c r="O282" t="str">
        <f>TEXT(ola[[#This Row],[DATE]], "yyyy")</f>
        <v>2022</v>
      </c>
      <c r="P282" s="22" t="str">
        <f>VLOOKUP(ola[[#This Row],[PRODUCT ID]],olaitan[#All],3,0)</f>
        <v>Catagory01</v>
      </c>
    </row>
    <row r="283" spans="1:16" ht="15.75" thickBot="1" x14ac:dyDescent="0.3">
      <c r="A283" s="8">
        <v>44584</v>
      </c>
      <c r="B283" s="4" t="s">
        <v>60</v>
      </c>
      <c r="C283" s="5">
        <v>5</v>
      </c>
      <c r="D283" s="6" t="s">
        <v>8</v>
      </c>
      <c r="E283" s="6" t="s">
        <v>103</v>
      </c>
      <c r="F283">
        <v>0.04</v>
      </c>
      <c r="G283">
        <f>VLOOKUP(ola[[#This Row],[PRODUCT ID]],olaitan[],5,0)</f>
        <v>105</v>
      </c>
      <c r="H283">
        <f>VLOOKUP(ola[[#This Row],[PRODUCT ID]],olaitan[],6,0)</f>
        <v>142.80000000000001</v>
      </c>
      <c r="I283">
        <f>PRODUCT(ola[[#This Row],[BUYING PRICE]],ola[[#This Row],[QUANTITY]])</f>
        <v>525</v>
      </c>
      <c r="J283">
        <f>PRODUCT(ola[[#This Row],[SELLING PRICE]],ola[[#This Row],[QUANTITY]])</f>
        <v>714</v>
      </c>
      <c r="K283">
        <f>PRODUCT(1-ola[[#This Row],[DISCOUNT %]],ola[[#This Row],[Total selling price before discount]])</f>
        <v>685.43999999999994</v>
      </c>
      <c r="L283">
        <f>ola[[#This Row],[Total selling price after discount]]-ola[[#This Row],[Total buying price]]</f>
        <v>160.43999999999994</v>
      </c>
      <c r="M283" t="str">
        <f>TEXT(ola[[#This Row],[DATE]],"mmm")</f>
        <v>Jan</v>
      </c>
      <c r="N283" t="str">
        <f>TEXT(ola[[#This Row],[DATE]],"ddd")</f>
        <v>Sun</v>
      </c>
      <c r="O283" t="str">
        <f>TEXT(ola[[#This Row],[DATE]], "yyyy")</f>
        <v>2022</v>
      </c>
      <c r="P283" s="22" t="str">
        <f>VLOOKUP(ola[[#This Row],[PRODUCT ID]],olaitan[#All],3,0)</f>
        <v>Catagory01</v>
      </c>
    </row>
    <row r="284" spans="1:16" ht="15.75" thickBot="1" x14ac:dyDescent="0.3">
      <c r="A284" s="7">
        <v>44584</v>
      </c>
      <c r="B284" s="1" t="s">
        <v>100</v>
      </c>
      <c r="C284" s="2">
        <v>8</v>
      </c>
      <c r="D284" s="3" t="s">
        <v>104</v>
      </c>
      <c r="E284" s="3" t="s">
        <v>58</v>
      </c>
      <c r="F284">
        <v>0.06</v>
      </c>
      <c r="G284">
        <f>VLOOKUP(ola[[#This Row],[PRODUCT ID]],olaitan[],5,0)</f>
        <v>120</v>
      </c>
      <c r="H284">
        <f>VLOOKUP(ola[[#This Row],[PRODUCT ID]],olaitan[],6,0)</f>
        <v>162</v>
      </c>
      <c r="I284">
        <f>PRODUCT(ola[[#This Row],[BUYING PRICE]],ola[[#This Row],[QUANTITY]])</f>
        <v>960</v>
      </c>
      <c r="J284">
        <f>PRODUCT(ola[[#This Row],[SELLING PRICE]],ola[[#This Row],[QUANTITY]])</f>
        <v>1296</v>
      </c>
      <c r="K284">
        <f>PRODUCT(1-ola[[#This Row],[DISCOUNT %]],ola[[#This Row],[Total selling price before discount]])</f>
        <v>1218.24</v>
      </c>
      <c r="L284">
        <f>ola[[#This Row],[Total selling price after discount]]-ola[[#This Row],[Total buying price]]</f>
        <v>258.24</v>
      </c>
      <c r="M284" t="str">
        <f>TEXT(ola[[#This Row],[DATE]],"mmm")</f>
        <v>Jan</v>
      </c>
      <c r="N284" t="str">
        <f>TEXT(ola[[#This Row],[DATE]],"ddd")</f>
        <v>Sun</v>
      </c>
      <c r="O284" t="str">
        <f>TEXT(ola[[#This Row],[DATE]], "yyyy")</f>
        <v>2022</v>
      </c>
      <c r="P284" s="22" t="str">
        <f>VLOOKUP(ola[[#This Row],[PRODUCT ID]],olaitan[#All],3,0)</f>
        <v>Catagory04</v>
      </c>
    </row>
    <row r="285" spans="1:16" ht="15.75" thickBot="1" x14ac:dyDescent="0.3">
      <c r="A285" s="8">
        <v>44585</v>
      </c>
      <c r="B285" s="4" t="s">
        <v>88</v>
      </c>
      <c r="C285" s="5">
        <v>15</v>
      </c>
      <c r="D285" s="6" t="s">
        <v>58</v>
      </c>
      <c r="E285" s="6" t="s">
        <v>58</v>
      </c>
      <c r="F285">
        <v>0.04</v>
      </c>
      <c r="G285">
        <f>VLOOKUP(ola[[#This Row],[PRODUCT ID]],olaitan[],5,0)</f>
        <v>148</v>
      </c>
      <c r="H285">
        <f>VLOOKUP(ola[[#This Row],[PRODUCT ID]],olaitan[],6,0)</f>
        <v>201.28</v>
      </c>
      <c r="I285">
        <f>PRODUCT(ola[[#This Row],[BUYING PRICE]],ola[[#This Row],[QUANTITY]])</f>
        <v>2220</v>
      </c>
      <c r="J285">
        <f>PRODUCT(ola[[#This Row],[SELLING PRICE]],ola[[#This Row],[QUANTITY]])</f>
        <v>3019.2</v>
      </c>
      <c r="K285">
        <f>PRODUCT(1-ola[[#This Row],[DISCOUNT %]],ola[[#This Row],[Total selling price before discount]])</f>
        <v>2898.4319999999998</v>
      </c>
      <c r="L285">
        <f>ola[[#This Row],[Total selling price after discount]]-ola[[#This Row],[Total buying price]]</f>
        <v>678.43199999999979</v>
      </c>
      <c r="M285" t="str">
        <f>TEXT(ola[[#This Row],[DATE]],"mmm")</f>
        <v>Jan</v>
      </c>
      <c r="N285" t="str">
        <f>TEXT(ola[[#This Row],[DATE]],"ddd")</f>
        <v>Mon</v>
      </c>
      <c r="O285" t="str">
        <f>TEXT(ola[[#This Row],[DATE]], "yyyy")</f>
        <v>2022</v>
      </c>
      <c r="P285" s="22" t="str">
        <f>VLOOKUP(ola[[#This Row],[PRODUCT ID]],olaitan[#All],3,0)</f>
        <v>Catagory04</v>
      </c>
    </row>
    <row r="286" spans="1:16" ht="15.75" thickBot="1" x14ac:dyDescent="0.3">
      <c r="A286" s="7">
        <v>44586</v>
      </c>
      <c r="B286" s="1" t="s">
        <v>75</v>
      </c>
      <c r="C286" s="2">
        <v>14</v>
      </c>
      <c r="D286" s="3" t="s">
        <v>104</v>
      </c>
      <c r="E286" s="3" t="s">
        <v>103</v>
      </c>
      <c r="F286">
        <v>0.06</v>
      </c>
      <c r="G286">
        <f>VLOOKUP(ola[[#This Row],[PRODUCT ID]],olaitan[],5,0)</f>
        <v>134</v>
      </c>
      <c r="H286">
        <f>VLOOKUP(ola[[#This Row],[PRODUCT ID]],olaitan[],6,0)</f>
        <v>156.78</v>
      </c>
      <c r="I286">
        <f>PRODUCT(ola[[#This Row],[BUYING PRICE]],ola[[#This Row],[QUANTITY]])</f>
        <v>1876</v>
      </c>
      <c r="J286">
        <f>PRODUCT(ola[[#This Row],[SELLING PRICE]],ola[[#This Row],[QUANTITY]])</f>
        <v>2194.92</v>
      </c>
      <c r="K286">
        <f>PRODUCT(1-ola[[#This Row],[DISCOUNT %]],ola[[#This Row],[Total selling price before discount]])</f>
        <v>2063.2248</v>
      </c>
      <c r="L286">
        <f>ola[[#This Row],[Total selling price after discount]]-ola[[#This Row],[Total buying price]]</f>
        <v>187.22479999999996</v>
      </c>
      <c r="M286" t="str">
        <f>TEXT(ola[[#This Row],[DATE]],"mmm")</f>
        <v>Jan</v>
      </c>
      <c r="N286" t="str">
        <f>TEXT(ola[[#This Row],[DATE]],"ddd")</f>
        <v>Tue</v>
      </c>
      <c r="O286" t="str">
        <f>TEXT(ola[[#This Row],[DATE]], "yyyy")</f>
        <v>2022</v>
      </c>
      <c r="P286" s="22" t="str">
        <f>VLOOKUP(ola[[#This Row],[PRODUCT ID]],olaitan[#All],3,0)</f>
        <v>Catagory02</v>
      </c>
    </row>
    <row r="287" spans="1:16" ht="15.75" thickBot="1" x14ac:dyDescent="0.3">
      <c r="A287" s="8">
        <v>44589</v>
      </c>
      <c r="B287" s="4" t="s">
        <v>74</v>
      </c>
      <c r="C287" s="5">
        <v>11</v>
      </c>
      <c r="D287" s="6" t="s">
        <v>104</v>
      </c>
      <c r="E287" s="6" t="s">
        <v>58</v>
      </c>
      <c r="F287">
        <v>0.05</v>
      </c>
      <c r="G287">
        <f>VLOOKUP(ola[[#This Row],[PRODUCT ID]],olaitan[],5,0)</f>
        <v>13</v>
      </c>
      <c r="H287">
        <f>VLOOKUP(ola[[#This Row],[PRODUCT ID]],olaitan[],6,0)</f>
        <v>16.64</v>
      </c>
      <c r="I287">
        <f>PRODUCT(ola[[#This Row],[BUYING PRICE]],ola[[#This Row],[QUANTITY]])</f>
        <v>143</v>
      </c>
      <c r="J287">
        <f>PRODUCT(ola[[#This Row],[SELLING PRICE]],ola[[#This Row],[QUANTITY]])</f>
        <v>183.04000000000002</v>
      </c>
      <c r="K287">
        <f>PRODUCT(1-ola[[#This Row],[DISCOUNT %]],ola[[#This Row],[Total selling price before discount]])</f>
        <v>173.88800000000001</v>
      </c>
      <c r="L287">
        <f>ola[[#This Row],[Total selling price after discount]]-ola[[#This Row],[Total buying price]]</f>
        <v>30.888000000000005</v>
      </c>
      <c r="M287" t="str">
        <f>TEXT(ola[[#This Row],[DATE]],"mmm")</f>
        <v>Jan</v>
      </c>
      <c r="N287" t="str">
        <f>TEXT(ola[[#This Row],[DATE]],"ddd")</f>
        <v>Fri</v>
      </c>
      <c r="O287" t="str">
        <f>TEXT(ola[[#This Row],[DATE]], "yyyy")</f>
        <v>2022</v>
      </c>
      <c r="P287" s="22" t="str">
        <f>VLOOKUP(ola[[#This Row],[PRODUCT ID]],olaitan[#All],3,0)</f>
        <v>Catagory02</v>
      </c>
    </row>
    <row r="288" spans="1:16" ht="15.75" thickBot="1" x14ac:dyDescent="0.3">
      <c r="A288" s="7">
        <v>44592</v>
      </c>
      <c r="B288" s="1" t="s">
        <v>81</v>
      </c>
      <c r="C288" s="2">
        <v>6</v>
      </c>
      <c r="D288" s="3" t="s">
        <v>58</v>
      </c>
      <c r="E288" s="3" t="s">
        <v>103</v>
      </c>
      <c r="F288">
        <v>0.04</v>
      </c>
      <c r="G288">
        <f>VLOOKUP(ola[[#This Row],[PRODUCT ID]],olaitan[],5,0)</f>
        <v>141</v>
      </c>
      <c r="H288">
        <f>VLOOKUP(ola[[#This Row],[PRODUCT ID]],olaitan[],6,0)</f>
        <v>149.46</v>
      </c>
      <c r="I288">
        <f>PRODUCT(ola[[#This Row],[BUYING PRICE]],ola[[#This Row],[QUANTITY]])</f>
        <v>846</v>
      </c>
      <c r="J288">
        <f>PRODUCT(ola[[#This Row],[SELLING PRICE]],ola[[#This Row],[QUANTITY]])</f>
        <v>896.76</v>
      </c>
      <c r="K288">
        <f>PRODUCT(1-ola[[#This Row],[DISCOUNT %]],ola[[#This Row],[Total selling price before discount]])</f>
        <v>860.88959999999997</v>
      </c>
      <c r="L288">
        <f>ola[[#This Row],[Total selling price after discount]]-ola[[#This Row],[Total buying price]]</f>
        <v>14.889599999999973</v>
      </c>
      <c r="M288" t="str">
        <f>TEXT(ola[[#This Row],[DATE]],"mmm")</f>
        <v>Jan</v>
      </c>
      <c r="N288" t="str">
        <f>TEXT(ola[[#This Row],[DATE]],"ddd")</f>
        <v>Mon</v>
      </c>
      <c r="O288" t="str">
        <f>TEXT(ola[[#This Row],[DATE]], "yyyy")</f>
        <v>2022</v>
      </c>
      <c r="P288" s="22" t="str">
        <f>VLOOKUP(ola[[#This Row],[PRODUCT ID]],olaitan[#All],3,0)</f>
        <v>Catagory03</v>
      </c>
    </row>
    <row r="289" spans="1:16" ht="15.75" thickBot="1" x14ac:dyDescent="0.3">
      <c r="A289" s="8">
        <v>44592</v>
      </c>
      <c r="B289" s="4" t="s">
        <v>99</v>
      </c>
      <c r="C289" s="5">
        <v>9</v>
      </c>
      <c r="D289" s="6" t="s">
        <v>104</v>
      </c>
      <c r="E289" s="6" t="s">
        <v>103</v>
      </c>
      <c r="F289">
        <v>7.0000000000000007E-2</v>
      </c>
      <c r="G289">
        <f>VLOOKUP(ola[[#This Row],[PRODUCT ID]],olaitan[],5,0)</f>
        <v>138</v>
      </c>
      <c r="H289">
        <f>VLOOKUP(ola[[#This Row],[PRODUCT ID]],olaitan[],6,0)</f>
        <v>173.88</v>
      </c>
      <c r="I289">
        <f>PRODUCT(ola[[#This Row],[BUYING PRICE]],ola[[#This Row],[QUANTITY]])</f>
        <v>1242</v>
      </c>
      <c r="J289">
        <f>PRODUCT(ola[[#This Row],[SELLING PRICE]],ola[[#This Row],[QUANTITY]])</f>
        <v>1564.92</v>
      </c>
      <c r="K289">
        <f>PRODUCT(1-ola[[#This Row],[DISCOUNT %]],ola[[#This Row],[Total selling price before discount]])</f>
        <v>1455.3756000000001</v>
      </c>
      <c r="L289">
        <f>ola[[#This Row],[Total selling price after discount]]-ola[[#This Row],[Total buying price]]</f>
        <v>213.37560000000008</v>
      </c>
      <c r="M289" t="str">
        <f>TEXT(ola[[#This Row],[DATE]],"mmm")</f>
        <v>Jan</v>
      </c>
      <c r="N289" t="str">
        <f>TEXT(ola[[#This Row],[DATE]],"ddd")</f>
        <v>Mon</v>
      </c>
      <c r="O289" t="str">
        <f>TEXT(ola[[#This Row],[DATE]], "yyyy")</f>
        <v>2022</v>
      </c>
      <c r="P289" s="22" t="str">
        <f>VLOOKUP(ola[[#This Row],[PRODUCT ID]],olaitan[#All],3,0)</f>
        <v>Catagory04</v>
      </c>
    </row>
    <row r="290" spans="1:16" ht="15.75" thickBot="1" x14ac:dyDescent="0.3">
      <c r="A290" s="7">
        <v>44593</v>
      </c>
      <c r="B290" s="1" t="s">
        <v>63</v>
      </c>
      <c r="C290" s="2">
        <v>9</v>
      </c>
      <c r="D290" s="3" t="s">
        <v>104</v>
      </c>
      <c r="E290" s="3" t="s">
        <v>103</v>
      </c>
      <c r="F290">
        <v>0.04</v>
      </c>
      <c r="G290">
        <f>VLOOKUP(ola[[#This Row],[PRODUCT ID]],olaitan[],5,0)</f>
        <v>133</v>
      </c>
      <c r="H290">
        <f>VLOOKUP(ola[[#This Row],[PRODUCT ID]],olaitan[],6,0)</f>
        <v>155.61000000000001</v>
      </c>
      <c r="I290">
        <f>PRODUCT(ola[[#This Row],[BUYING PRICE]],ola[[#This Row],[QUANTITY]])</f>
        <v>1197</v>
      </c>
      <c r="J290">
        <f>PRODUCT(ola[[#This Row],[SELLING PRICE]],ola[[#This Row],[QUANTITY]])</f>
        <v>1400.4900000000002</v>
      </c>
      <c r="K290">
        <f>PRODUCT(1-ola[[#This Row],[DISCOUNT %]],ola[[#This Row],[Total selling price before discount]])</f>
        <v>1344.4704000000002</v>
      </c>
      <c r="L290">
        <f>ola[[#This Row],[Total selling price after discount]]-ola[[#This Row],[Total buying price]]</f>
        <v>147.47040000000015</v>
      </c>
      <c r="M290" t="str">
        <f>TEXT(ola[[#This Row],[DATE]],"mmm")</f>
        <v>Feb</v>
      </c>
      <c r="N290" t="str">
        <f>TEXT(ola[[#This Row],[DATE]],"ddd")</f>
        <v>Tue</v>
      </c>
      <c r="O290" t="str">
        <f>TEXT(ola[[#This Row],[DATE]], "yyyy")</f>
        <v>2022</v>
      </c>
      <c r="P290" s="22" t="str">
        <f>VLOOKUP(ola[[#This Row],[PRODUCT ID]],olaitan[#All],3,0)</f>
        <v>Catagory01</v>
      </c>
    </row>
    <row r="291" spans="1:16" ht="15.75" thickBot="1" x14ac:dyDescent="0.3">
      <c r="A291" s="8">
        <v>44595</v>
      </c>
      <c r="B291" s="4" t="s">
        <v>72</v>
      </c>
      <c r="C291" s="5">
        <v>8</v>
      </c>
      <c r="D291" s="6" t="s">
        <v>104</v>
      </c>
      <c r="E291" s="6" t="s">
        <v>58</v>
      </c>
      <c r="F291">
        <v>0.05</v>
      </c>
      <c r="G291">
        <f>VLOOKUP(ola[[#This Row],[PRODUCT ID]],olaitan[],5,0)</f>
        <v>112</v>
      </c>
      <c r="H291">
        <f>VLOOKUP(ola[[#This Row],[PRODUCT ID]],olaitan[],6,0)</f>
        <v>146.72</v>
      </c>
      <c r="I291">
        <f>PRODUCT(ola[[#This Row],[BUYING PRICE]],ola[[#This Row],[QUANTITY]])</f>
        <v>896</v>
      </c>
      <c r="J291">
        <f>PRODUCT(ola[[#This Row],[SELLING PRICE]],ola[[#This Row],[QUANTITY]])</f>
        <v>1173.76</v>
      </c>
      <c r="K291">
        <f>PRODUCT(1-ola[[#This Row],[DISCOUNT %]],ola[[#This Row],[Total selling price before discount]])</f>
        <v>1115.0719999999999</v>
      </c>
      <c r="L291">
        <f>ola[[#This Row],[Total selling price after discount]]-ola[[#This Row],[Total buying price]]</f>
        <v>219.07199999999989</v>
      </c>
      <c r="M291" t="str">
        <f>TEXT(ola[[#This Row],[DATE]],"mmm")</f>
        <v>Feb</v>
      </c>
      <c r="N291" t="str">
        <f>TEXT(ola[[#This Row],[DATE]],"ddd")</f>
        <v>Thu</v>
      </c>
      <c r="O291" t="str">
        <f>TEXT(ola[[#This Row],[DATE]], "yyyy")</f>
        <v>2022</v>
      </c>
      <c r="P291" s="22" t="str">
        <f>VLOOKUP(ola[[#This Row],[PRODUCT ID]],olaitan[#All],3,0)</f>
        <v>Catagory02</v>
      </c>
    </row>
    <row r="292" spans="1:16" ht="15.75" thickBot="1" x14ac:dyDescent="0.3">
      <c r="A292" s="7">
        <v>44597</v>
      </c>
      <c r="B292" s="1" t="s">
        <v>76</v>
      </c>
      <c r="C292" s="2">
        <v>6</v>
      </c>
      <c r="D292" s="3" t="s">
        <v>104</v>
      </c>
      <c r="E292" s="3" t="s">
        <v>103</v>
      </c>
      <c r="F292">
        <v>0.08</v>
      </c>
      <c r="G292">
        <f>VLOOKUP(ola[[#This Row],[PRODUCT ID]],olaitan[],5,0)</f>
        <v>37</v>
      </c>
      <c r="H292">
        <f>VLOOKUP(ola[[#This Row],[PRODUCT ID]],olaitan[],6,0)</f>
        <v>49.21</v>
      </c>
      <c r="I292">
        <f>PRODUCT(ola[[#This Row],[BUYING PRICE]],ola[[#This Row],[QUANTITY]])</f>
        <v>222</v>
      </c>
      <c r="J292">
        <f>PRODUCT(ola[[#This Row],[SELLING PRICE]],ola[[#This Row],[QUANTITY]])</f>
        <v>295.26</v>
      </c>
      <c r="K292">
        <f>PRODUCT(1-ola[[#This Row],[DISCOUNT %]],ola[[#This Row],[Total selling price before discount]])</f>
        <v>271.63920000000002</v>
      </c>
      <c r="L292">
        <f>ola[[#This Row],[Total selling price after discount]]-ola[[#This Row],[Total buying price]]</f>
        <v>49.639200000000017</v>
      </c>
      <c r="M292" t="str">
        <f>TEXT(ola[[#This Row],[DATE]],"mmm")</f>
        <v>Feb</v>
      </c>
      <c r="N292" t="str">
        <f>TEXT(ola[[#This Row],[DATE]],"ddd")</f>
        <v>Sat</v>
      </c>
      <c r="O292" t="str">
        <f>TEXT(ola[[#This Row],[DATE]], "yyyy")</f>
        <v>2022</v>
      </c>
      <c r="P292" s="22" t="str">
        <f>VLOOKUP(ola[[#This Row],[PRODUCT ID]],olaitan[#All],3,0)</f>
        <v>Catagory02</v>
      </c>
    </row>
    <row r="293" spans="1:16" ht="15.75" thickBot="1" x14ac:dyDescent="0.3">
      <c r="A293" s="8">
        <v>44598</v>
      </c>
      <c r="B293" s="4" t="s">
        <v>60</v>
      </c>
      <c r="C293" s="5">
        <v>6</v>
      </c>
      <c r="D293" s="6" t="s">
        <v>104</v>
      </c>
      <c r="E293" s="6" t="s">
        <v>103</v>
      </c>
      <c r="F293">
        <v>7.0000000000000007E-2</v>
      </c>
      <c r="G293">
        <f>VLOOKUP(ola[[#This Row],[PRODUCT ID]],olaitan[],5,0)</f>
        <v>105</v>
      </c>
      <c r="H293">
        <f>VLOOKUP(ola[[#This Row],[PRODUCT ID]],olaitan[],6,0)</f>
        <v>142.80000000000001</v>
      </c>
      <c r="I293">
        <f>PRODUCT(ola[[#This Row],[BUYING PRICE]],ola[[#This Row],[QUANTITY]])</f>
        <v>630</v>
      </c>
      <c r="J293">
        <f>PRODUCT(ola[[#This Row],[SELLING PRICE]],ola[[#This Row],[QUANTITY]])</f>
        <v>856.80000000000007</v>
      </c>
      <c r="K293">
        <f>PRODUCT(1-ola[[#This Row],[DISCOUNT %]],ola[[#This Row],[Total selling price before discount]])</f>
        <v>796.82399999999996</v>
      </c>
      <c r="L293">
        <f>ola[[#This Row],[Total selling price after discount]]-ola[[#This Row],[Total buying price]]</f>
        <v>166.82399999999996</v>
      </c>
      <c r="M293" t="str">
        <f>TEXT(ola[[#This Row],[DATE]],"mmm")</f>
        <v>Feb</v>
      </c>
      <c r="N293" t="str">
        <f>TEXT(ola[[#This Row],[DATE]],"ddd")</f>
        <v>Sun</v>
      </c>
      <c r="O293" t="str">
        <f>TEXT(ola[[#This Row],[DATE]], "yyyy")</f>
        <v>2022</v>
      </c>
      <c r="P293" s="22" t="str">
        <f>VLOOKUP(ola[[#This Row],[PRODUCT ID]],olaitan[#All],3,0)</f>
        <v>Catagory01</v>
      </c>
    </row>
    <row r="294" spans="1:16" ht="15.75" thickBot="1" x14ac:dyDescent="0.3">
      <c r="A294" s="7">
        <v>44600</v>
      </c>
      <c r="B294" s="1" t="s">
        <v>63</v>
      </c>
      <c r="C294" s="2">
        <v>11</v>
      </c>
      <c r="D294" s="3" t="s">
        <v>58</v>
      </c>
      <c r="E294" s="3" t="s">
        <v>103</v>
      </c>
      <c r="F294">
        <v>0.08</v>
      </c>
      <c r="G294">
        <f>VLOOKUP(ola[[#This Row],[PRODUCT ID]],olaitan[],5,0)</f>
        <v>133</v>
      </c>
      <c r="H294">
        <f>VLOOKUP(ola[[#This Row],[PRODUCT ID]],olaitan[],6,0)</f>
        <v>155.61000000000001</v>
      </c>
      <c r="I294">
        <f>PRODUCT(ola[[#This Row],[BUYING PRICE]],ola[[#This Row],[QUANTITY]])</f>
        <v>1463</v>
      </c>
      <c r="J294">
        <f>PRODUCT(ola[[#This Row],[SELLING PRICE]],ola[[#This Row],[QUANTITY]])</f>
        <v>1711.71</v>
      </c>
      <c r="K294">
        <f>PRODUCT(1-ola[[#This Row],[DISCOUNT %]],ola[[#This Row],[Total selling price before discount]])</f>
        <v>1574.7732000000001</v>
      </c>
      <c r="L294">
        <f>ola[[#This Row],[Total selling price after discount]]-ola[[#This Row],[Total buying price]]</f>
        <v>111.77320000000009</v>
      </c>
      <c r="M294" t="str">
        <f>TEXT(ola[[#This Row],[DATE]],"mmm")</f>
        <v>Feb</v>
      </c>
      <c r="N294" t="str">
        <f>TEXT(ola[[#This Row],[DATE]],"ddd")</f>
        <v>Tue</v>
      </c>
      <c r="O294" t="str">
        <f>TEXT(ola[[#This Row],[DATE]], "yyyy")</f>
        <v>2022</v>
      </c>
      <c r="P294" s="22" t="str">
        <f>VLOOKUP(ola[[#This Row],[PRODUCT ID]],olaitan[#All],3,0)</f>
        <v>Catagory01</v>
      </c>
    </row>
    <row r="295" spans="1:16" ht="15.75" thickBot="1" x14ac:dyDescent="0.3">
      <c r="A295" s="8">
        <v>44600</v>
      </c>
      <c r="B295" s="4" t="s">
        <v>62</v>
      </c>
      <c r="C295" s="5">
        <v>3</v>
      </c>
      <c r="D295" s="6" t="s">
        <v>58</v>
      </c>
      <c r="E295" s="6" t="s">
        <v>103</v>
      </c>
      <c r="F295">
        <v>0.04</v>
      </c>
      <c r="G295">
        <f>VLOOKUP(ola[[#This Row],[PRODUCT ID]],olaitan[],5,0)</f>
        <v>44</v>
      </c>
      <c r="H295">
        <f>VLOOKUP(ola[[#This Row],[PRODUCT ID]],olaitan[],6,0)</f>
        <v>48.84</v>
      </c>
      <c r="I295">
        <f>PRODUCT(ola[[#This Row],[BUYING PRICE]],ola[[#This Row],[QUANTITY]])</f>
        <v>132</v>
      </c>
      <c r="J295">
        <f>PRODUCT(ola[[#This Row],[SELLING PRICE]],ola[[#This Row],[QUANTITY]])</f>
        <v>146.52000000000001</v>
      </c>
      <c r="K295">
        <f>PRODUCT(1-ola[[#This Row],[DISCOUNT %]],ola[[#This Row],[Total selling price before discount]])</f>
        <v>140.6592</v>
      </c>
      <c r="L295">
        <f>ola[[#This Row],[Total selling price after discount]]-ola[[#This Row],[Total buying price]]</f>
        <v>8.6591999999999985</v>
      </c>
      <c r="M295" t="str">
        <f>TEXT(ola[[#This Row],[DATE]],"mmm")</f>
        <v>Feb</v>
      </c>
      <c r="N295" t="str">
        <f>TEXT(ola[[#This Row],[DATE]],"ddd")</f>
        <v>Tue</v>
      </c>
      <c r="O295" t="str">
        <f>TEXT(ola[[#This Row],[DATE]], "yyyy")</f>
        <v>2022</v>
      </c>
      <c r="P295" s="22" t="str">
        <f>VLOOKUP(ola[[#This Row],[PRODUCT ID]],olaitan[#All],3,0)</f>
        <v>Catagory01</v>
      </c>
    </row>
    <row r="296" spans="1:16" ht="15.75" thickBot="1" x14ac:dyDescent="0.3">
      <c r="A296" s="7">
        <v>44601</v>
      </c>
      <c r="B296" s="1" t="s">
        <v>90</v>
      </c>
      <c r="C296" s="2">
        <v>14</v>
      </c>
      <c r="D296" s="3" t="s">
        <v>58</v>
      </c>
      <c r="E296" s="3" t="s">
        <v>58</v>
      </c>
      <c r="F296">
        <v>7.0000000000000007E-2</v>
      </c>
      <c r="G296">
        <f>VLOOKUP(ola[[#This Row],[PRODUCT ID]],olaitan[],5,0)</f>
        <v>89</v>
      </c>
      <c r="H296">
        <f>VLOOKUP(ola[[#This Row],[PRODUCT ID]],olaitan[],6,0)</f>
        <v>117.48</v>
      </c>
      <c r="I296">
        <f>PRODUCT(ola[[#This Row],[BUYING PRICE]],ola[[#This Row],[QUANTITY]])</f>
        <v>1246</v>
      </c>
      <c r="J296">
        <f>PRODUCT(ola[[#This Row],[SELLING PRICE]],ola[[#This Row],[QUANTITY]])</f>
        <v>1644.72</v>
      </c>
      <c r="K296">
        <f>PRODUCT(1-ola[[#This Row],[DISCOUNT %]],ola[[#This Row],[Total selling price before discount]])</f>
        <v>1529.5896</v>
      </c>
      <c r="L296">
        <f>ola[[#This Row],[Total selling price after discount]]-ola[[#This Row],[Total buying price]]</f>
        <v>283.58960000000002</v>
      </c>
      <c r="M296" t="str">
        <f>TEXT(ola[[#This Row],[DATE]],"mmm")</f>
        <v>Feb</v>
      </c>
      <c r="N296" t="str">
        <f>TEXT(ola[[#This Row],[DATE]],"ddd")</f>
        <v>Wed</v>
      </c>
      <c r="O296" t="str">
        <f>TEXT(ola[[#This Row],[DATE]], "yyyy")</f>
        <v>2022</v>
      </c>
      <c r="P296" s="22" t="str">
        <f>VLOOKUP(ola[[#This Row],[PRODUCT ID]],olaitan[#All],3,0)</f>
        <v>Catagory04</v>
      </c>
    </row>
    <row r="297" spans="1:16" ht="15.75" thickBot="1" x14ac:dyDescent="0.3">
      <c r="A297" s="8">
        <v>44604</v>
      </c>
      <c r="B297" s="4" t="s">
        <v>68</v>
      </c>
      <c r="C297" s="5">
        <v>13</v>
      </c>
      <c r="D297" s="6" t="s">
        <v>104</v>
      </c>
      <c r="E297" s="6" t="s">
        <v>103</v>
      </c>
      <c r="F297">
        <v>0.06</v>
      </c>
      <c r="G297">
        <f>VLOOKUP(ola[[#This Row],[PRODUCT ID]],olaitan[],5,0)</f>
        <v>148</v>
      </c>
      <c r="H297">
        <f>VLOOKUP(ola[[#This Row],[PRODUCT ID]],olaitan[],6,0)</f>
        <v>164.28</v>
      </c>
      <c r="I297">
        <f>PRODUCT(ola[[#This Row],[BUYING PRICE]],ola[[#This Row],[QUANTITY]])</f>
        <v>1924</v>
      </c>
      <c r="J297">
        <f>PRODUCT(ola[[#This Row],[SELLING PRICE]],ola[[#This Row],[QUANTITY]])</f>
        <v>2135.64</v>
      </c>
      <c r="K297">
        <f>PRODUCT(1-ola[[#This Row],[DISCOUNT %]],ola[[#This Row],[Total selling price before discount]])</f>
        <v>2007.5015999999998</v>
      </c>
      <c r="L297">
        <f>ola[[#This Row],[Total selling price after discount]]-ola[[#This Row],[Total buying price]]</f>
        <v>83.501599999999826</v>
      </c>
      <c r="M297" t="str">
        <f>TEXT(ola[[#This Row],[DATE]],"mmm")</f>
        <v>Feb</v>
      </c>
      <c r="N297" t="str">
        <f>TEXT(ola[[#This Row],[DATE]],"ddd")</f>
        <v>Sat</v>
      </c>
      <c r="O297" t="str">
        <f>TEXT(ola[[#This Row],[DATE]], "yyyy")</f>
        <v>2022</v>
      </c>
      <c r="P297" s="22" t="str">
        <f>VLOOKUP(ola[[#This Row],[PRODUCT ID]],olaitan[#All],3,0)</f>
        <v>Catagory02</v>
      </c>
    </row>
    <row r="298" spans="1:16" ht="15.75" thickBot="1" x14ac:dyDescent="0.3">
      <c r="A298" s="7">
        <v>44606</v>
      </c>
      <c r="B298" s="1" t="s">
        <v>84</v>
      </c>
      <c r="C298" s="2">
        <v>8</v>
      </c>
      <c r="D298" s="3" t="s">
        <v>58</v>
      </c>
      <c r="E298" s="3" t="s">
        <v>103</v>
      </c>
      <c r="F298">
        <v>0.08</v>
      </c>
      <c r="G298">
        <f>VLOOKUP(ola[[#This Row],[PRODUCT ID]],olaitan[],5,0)</f>
        <v>18</v>
      </c>
      <c r="H298">
        <f>VLOOKUP(ola[[#This Row],[PRODUCT ID]],olaitan[],6,0)</f>
        <v>24.66</v>
      </c>
      <c r="I298">
        <f>PRODUCT(ola[[#This Row],[BUYING PRICE]],ola[[#This Row],[QUANTITY]])</f>
        <v>144</v>
      </c>
      <c r="J298">
        <f>PRODUCT(ola[[#This Row],[SELLING PRICE]],ola[[#This Row],[QUANTITY]])</f>
        <v>197.28</v>
      </c>
      <c r="K298">
        <f>PRODUCT(1-ola[[#This Row],[DISCOUNT %]],ola[[#This Row],[Total selling price before discount]])</f>
        <v>181.49760000000001</v>
      </c>
      <c r="L298">
        <f>ola[[#This Row],[Total selling price after discount]]-ola[[#This Row],[Total buying price]]</f>
        <v>37.497600000000006</v>
      </c>
      <c r="M298" t="str">
        <f>TEXT(ola[[#This Row],[DATE]],"mmm")</f>
        <v>Feb</v>
      </c>
      <c r="N298" t="str">
        <f>TEXT(ola[[#This Row],[DATE]],"ddd")</f>
        <v>Mon</v>
      </c>
      <c r="O298" t="str">
        <f>TEXT(ola[[#This Row],[DATE]], "yyyy")</f>
        <v>2022</v>
      </c>
      <c r="P298" s="22" t="str">
        <f>VLOOKUP(ola[[#This Row],[PRODUCT ID]],olaitan[#All],3,0)</f>
        <v>Catagory04</v>
      </c>
    </row>
    <row r="299" spans="1:16" ht="15.75" thickBot="1" x14ac:dyDescent="0.3">
      <c r="A299" s="8">
        <v>44606</v>
      </c>
      <c r="B299" s="4" t="s">
        <v>86</v>
      </c>
      <c r="C299" s="5">
        <v>3</v>
      </c>
      <c r="D299" s="6" t="s">
        <v>104</v>
      </c>
      <c r="E299" s="6" t="s">
        <v>103</v>
      </c>
      <c r="F299">
        <v>0.06</v>
      </c>
      <c r="G299">
        <f>VLOOKUP(ola[[#This Row],[PRODUCT ID]],olaitan[],5,0)</f>
        <v>37</v>
      </c>
      <c r="H299">
        <f>VLOOKUP(ola[[#This Row],[PRODUCT ID]],olaitan[],6,0)</f>
        <v>41.81</v>
      </c>
      <c r="I299">
        <f>PRODUCT(ola[[#This Row],[BUYING PRICE]],ola[[#This Row],[QUANTITY]])</f>
        <v>111</v>
      </c>
      <c r="J299">
        <f>PRODUCT(ola[[#This Row],[SELLING PRICE]],ola[[#This Row],[QUANTITY]])</f>
        <v>125.43</v>
      </c>
      <c r="K299">
        <f>PRODUCT(1-ola[[#This Row],[DISCOUNT %]],ola[[#This Row],[Total selling price before discount]])</f>
        <v>117.9042</v>
      </c>
      <c r="L299">
        <f>ola[[#This Row],[Total selling price after discount]]-ola[[#This Row],[Total buying price]]</f>
        <v>6.904200000000003</v>
      </c>
      <c r="M299" t="str">
        <f>TEXT(ola[[#This Row],[DATE]],"mmm")</f>
        <v>Feb</v>
      </c>
      <c r="N299" t="str">
        <f>TEXT(ola[[#This Row],[DATE]],"ddd")</f>
        <v>Mon</v>
      </c>
      <c r="O299" t="str">
        <f>TEXT(ola[[#This Row],[DATE]], "yyyy")</f>
        <v>2022</v>
      </c>
      <c r="P299" s="22" t="str">
        <f>VLOOKUP(ola[[#This Row],[PRODUCT ID]],olaitan[#All],3,0)</f>
        <v>Catagory04</v>
      </c>
    </row>
    <row r="300" spans="1:16" ht="15.75" thickBot="1" x14ac:dyDescent="0.3">
      <c r="A300" s="7">
        <v>44608</v>
      </c>
      <c r="B300" s="1" t="s">
        <v>90</v>
      </c>
      <c r="C300" s="2">
        <v>1</v>
      </c>
      <c r="D300" s="3" t="s">
        <v>58</v>
      </c>
      <c r="E300" s="3" t="s">
        <v>103</v>
      </c>
      <c r="F300">
        <v>7.0000000000000007E-2</v>
      </c>
      <c r="G300">
        <f>VLOOKUP(ola[[#This Row],[PRODUCT ID]],olaitan[],5,0)</f>
        <v>89</v>
      </c>
      <c r="H300">
        <f>VLOOKUP(ola[[#This Row],[PRODUCT ID]],olaitan[],6,0)</f>
        <v>117.48</v>
      </c>
      <c r="I300">
        <f>PRODUCT(ola[[#This Row],[BUYING PRICE]],ola[[#This Row],[QUANTITY]])</f>
        <v>89</v>
      </c>
      <c r="J300">
        <f>PRODUCT(ola[[#This Row],[SELLING PRICE]],ola[[#This Row],[QUANTITY]])</f>
        <v>117.48</v>
      </c>
      <c r="K300">
        <f>PRODUCT(1-ola[[#This Row],[DISCOUNT %]],ola[[#This Row],[Total selling price before discount]])</f>
        <v>109.2564</v>
      </c>
      <c r="L300">
        <f>ola[[#This Row],[Total selling price after discount]]-ola[[#This Row],[Total buying price]]</f>
        <v>20.256399999999999</v>
      </c>
      <c r="M300" t="str">
        <f>TEXT(ola[[#This Row],[DATE]],"mmm")</f>
        <v>Feb</v>
      </c>
      <c r="N300" t="str">
        <f>TEXT(ola[[#This Row],[DATE]],"ddd")</f>
        <v>Wed</v>
      </c>
      <c r="O300" t="str">
        <f>TEXT(ola[[#This Row],[DATE]], "yyyy")</f>
        <v>2022</v>
      </c>
      <c r="P300" s="22" t="str">
        <f>VLOOKUP(ola[[#This Row],[PRODUCT ID]],olaitan[#All],3,0)</f>
        <v>Catagory04</v>
      </c>
    </row>
    <row r="301" spans="1:16" ht="15.75" thickBot="1" x14ac:dyDescent="0.3">
      <c r="A301" s="8">
        <v>44611</v>
      </c>
      <c r="B301" s="4" t="s">
        <v>60</v>
      </c>
      <c r="C301" s="5">
        <v>13</v>
      </c>
      <c r="D301" s="6" t="s">
        <v>58</v>
      </c>
      <c r="E301" s="6" t="s">
        <v>103</v>
      </c>
      <c r="F301">
        <v>0.08</v>
      </c>
      <c r="G301">
        <f>VLOOKUP(ola[[#This Row],[PRODUCT ID]],olaitan[],5,0)</f>
        <v>105</v>
      </c>
      <c r="H301">
        <f>VLOOKUP(ola[[#This Row],[PRODUCT ID]],olaitan[],6,0)</f>
        <v>142.80000000000001</v>
      </c>
      <c r="I301">
        <f>PRODUCT(ola[[#This Row],[BUYING PRICE]],ola[[#This Row],[QUANTITY]])</f>
        <v>1365</v>
      </c>
      <c r="J301">
        <f>PRODUCT(ola[[#This Row],[SELLING PRICE]],ola[[#This Row],[QUANTITY]])</f>
        <v>1856.4</v>
      </c>
      <c r="K301">
        <f>PRODUCT(1-ola[[#This Row],[DISCOUNT %]],ola[[#This Row],[Total selling price before discount]])</f>
        <v>1707.8880000000001</v>
      </c>
      <c r="L301">
        <f>ola[[#This Row],[Total selling price after discount]]-ola[[#This Row],[Total buying price]]</f>
        <v>342.88800000000015</v>
      </c>
      <c r="M301" t="str">
        <f>TEXT(ola[[#This Row],[DATE]],"mmm")</f>
        <v>Feb</v>
      </c>
      <c r="N301" t="str">
        <f>TEXT(ola[[#This Row],[DATE]],"ddd")</f>
        <v>Sat</v>
      </c>
      <c r="O301" t="str">
        <f>TEXT(ola[[#This Row],[DATE]], "yyyy")</f>
        <v>2022</v>
      </c>
      <c r="P301" s="22" t="str">
        <f>VLOOKUP(ola[[#This Row],[PRODUCT ID]],olaitan[#All],3,0)</f>
        <v>Catagory01</v>
      </c>
    </row>
    <row r="302" spans="1:16" ht="15.75" thickBot="1" x14ac:dyDescent="0.3">
      <c r="A302" s="7">
        <v>44612</v>
      </c>
      <c r="B302" s="1" t="s">
        <v>70</v>
      </c>
      <c r="C302" s="2">
        <v>6</v>
      </c>
      <c r="D302" s="3" t="s">
        <v>104</v>
      </c>
      <c r="E302" s="3" t="s">
        <v>103</v>
      </c>
      <c r="F302">
        <v>0.06</v>
      </c>
      <c r="G302">
        <f>VLOOKUP(ola[[#This Row],[PRODUCT ID]],olaitan[],5,0)</f>
        <v>73</v>
      </c>
      <c r="H302">
        <f>VLOOKUP(ola[[#This Row],[PRODUCT ID]],olaitan[],6,0)</f>
        <v>94.17</v>
      </c>
      <c r="I302">
        <f>PRODUCT(ola[[#This Row],[BUYING PRICE]],ola[[#This Row],[QUANTITY]])</f>
        <v>438</v>
      </c>
      <c r="J302">
        <f>PRODUCT(ola[[#This Row],[SELLING PRICE]],ola[[#This Row],[QUANTITY]])</f>
        <v>565.02</v>
      </c>
      <c r="K302">
        <f>PRODUCT(1-ola[[#This Row],[DISCOUNT %]],ola[[#This Row],[Total selling price before discount]])</f>
        <v>531.11879999999996</v>
      </c>
      <c r="L302">
        <f>ola[[#This Row],[Total selling price after discount]]-ola[[#This Row],[Total buying price]]</f>
        <v>93.118799999999965</v>
      </c>
      <c r="M302" t="str">
        <f>TEXT(ola[[#This Row],[DATE]],"mmm")</f>
        <v>Feb</v>
      </c>
      <c r="N302" t="str">
        <f>TEXT(ola[[#This Row],[DATE]],"ddd")</f>
        <v>Sun</v>
      </c>
      <c r="O302" t="str">
        <f>TEXT(ola[[#This Row],[DATE]], "yyyy")</f>
        <v>2022</v>
      </c>
      <c r="P302" s="22" t="str">
        <f>VLOOKUP(ola[[#This Row],[PRODUCT ID]],olaitan[#All],3,0)</f>
        <v>Catagory02</v>
      </c>
    </row>
    <row r="303" spans="1:16" ht="15.75" thickBot="1" x14ac:dyDescent="0.3">
      <c r="A303" s="8">
        <v>44615</v>
      </c>
      <c r="B303" s="4" t="s">
        <v>71</v>
      </c>
      <c r="C303" s="5">
        <v>6</v>
      </c>
      <c r="D303" s="6" t="s">
        <v>58</v>
      </c>
      <c r="E303" s="6" t="s">
        <v>58</v>
      </c>
      <c r="F303">
        <v>7.0000000000000007E-2</v>
      </c>
      <c r="G303">
        <f>VLOOKUP(ola[[#This Row],[PRODUCT ID]],olaitan[],5,0)</f>
        <v>112</v>
      </c>
      <c r="H303">
        <f>VLOOKUP(ola[[#This Row],[PRODUCT ID]],olaitan[],6,0)</f>
        <v>122.08</v>
      </c>
      <c r="I303">
        <f>PRODUCT(ola[[#This Row],[BUYING PRICE]],ola[[#This Row],[QUANTITY]])</f>
        <v>672</v>
      </c>
      <c r="J303">
        <f>PRODUCT(ola[[#This Row],[SELLING PRICE]],ola[[#This Row],[QUANTITY]])</f>
        <v>732.48</v>
      </c>
      <c r="K303">
        <f>PRODUCT(1-ola[[#This Row],[DISCOUNT %]],ola[[#This Row],[Total selling price before discount]])</f>
        <v>681.20639999999992</v>
      </c>
      <c r="L303">
        <f>ola[[#This Row],[Total selling price after discount]]-ola[[#This Row],[Total buying price]]</f>
        <v>9.2063999999999169</v>
      </c>
      <c r="M303" t="str">
        <f>TEXT(ola[[#This Row],[DATE]],"mmm")</f>
        <v>Feb</v>
      </c>
      <c r="N303" t="str">
        <f>TEXT(ola[[#This Row],[DATE]],"ddd")</f>
        <v>Wed</v>
      </c>
      <c r="O303" t="str">
        <f>TEXT(ola[[#This Row],[DATE]], "yyyy")</f>
        <v>2022</v>
      </c>
      <c r="P303" s="22" t="str">
        <f>VLOOKUP(ola[[#This Row],[PRODUCT ID]],olaitan[#All],3,0)</f>
        <v>Catagory02</v>
      </c>
    </row>
    <row r="304" spans="1:16" ht="15.75" thickBot="1" x14ac:dyDescent="0.3">
      <c r="A304" s="7">
        <v>44615</v>
      </c>
      <c r="B304" s="1" t="s">
        <v>74</v>
      </c>
      <c r="C304" s="2">
        <v>15</v>
      </c>
      <c r="D304" s="3" t="s">
        <v>58</v>
      </c>
      <c r="E304" s="3" t="s">
        <v>103</v>
      </c>
      <c r="F304">
        <v>0.06</v>
      </c>
      <c r="G304">
        <f>VLOOKUP(ola[[#This Row],[PRODUCT ID]],olaitan[],5,0)</f>
        <v>13</v>
      </c>
      <c r="H304">
        <f>VLOOKUP(ola[[#This Row],[PRODUCT ID]],olaitan[],6,0)</f>
        <v>16.64</v>
      </c>
      <c r="I304">
        <f>PRODUCT(ola[[#This Row],[BUYING PRICE]],ola[[#This Row],[QUANTITY]])</f>
        <v>195</v>
      </c>
      <c r="J304">
        <f>PRODUCT(ola[[#This Row],[SELLING PRICE]],ola[[#This Row],[QUANTITY]])</f>
        <v>249.60000000000002</v>
      </c>
      <c r="K304">
        <f>PRODUCT(1-ola[[#This Row],[DISCOUNT %]],ola[[#This Row],[Total selling price before discount]])</f>
        <v>234.624</v>
      </c>
      <c r="L304">
        <f>ola[[#This Row],[Total selling price after discount]]-ola[[#This Row],[Total buying price]]</f>
        <v>39.623999999999995</v>
      </c>
      <c r="M304" t="str">
        <f>TEXT(ola[[#This Row],[DATE]],"mmm")</f>
        <v>Feb</v>
      </c>
      <c r="N304" t="str">
        <f>TEXT(ola[[#This Row],[DATE]],"ddd")</f>
        <v>Wed</v>
      </c>
      <c r="O304" t="str">
        <f>TEXT(ola[[#This Row],[DATE]], "yyyy")</f>
        <v>2022</v>
      </c>
      <c r="P304" s="22" t="str">
        <f>VLOOKUP(ola[[#This Row],[PRODUCT ID]],olaitan[#All],3,0)</f>
        <v>Catagory02</v>
      </c>
    </row>
    <row r="305" spans="1:16" ht="15.75" thickBot="1" x14ac:dyDescent="0.3">
      <c r="A305" s="8">
        <v>44615</v>
      </c>
      <c r="B305" s="4" t="s">
        <v>94</v>
      </c>
      <c r="C305" s="5">
        <v>8</v>
      </c>
      <c r="D305" s="6" t="s">
        <v>104</v>
      </c>
      <c r="E305" s="6" t="s">
        <v>58</v>
      </c>
      <c r="F305">
        <v>0.05</v>
      </c>
      <c r="G305">
        <f>VLOOKUP(ola[[#This Row],[PRODUCT ID]],olaitan[],5,0)</f>
        <v>90</v>
      </c>
      <c r="H305">
        <f>VLOOKUP(ola[[#This Row],[PRODUCT ID]],olaitan[],6,0)</f>
        <v>96.3</v>
      </c>
      <c r="I305">
        <f>PRODUCT(ola[[#This Row],[BUYING PRICE]],ola[[#This Row],[QUANTITY]])</f>
        <v>720</v>
      </c>
      <c r="J305">
        <f>PRODUCT(ola[[#This Row],[SELLING PRICE]],ola[[#This Row],[QUANTITY]])</f>
        <v>770.4</v>
      </c>
      <c r="K305">
        <f>PRODUCT(1-ola[[#This Row],[DISCOUNT %]],ola[[#This Row],[Total selling price before discount]])</f>
        <v>731.88</v>
      </c>
      <c r="L305">
        <f>ola[[#This Row],[Total selling price after discount]]-ola[[#This Row],[Total buying price]]</f>
        <v>11.879999999999995</v>
      </c>
      <c r="M305" t="str">
        <f>TEXT(ola[[#This Row],[DATE]],"mmm")</f>
        <v>Feb</v>
      </c>
      <c r="N305" t="str">
        <f>TEXT(ola[[#This Row],[DATE]],"ddd")</f>
        <v>Wed</v>
      </c>
      <c r="O305" t="str">
        <f>TEXT(ola[[#This Row],[DATE]], "yyyy")</f>
        <v>2022</v>
      </c>
      <c r="P305" s="22" t="str">
        <f>VLOOKUP(ola[[#This Row],[PRODUCT ID]],olaitan[#All],3,0)</f>
        <v>Catagory04</v>
      </c>
    </row>
    <row r="306" spans="1:16" ht="15.75" thickBot="1" x14ac:dyDescent="0.3">
      <c r="A306" s="7">
        <v>44619</v>
      </c>
      <c r="B306" s="1" t="s">
        <v>70</v>
      </c>
      <c r="C306" s="2">
        <v>7</v>
      </c>
      <c r="D306" s="3" t="s">
        <v>104</v>
      </c>
      <c r="E306" s="3" t="s">
        <v>103</v>
      </c>
      <c r="F306">
        <v>0.06</v>
      </c>
      <c r="G306">
        <f>VLOOKUP(ola[[#This Row],[PRODUCT ID]],olaitan[],5,0)</f>
        <v>73</v>
      </c>
      <c r="H306">
        <f>VLOOKUP(ola[[#This Row],[PRODUCT ID]],olaitan[],6,0)</f>
        <v>94.17</v>
      </c>
      <c r="I306">
        <f>PRODUCT(ola[[#This Row],[BUYING PRICE]],ola[[#This Row],[QUANTITY]])</f>
        <v>511</v>
      </c>
      <c r="J306">
        <f>PRODUCT(ola[[#This Row],[SELLING PRICE]],ola[[#This Row],[QUANTITY]])</f>
        <v>659.19</v>
      </c>
      <c r="K306">
        <f>PRODUCT(1-ola[[#This Row],[DISCOUNT %]],ola[[#This Row],[Total selling price before discount]])</f>
        <v>619.6386</v>
      </c>
      <c r="L306">
        <f>ola[[#This Row],[Total selling price after discount]]-ola[[#This Row],[Total buying price]]</f>
        <v>108.6386</v>
      </c>
      <c r="M306" t="str">
        <f>TEXT(ola[[#This Row],[DATE]],"mmm")</f>
        <v>Feb</v>
      </c>
      <c r="N306" t="str">
        <f>TEXT(ola[[#This Row],[DATE]],"ddd")</f>
        <v>Sun</v>
      </c>
      <c r="O306" t="str">
        <f>TEXT(ola[[#This Row],[DATE]], "yyyy")</f>
        <v>2022</v>
      </c>
      <c r="P306" s="22" t="str">
        <f>VLOOKUP(ola[[#This Row],[PRODUCT ID]],olaitan[#All],3,0)</f>
        <v>Catagory02</v>
      </c>
    </row>
    <row r="307" spans="1:16" ht="15.75" thickBot="1" x14ac:dyDescent="0.3">
      <c r="A307" s="8">
        <v>44619</v>
      </c>
      <c r="B307" s="4" t="s">
        <v>63</v>
      </c>
      <c r="C307" s="5">
        <v>15</v>
      </c>
      <c r="D307" s="6" t="s">
        <v>104</v>
      </c>
      <c r="E307" s="6" t="s">
        <v>58</v>
      </c>
      <c r="F307">
        <v>0.05</v>
      </c>
      <c r="G307">
        <f>VLOOKUP(ola[[#This Row],[PRODUCT ID]],olaitan[],5,0)</f>
        <v>133</v>
      </c>
      <c r="H307">
        <f>VLOOKUP(ola[[#This Row],[PRODUCT ID]],olaitan[],6,0)</f>
        <v>155.61000000000001</v>
      </c>
      <c r="I307">
        <f>PRODUCT(ola[[#This Row],[BUYING PRICE]],ola[[#This Row],[QUANTITY]])</f>
        <v>1995</v>
      </c>
      <c r="J307">
        <f>PRODUCT(ola[[#This Row],[SELLING PRICE]],ola[[#This Row],[QUANTITY]])</f>
        <v>2334.15</v>
      </c>
      <c r="K307">
        <f>PRODUCT(1-ola[[#This Row],[DISCOUNT %]],ola[[#This Row],[Total selling price before discount]])</f>
        <v>2217.4425000000001</v>
      </c>
      <c r="L307">
        <f>ola[[#This Row],[Total selling price after discount]]-ola[[#This Row],[Total buying price]]</f>
        <v>222.44250000000011</v>
      </c>
      <c r="M307" t="str">
        <f>TEXT(ola[[#This Row],[DATE]],"mmm")</f>
        <v>Feb</v>
      </c>
      <c r="N307" t="str">
        <f>TEXT(ola[[#This Row],[DATE]],"ddd")</f>
        <v>Sun</v>
      </c>
      <c r="O307" t="str">
        <f>TEXT(ola[[#This Row],[DATE]], "yyyy")</f>
        <v>2022</v>
      </c>
      <c r="P307" s="22" t="str">
        <f>VLOOKUP(ola[[#This Row],[PRODUCT ID]],olaitan[#All],3,0)</f>
        <v>Catagory01</v>
      </c>
    </row>
    <row r="308" spans="1:16" ht="15.75" thickBot="1" x14ac:dyDescent="0.3">
      <c r="A308" s="7">
        <v>44620</v>
      </c>
      <c r="B308" s="1" t="s">
        <v>95</v>
      </c>
      <c r="C308" s="2">
        <v>15</v>
      </c>
      <c r="D308" s="3" t="s">
        <v>104</v>
      </c>
      <c r="E308" s="3" t="s">
        <v>103</v>
      </c>
      <c r="F308">
        <v>0.06</v>
      </c>
      <c r="G308">
        <f>VLOOKUP(ola[[#This Row],[PRODUCT ID]],olaitan[],5,0)</f>
        <v>67</v>
      </c>
      <c r="H308">
        <f>VLOOKUP(ola[[#This Row],[PRODUCT ID]],olaitan[],6,0)</f>
        <v>85.76</v>
      </c>
      <c r="I308">
        <f>PRODUCT(ola[[#This Row],[BUYING PRICE]],ola[[#This Row],[QUANTITY]])</f>
        <v>1005</v>
      </c>
      <c r="J308">
        <f>PRODUCT(ola[[#This Row],[SELLING PRICE]],ola[[#This Row],[QUANTITY]])</f>
        <v>1286.4000000000001</v>
      </c>
      <c r="K308">
        <f>PRODUCT(1-ola[[#This Row],[DISCOUNT %]],ola[[#This Row],[Total selling price before discount]])</f>
        <v>1209.2160000000001</v>
      </c>
      <c r="L308">
        <f>ola[[#This Row],[Total selling price after discount]]-ola[[#This Row],[Total buying price]]</f>
        <v>204.21600000000012</v>
      </c>
      <c r="M308" t="str">
        <f>TEXT(ola[[#This Row],[DATE]],"mmm")</f>
        <v>Feb</v>
      </c>
      <c r="N308" t="str">
        <f>TEXT(ola[[#This Row],[DATE]],"ddd")</f>
        <v>Mon</v>
      </c>
      <c r="O308" t="str">
        <f>TEXT(ola[[#This Row],[DATE]], "yyyy")</f>
        <v>2022</v>
      </c>
      <c r="P308" s="22" t="str">
        <f>VLOOKUP(ola[[#This Row],[PRODUCT ID]],olaitan[#All],3,0)</f>
        <v>Catagory04</v>
      </c>
    </row>
    <row r="309" spans="1:16" ht="15.75" thickBot="1" x14ac:dyDescent="0.3">
      <c r="A309" s="8">
        <v>44624</v>
      </c>
      <c r="B309" s="4" t="s">
        <v>84</v>
      </c>
      <c r="C309" s="5">
        <v>13</v>
      </c>
      <c r="D309" s="6" t="s">
        <v>8</v>
      </c>
      <c r="E309" s="6" t="s">
        <v>58</v>
      </c>
      <c r="F309">
        <v>0.05</v>
      </c>
      <c r="G309">
        <f>VLOOKUP(ola[[#This Row],[PRODUCT ID]],olaitan[],5,0)</f>
        <v>18</v>
      </c>
      <c r="H309">
        <f>VLOOKUP(ola[[#This Row],[PRODUCT ID]],olaitan[],6,0)</f>
        <v>24.66</v>
      </c>
      <c r="I309">
        <f>PRODUCT(ola[[#This Row],[BUYING PRICE]],ola[[#This Row],[QUANTITY]])</f>
        <v>234</v>
      </c>
      <c r="J309">
        <f>PRODUCT(ola[[#This Row],[SELLING PRICE]],ola[[#This Row],[QUANTITY]])</f>
        <v>320.58</v>
      </c>
      <c r="K309">
        <f>PRODUCT(1-ola[[#This Row],[DISCOUNT %]],ola[[#This Row],[Total selling price before discount]])</f>
        <v>304.55099999999999</v>
      </c>
      <c r="L309">
        <f>ola[[#This Row],[Total selling price after discount]]-ola[[#This Row],[Total buying price]]</f>
        <v>70.550999999999988</v>
      </c>
      <c r="M309" t="str">
        <f>TEXT(ola[[#This Row],[DATE]],"mmm")</f>
        <v>Mar</v>
      </c>
      <c r="N309" t="str">
        <f>TEXT(ola[[#This Row],[DATE]],"ddd")</f>
        <v>Fri</v>
      </c>
      <c r="O309" t="str">
        <f>TEXT(ola[[#This Row],[DATE]], "yyyy")</f>
        <v>2022</v>
      </c>
      <c r="P309" s="22" t="str">
        <f>VLOOKUP(ola[[#This Row],[PRODUCT ID]],olaitan[#All],3,0)</f>
        <v>Catagory04</v>
      </c>
    </row>
    <row r="310" spans="1:16" ht="15.75" thickBot="1" x14ac:dyDescent="0.3">
      <c r="A310" s="7">
        <v>44626</v>
      </c>
      <c r="B310" s="1" t="s">
        <v>62</v>
      </c>
      <c r="C310" s="2">
        <v>2</v>
      </c>
      <c r="D310" s="3" t="s">
        <v>104</v>
      </c>
      <c r="E310" s="3" t="s">
        <v>103</v>
      </c>
      <c r="F310">
        <v>0.04</v>
      </c>
      <c r="G310">
        <f>VLOOKUP(ola[[#This Row],[PRODUCT ID]],olaitan[],5,0)</f>
        <v>44</v>
      </c>
      <c r="H310">
        <f>VLOOKUP(ola[[#This Row],[PRODUCT ID]],olaitan[],6,0)</f>
        <v>48.84</v>
      </c>
      <c r="I310">
        <f>PRODUCT(ola[[#This Row],[BUYING PRICE]],ola[[#This Row],[QUANTITY]])</f>
        <v>88</v>
      </c>
      <c r="J310">
        <f>PRODUCT(ola[[#This Row],[SELLING PRICE]],ola[[#This Row],[QUANTITY]])</f>
        <v>97.68</v>
      </c>
      <c r="K310">
        <f>PRODUCT(1-ola[[#This Row],[DISCOUNT %]],ola[[#This Row],[Total selling price before discount]])</f>
        <v>93.772800000000004</v>
      </c>
      <c r="L310">
        <f>ola[[#This Row],[Total selling price after discount]]-ola[[#This Row],[Total buying price]]</f>
        <v>5.7728000000000037</v>
      </c>
      <c r="M310" t="str">
        <f>TEXT(ola[[#This Row],[DATE]],"mmm")</f>
        <v>Mar</v>
      </c>
      <c r="N310" t="str">
        <f>TEXT(ola[[#This Row],[DATE]],"ddd")</f>
        <v>Sun</v>
      </c>
      <c r="O310" t="str">
        <f>TEXT(ola[[#This Row],[DATE]], "yyyy")</f>
        <v>2022</v>
      </c>
      <c r="P310" s="22" t="str">
        <f>VLOOKUP(ola[[#This Row],[PRODUCT ID]],olaitan[#All],3,0)</f>
        <v>Catagory01</v>
      </c>
    </row>
    <row r="311" spans="1:16" ht="15.75" thickBot="1" x14ac:dyDescent="0.3">
      <c r="A311" s="8">
        <v>44627</v>
      </c>
      <c r="B311" s="4" t="s">
        <v>61</v>
      </c>
      <c r="C311" s="5">
        <v>1</v>
      </c>
      <c r="D311" s="6" t="s">
        <v>104</v>
      </c>
      <c r="E311" s="6" t="s">
        <v>103</v>
      </c>
      <c r="F311">
        <v>7.0000000000000007E-2</v>
      </c>
      <c r="G311">
        <f>VLOOKUP(ola[[#This Row],[PRODUCT ID]],olaitan[],5,0)</f>
        <v>71</v>
      </c>
      <c r="H311">
        <f>VLOOKUP(ola[[#This Row],[PRODUCT ID]],olaitan[],6,0)</f>
        <v>80.94</v>
      </c>
      <c r="I311">
        <f>PRODUCT(ola[[#This Row],[BUYING PRICE]],ola[[#This Row],[QUANTITY]])</f>
        <v>71</v>
      </c>
      <c r="J311">
        <f>PRODUCT(ola[[#This Row],[SELLING PRICE]],ola[[#This Row],[QUANTITY]])</f>
        <v>80.94</v>
      </c>
      <c r="K311">
        <f>PRODUCT(1-ola[[#This Row],[DISCOUNT %]],ola[[#This Row],[Total selling price before discount]])</f>
        <v>75.274199999999993</v>
      </c>
      <c r="L311">
        <f>ola[[#This Row],[Total selling price after discount]]-ola[[#This Row],[Total buying price]]</f>
        <v>4.2741999999999933</v>
      </c>
      <c r="M311" t="str">
        <f>TEXT(ola[[#This Row],[DATE]],"mmm")</f>
        <v>Mar</v>
      </c>
      <c r="N311" t="str">
        <f>TEXT(ola[[#This Row],[DATE]],"ddd")</f>
        <v>Mon</v>
      </c>
      <c r="O311" t="str">
        <f>TEXT(ola[[#This Row],[DATE]], "yyyy")</f>
        <v>2022</v>
      </c>
      <c r="P311" s="22" t="str">
        <f>VLOOKUP(ola[[#This Row],[PRODUCT ID]],olaitan[#All],3,0)</f>
        <v>Catagory01</v>
      </c>
    </row>
    <row r="312" spans="1:16" ht="15.75" thickBot="1" x14ac:dyDescent="0.3">
      <c r="A312" s="7">
        <v>44628</v>
      </c>
      <c r="B312" s="1" t="s">
        <v>102</v>
      </c>
      <c r="C312" s="2">
        <v>6</v>
      </c>
      <c r="D312" s="3" t="s">
        <v>104</v>
      </c>
      <c r="E312" s="3" t="s">
        <v>58</v>
      </c>
      <c r="F312">
        <v>7.0000000000000007E-2</v>
      </c>
      <c r="G312">
        <f>VLOOKUP(ola[[#This Row],[PRODUCT ID]],olaitan[],5,0)</f>
        <v>76</v>
      </c>
      <c r="H312">
        <f>VLOOKUP(ola[[#This Row],[PRODUCT ID]],olaitan[],6,0)</f>
        <v>82.08</v>
      </c>
      <c r="I312">
        <f>PRODUCT(ola[[#This Row],[BUYING PRICE]],ola[[#This Row],[QUANTITY]])</f>
        <v>456</v>
      </c>
      <c r="J312">
        <f>PRODUCT(ola[[#This Row],[SELLING PRICE]],ola[[#This Row],[QUANTITY]])</f>
        <v>492.48</v>
      </c>
      <c r="K312">
        <f>PRODUCT(1-ola[[#This Row],[DISCOUNT %]],ola[[#This Row],[Total selling price before discount]])</f>
        <v>458.00639999999999</v>
      </c>
      <c r="L312">
        <f>ola[[#This Row],[Total selling price after discount]]-ola[[#This Row],[Total buying price]]</f>
        <v>2.0063999999999851</v>
      </c>
      <c r="M312" t="str">
        <f>TEXT(ola[[#This Row],[DATE]],"mmm")</f>
        <v>Mar</v>
      </c>
      <c r="N312" t="str">
        <f>TEXT(ola[[#This Row],[DATE]],"ddd")</f>
        <v>Tue</v>
      </c>
      <c r="O312" t="str">
        <f>TEXT(ola[[#This Row],[DATE]], "yyyy")</f>
        <v>2022</v>
      </c>
      <c r="P312" s="22" t="str">
        <f>VLOOKUP(ola[[#This Row],[PRODUCT ID]],olaitan[#All],3,0)</f>
        <v>Catagory04</v>
      </c>
    </row>
    <row r="313" spans="1:16" ht="15.75" thickBot="1" x14ac:dyDescent="0.3">
      <c r="A313" s="8">
        <v>44629</v>
      </c>
      <c r="B313" s="4" t="s">
        <v>88</v>
      </c>
      <c r="C313" s="5">
        <v>3</v>
      </c>
      <c r="D313" s="6" t="s">
        <v>104</v>
      </c>
      <c r="E313" s="6" t="s">
        <v>58</v>
      </c>
      <c r="F313">
        <v>0.04</v>
      </c>
      <c r="G313">
        <f>VLOOKUP(ola[[#This Row],[PRODUCT ID]],olaitan[],5,0)</f>
        <v>148</v>
      </c>
      <c r="H313">
        <f>VLOOKUP(ola[[#This Row],[PRODUCT ID]],olaitan[],6,0)</f>
        <v>201.28</v>
      </c>
      <c r="I313">
        <f>PRODUCT(ola[[#This Row],[BUYING PRICE]],ola[[#This Row],[QUANTITY]])</f>
        <v>444</v>
      </c>
      <c r="J313">
        <f>PRODUCT(ola[[#This Row],[SELLING PRICE]],ola[[#This Row],[QUANTITY]])</f>
        <v>603.84</v>
      </c>
      <c r="K313">
        <f>PRODUCT(1-ola[[#This Row],[DISCOUNT %]],ola[[#This Row],[Total selling price before discount]])</f>
        <v>579.68640000000005</v>
      </c>
      <c r="L313">
        <f>ola[[#This Row],[Total selling price after discount]]-ola[[#This Row],[Total buying price]]</f>
        <v>135.68640000000005</v>
      </c>
      <c r="M313" t="str">
        <f>TEXT(ola[[#This Row],[DATE]],"mmm")</f>
        <v>Mar</v>
      </c>
      <c r="N313" t="str">
        <f>TEXT(ola[[#This Row],[DATE]],"ddd")</f>
        <v>Wed</v>
      </c>
      <c r="O313" t="str">
        <f>TEXT(ola[[#This Row],[DATE]], "yyyy")</f>
        <v>2022</v>
      </c>
      <c r="P313" s="22" t="str">
        <f>VLOOKUP(ola[[#This Row],[PRODUCT ID]],olaitan[#All],3,0)</f>
        <v>Catagory04</v>
      </c>
    </row>
    <row r="314" spans="1:16" ht="15.75" thickBot="1" x14ac:dyDescent="0.3">
      <c r="A314" s="7">
        <v>44629</v>
      </c>
      <c r="B314" s="1" t="s">
        <v>62</v>
      </c>
      <c r="C314" s="2">
        <v>11</v>
      </c>
      <c r="D314" s="3" t="s">
        <v>58</v>
      </c>
      <c r="E314" s="3" t="s">
        <v>103</v>
      </c>
      <c r="F314">
        <v>0.04</v>
      </c>
      <c r="G314">
        <f>VLOOKUP(ola[[#This Row],[PRODUCT ID]],olaitan[],5,0)</f>
        <v>44</v>
      </c>
      <c r="H314">
        <f>VLOOKUP(ola[[#This Row],[PRODUCT ID]],olaitan[],6,0)</f>
        <v>48.84</v>
      </c>
      <c r="I314">
        <f>PRODUCT(ola[[#This Row],[BUYING PRICE]],ola[[#This Row],[QUANTITY]])</f>
        <v>484</v>
      </c>
      <c r="J314">
        <f>PRODUCT(ola[[#This Row],[SELLING PRICE]],ola[[#This Row],[QUANTITY]])</f>
        <v>537.24</v>
      </c>
      <c r="K314">
        <f>PRODUCT(1-ola[[#This Row],[DISCOUNT %]],ola[[#This Row],[Total selling price before discount]])</f>
        <v>515.75040000000001</v>
      </c>
      <c r="L314">
        <f>ola[[#This Row],[Total selling price after discount]]-ola[[#This Row],[Total buying price]]</f>
        <v>31.750400000000013</v>
      </c>
      <c r="M314" t="str">
        <f>TEXT(ola[[#This Row],[DATE]],"mmm")</f>
        <v>Mar</v>
      </c>
      <c r="N314" t="str">
        <f>TEXT(ola[[#This Row],[DATE]],"ddd")</f>
        <v>Wed</v>
      </c>
      <c r="O314" t="str">
        <f>TEXT(ola[[#This Row],[DATE]], "yyyy")</f>
        <v>2022</v>
      </c>
      <c r="P314" s="22" t="str">
        <f>VLOOKUP(ola[[#This Row],[PRODUCT ID]],olaitan[#All],3,0)</f>
        <v>Catagory01</v>
      </c>
    </row>
    <row r="315" spans="1:16" ht="15.75" thickBot="1" x14ac:dyDescent="0.3">
      <c r="A315" s="8">
        <v>44630</v>
      </c>
      <c r="B315" s="4" t="s">
        <v>91</v>
      </c>
      <c r="C315" s="5">
        <v>12</v>
      </c>
      <c r="D315" s="6" t="s">
        <v>8</v>
      </c>
      <c r="E315" s="6" t="s">
        <v>58</v>
      </c>
      <c r="F315">
        <v>7.0000000000000007E-2</v>
      </c>
      <c r="G315">
        <f>VLOOKUP(ola[[#This Row],[PRODUCT ID]],olaitan[],5,0)</f>
        <v>95</v>
      </c>
      <c r="H315">
        <f>VLOOKUP(ola[[#This Row],[PRODUCT ID]],olaitan[],6,0)</f>
        <v>119.7</v>
      </c>
      <c r="I315">
        <f>PRODUCT(ola[[#This Row],[BUYING PRICE]],ola[[#This Row],[QUANTITY]])</f>
        <v>1140</v>
      </c>
      <c r="J315">
        <f>PRODUCT(ola[[#This Row],[SELLING PRICE]],ola[[#This Row],[QUANTITY]])</f>
        <v>1436.4</v>
      </c>
      <c r="K315">
        <f>PRODUCT(1-ola[[#This Row],[DISCOUNT %]],ola[[#This Row],[Total selling price before discount]])</f>
        <v>1335.8520000000001</v>
      </c>
      <c r="L315">
        <f>ola[[#This Row],[Total selling price after discount]]-ola[[#This Row],[Total buying price]]</f>
        <v>195.85200000000009</v>
      </c>
      <c r="M315" t="str">
        <f>TEXT(ola[[#This Row],[DATE]],"mmm")</f>
        <v>Mar</v>
      </c>
      <c r="N315" t="str">
        <f>TEXT(ola[[#This Row],[DATE]],"ddd")</f>
        <v>Thu</v>
      </c>
      <c r="O315" t="str">
        <f>TEXT(ola[[#This Row],[DATE]], "yyyy")</f>
        <v>2022</v>
      </c>
      <c r="P315" s="22" t="str">
        <f>VLOOKUP(ola[[#This Row],[PRODUCT ID]],olaitan[#All],3,0)</f>
        <v>Catagory04</v>
      </c>
    </row>
    <row r="316" spans="1:16" ht="15.75" thickBot="1" x14ac:dyDescent="0.3">
      <c r="A316" s="7">
        <v>44634</v>
      </c>
      <c r="B316" s="1" t="s">
        <v>74</v>
      </c>
      <c r="C316" s="2">
        <v>2</v>
      </c>
      <c r="D316" s="3" t="s">
        <v>104</v>
      </c>
      <c r="E316" s="3" t="s">
        <v>103</v>
      </c>
      <c r="F316">
        <v>0.08</v>
      </c>
      <c r="G316">
        <f>VLOOKUP(ola[[#This Row],[PRODUCT ID]],olaitan[],5,0)</f>
        <v>13</v>
      </c>
      <c r="H316">
        <f>VLOOKUP(ola[[#This Row],[PRODUCT ID]],olaitan[],6,0)</f>
        <v>16.64</v>
      </c>
      <c r="I316">
        <f>PRODUCT(ola[[#This Row],[BUYING PRICE]],ola[[#This Row],[QUANTITY]])</f>
        <v>26</v>
      </c>
      <c r="J316">
        <f>PRODUCT(ola[[#This Row],[SELLING PRICE]],ola[[#This Row],[QUANTITY]])</f>
        <v>33.28</v>
      </c>
      <c r="K316">
        <f>PRODUCT(1-ola[[#This Row],[DISCOUNT %]],ola[[#This Row],[Total selling price before discount]])</f>
        <v>30.617600000000003</v>
      </c>
      <c r="L316">
        <f>ola[[#This Row],[Total selling price after discount]]-ola[[#This Row],[Total buying price]]</f>
        <v>4.617600000000003</v>
      </c>
      <c r="M316" t="str">
        <f>TEXT(ola[[#This Row],[DATE]],"mmm")</f>
        <v>Mar</v>
      </c>
      <c r="N316" t="str">
        <f>TEXT(ola[[#This Row],[DATE]],"ddd")</f>
        <v>Mon</v>
      </c>
      <c r="O316" t="str">
        <f>TEXT(ola[[#This Row],[DATE]], "yyyy")</f>
        <v>2022</v>
      </c>
      <c r="P316" s="22" t="str">
        <f>VLOOKUP(ola[[#This Row],[PRODUCT ID]],olaitan[#All],3,0)</f>
        <v>Catagory02</v>
      </c>
    </row>
    <row r="317" spans="1:16" ht="15.75" thickBot="1" x14ac:dyDescent="0.3">
      <c r="A317" s="8">
        <v>44634</v>
      </c>
      <c r="B317" s="4" t="s">
        <v>84</v>
      </c>
      <c r="C317" s="5">
        <v>13</v>
      </c>
      <c r="D317" s="6" t="s">
        <v>104</v>
      </c>
      <c r="E317" s="6" t="s">
        <v>58</v>
      </c>
      <c r="F317">
        <v>7.0000000000000007E-2</v>
      </c>
      <c r="G317">
        <f>VLOOKUP(ola[[#This Row],[PRODUCT ID]],olaitan[],5,0)</f>
        <v>18</v>
      </c>
      <c r="H317">
        <f>VLOOKUP(ola[[#This Row],[PRODUCT ID]],olaitan[],6,0)</f>
        <v>24.66</v>
      </c>
      <c r="I317">
        <f>PRODUCT(ola[[#This Row],[BUYING PRICE]],ola[[#This Row],[QUANTITY]])</f>
        <v>234</v>
      </c>
      <c r="J317">
        <f>PRODUCT(ola[[#This Row],[SELLING PRICE]],ola[[#This Row],[QUANTITY]])</f>
        <v>320.58</v>
      </c>
      <c r="K317">
        <f>PRODUCT(1-ola[[#This Row],[DISCOUNT %]],ola[[#This Row],[Total selling price before discount]])</f>
        <v>298.13939999999997</v>
      </c>
      <c r="L317">
        <f>ola[[#This Row],[Total selling price after discount]]-ola[[#This Row],[Total buying price]]</f>
        <v>64.139399999999966</v>
      </c>
      <c r="M317" t="str">
        <f>TEXT(ola[[#This Row],[DATE]],"mmm")</f>
        <v>Mar</v>
      </c>
      <c r="N317" t="str">
        <f>TEXT(ola[[#This Row],[DATE]],"ddd")</f>
        <v>Mon</v>
      </c>
      <c r="O317" t="str">
        <f>TEXT(ola[[#This Row],[DATE]], "yyyy")</f>
        <v>2022</v>
      </c>
      <c r="P317" s="22" t="str">
        <f>VLOOKUP(ola[[#This Row],[PRODUCT ID]],olaitan[#All],3,0)</f>
        <v>Catagory04</v>
      </c>
    </row>
    <row r="318" spans="1:16" ht="15.75" thickBot="1" x14ac:dyDescent="0.3">
      <c r="A318" s="7">
        <v>44638</v>
      </c>
      <c r="B318" s="1" t="s">
        <v>77</v>
      </c>
      <c r="C318" s="2">
        <v>2</v>
      </c>
      <c r="D318" s="3" t="s">
        <v>58</v>
      </c>
      <c r="E318" s="3" t="s">
        <v>103</v>
      </c>
      <c r="F318">
        <v>0.06</v>
      </c>
      <c r="G318">
        <f>VLOOKUP(ola[[#This Row],[PRODUCT ID]],olaitan[],5,0)</f>
        <v>150</v>
      </c>
      <c r="H318">
        <f>VLOOKUP(ola[[#This Row],[PRODUCT ID]],olaitan[],6,0)</f>
        <v>210</v>
      </c>
      <c r="I318">
        <f>PRODUCT(ola[[#This Row],[BUYING PRICE]],ola[[#This Row],[QUANTITY]])</f>
        <v>300</v>
      </c>
      <c r="J318">
        <f>PRODUCT(ola[[#This Row],[SELLING PRICE]],ola[[#This Row],[QUANTITY]])</f>
        <v>420</v>
      </c>
      <c r="K318">
        <f>PRODUCT(1-ola[[#This Row],[DISCOUNT %]],ola[[#This Row],[Total selling price before discount]])</f>
        <v>394.79999999999995</v>
      </c>
      <c r="L318">
        <f>ola[[#This Row],[Total selling price after discount]]-ola[[#This Row],[Total buying price]]</f>
        <v>94.799999999999955</v>
      </c>
      <c r="M318" t="str">
        <f>TEXT(ola[[#This Row],[DATE]],"mmm")</f>
        <v>Mar</v>
      </c>
      <c r="N318" t="str">
        <f>TEXT(ola[[#This Row],[DATE]],"ddd")</f>
        <v>Fri</v>
      </c>
      <c r="O318" t="str">
        <f>TEXT(ola[[#This Row],[DATE]], "yyyy")</f>
        <v>2022</v>
      </c>
      <c r="P318" s="22" t="str">
        <f>VLOOKUP(ola[[#This Row],[PRODUCT ID]],olaitan[#All],3,0)</f>
        <v>Catagory02</v>
      </c>
    </row>
    <row r="319" spans="1:16" ht="15.75" thickBot="1" x14ac:dyDescent="0.3">
      <c r="A319" s="8">
        <v>44638</v>
      </c>
      <c r="B319" s="4" t="s">
        <v>85</v>
      </c>
      <c r="C319" s="5">
        <v>10</v>
      </c>
      <c r="D319" s="6" t="s">
        <v>104</v>
      </c>
      <c r="E319" s="6" t="s">
        <v>103</v>
      </c>
      <c r="F319">
        <v>7.0000000000000007E-2</v>
      </c>
      <c r="G319">
        <f>VLOOKUP(ola[[#This Row],[PRODUCT ID]],olaitan[],5,0)</f>
        <v>48</v>
      </c>
      <c r="H319">
        <f>VLOOKUP(ola[[#This Row],[PRODUCT ID]],olaitan[],6,0)</f>
        <v>57.12</v>
      </c>
      <c r="I319">
        <f>PRODUCT(ola[[#This Row],[BUYING PRICE]],ola[[#This Row],[QUANTITY]])</f>
        <v>480</v>
      </c>
      <c r="J319">
        <f>PRODUCT(ola[[#This Row],[SELLING PRICE]],ola[[#This Row],[QUANTITY]])</f>
        <v>571.19999999999993</v>
      </c>
      <c r="K319">
        <f>PRODUCT(1-ola[[#This Row],[DISCOUNT %]],ola[[#This Row],[Total selling price before discount]])</f>
        <v>531.21599999999989</v>
      </c>
      <c r="L319">
        <f>ola[[#This Row],[Total selling price after discount]]-ola[[#This Row],[Total buying price]]</f>
        <v>51.215999999999894</v>
      </c>
      <c r="M319" t="str">
        <f>TEXT(ola[[#This Row],[DATE]],"mmm")</f>
        <v>Mar</v>
      </c>
      <c r="N319" t="str">
        <f>TEXT(ola[[#This Row],[DATE]],"ddd")</f>
        <v>Fri</v>
      </c>
      <c r="O319" t="str">
        <f>TEXT(ola[[#This Row],[DATE]], "yyyy")</f>
        <v>2022</v>
      </c>
      <c r="P319" s="22" t="str">
        <f>VLOOKUP(ola[[#This Row],[PRODUCT ID]],olaitan[#All],3,0)</f>
        <v>Catagory04</v>
      </c>
    </row>
    <row r="320" spans="1:16" ht="15.75" thickBot="1" x14ac:dyDescent="0.3">
      <c r="A320" s="7">
        <v>44639</v>
      </c>
      <c r="B320" s="1" t="s">
        <v>99</v>
      </c>
      <c r="C320" s="2">
        <v>6</v>
      </c>
      <c r="D320" s="3" t="s">
        <v>8</v>
      </c>
      <c r="E320" s="3" t="s">
        <v>103</v>
      </c>
      <c r="F320">
        <v>7.0000000000000007E-2</v>
      </c>
      <c r="G320">
        <f>VLOOKUP(ola[[#This Row],[PRODUCT ID]],olaitan[],5,0)</f>
        <v>138</v>
      </c>
      <c r="H320">
        <f>VLOOKUP(ola[[#This Row],[PRODUCT ID]],olaitan[],6,0)</f>
        <v>173.88</v>
      </c>
      <c r="I320">
        <f>PRODUCT(ola[[#This Row],[BUYING PRICE]],ola[[#This Row],[QUANTITY]])</f>
        <v>828</v>
      </c>
      <c r="J320">
        <f>PRODUCT(ola[[#This Row],[SELLING PRICE]],ola[[#This Row],[QUANTITY]])</f>
        <v>1043.28</v>
      </c>
      <c r="K320">
        <f>PRODUCT(1-ola[[#This Row],[DISCOUNT %]],ola[[#This Row],[Total selling price before discount]])</f>
        <v>970.2503999999999</v>
      </c>
      <c r="L320">
        <f>ola[[#This Row],[Total selling price after discount]]-ola[[#This Row],[Total buying price]]</f>
        <v>142.2503999999999</v>
      </c>
      <c r="M320" t="str">
        <f>TEXT(ola[[#This Row],[DATE]],"mmm")</f>
        <v>Mar</v>
      </c>
      <c r="N320" t="str">
        <f>TEXT(ola[[#This Row],[DATE]],"ddd")</f>
        <v>Sat</v>
      </c>
      <c r="O320" t="str">
        <f>TEXT(ola[[#This Row],[DATE]], "yyyy")</f>
        <v>2022</v>
      </c>
      <c r="P320" s="22" t="str">
        <f>VLOOKUP(ola[[#This Row],[PRODUCT ID]],olaitan[#All],3,0)</f>
        <v>Catagory04</v>
      </c>
    </row>
    <row r="321" spans="1:16" ht="15.75" thickBot="1" x14ac:dyDescent="0.3">
      <c r="A321" s="8">
        <v>44643</v>
      </c>
      <c r="B321" s="4" t="s">
        <v>90</v>
      </c>
      <c r="C321" s="5">
        <v>9</v>
      </c>
      <c r="D321" s="6" t="s">
        <v>104</v>
      </c>
      <c r="E321" s="6" t="s">
        <v>103</v>
      </c>
      <c r="F321">
        <v>7.0000000000000007E-2</v>
      </c>
      <c r="G321">
        <f>VLOOKUP(ola[[#This Row],[PRODUCT ID]],olaitan[],5,0)</f>
        <v>89</v>
      </c>
      <c r="H321">
        <f>VLOOKUP(ola[[#This Row],[PRODUCT ID]],olaitan[],6,0)</f>
        <v>117.48</v>
      </c>
      <c r="I321">
        <f>PRODUCT(ola[[#This Row],[BUYING PRICE]],ola[[#This Row],[QUANTITY]])</f>
        <v>801</v>
      </c>
      <c r="J321">
        <f>PRODUCT(ola[[#This Row],[SELLING PRICE]],ola[[#This Row],[QUANTITY]])</f>
        <v>1057.32</v>
      </c>
      <c r="K321">
        <f>PRODUCT(1-ola[[#This Row],[DISCOUNT %]],ola[[#This Row],[Total selling price before discount]])</f>
        <v>983.30759999999987</v>
      </c>
      <c r="L321">
        <f>ola[[#This Row],[Total selling price after discount]]-ola[[#This Row],[Total buying price]]</f>
        <v>182.30759999999987</v>
      </c>
      <c r="M321" t="str">
        <f>TEXT(ola[[#This Row],[DATE]],"mmm")</f>
        <v>Mar</v>
      </c>
      <c r="N321" t="str">
        <f>TEXT(ola[[#This Row],[DATE]],"ddd")</f>
        <v>Wed</v>
      </c>
      <c r="O321" t="str">
        <f>TEXT(ola[[#This Row],[DATE]], "yyyy")</f>
        <v>2022</v>
      </c>
      <c r="P321" s="22" t="str">
        <f>VLOOKUP(ola[[#This Row],[PRODUCT ID]],olaitan[#All],3,0)</f>
        <v>Catagory04</v>
      </c>
    </row>
    <row r="322" spans="1:16" ht="15.75" thickBot="1" x14ac:dyDescent="0.3">
      <c r="A322" s="7">
        <v>44645</v>
      </c>
      <c r="B322" s="1" t="s">
        <v>59</v>
      </c>
      <c r="C322" s="2">
        <v>2</v>
      </c>
      <c r="D322" s="3" t="s">
        <v>8</v>
      </c>
      <c r="E322" s="3" t="s">
        <v>58</v>
      </c>
      <c r="F322">
        <v>0.08</v>
      </c>
      <c r="G322">
        <f>VLOOKUP(ola[[#This Row],[PRODUCT ID]],olaitan[],5,0)</f>
        <v>98</v>
      </c>
      <c r="H322">
        <f>VLOOKUP(ola[[#This Row],[PRODUCT ID]],olaitan[],6,0)</f>
        <v>103.88</v>
      </c>
      <c r="I322">
        <f>PRODUCT(ola[[#This Row],[BUYING PRICE]],ola[[#This Row],[QUANTITY]])</f>
        <v>196</v>
      </c>
      <c r="J322">
        <f>PRODUCT(ola[[#This Row],[SELLING PRICE]],ola[[#This Row],[QUANTITY]])</f>
        <v>207.76</v>
      </c>
      <c r="K322">
        <f>PRODUCT(1-ola[[#This Row],[DISCOUNT %]],ola[[#This Row],[Total selling price before discount]])</f>
        <v>191.13919999999999</v>
      </c>
      <c r="L322">
        <f>ola[[#This Row],[Total selling price after discount]]-ola[[#This Row],[Total buying price]]</f>
        <v>-4.8608000000000118</v>
      </c>
      <c r="M322" t="str">
        <f>TEXT(ola[[#This Row],[DATE]],"mmm")</f>
        <v>Mar</v>
      </c>
      <c r="N322" t="str">
        <f>TEXT(ola[[#This Row],[DATE]],"ddd")</f>
        <v>Fri</v>
      </c>
      <c r="O322" t="str">
        <f>TEXT(ola[[#This Row],[DATE]], "yyyy")</f>
        <v>2022</v>
      </c>
      <c r="P322" s="22" t="str">
        <f>VLOOKUP(ola[[#This Row],[PRODUCT ID]],olaitan[#All],3,0)</f>
        <v>Catagory01</v>
      </c>
    </row>
    <row r="323" spans="1:16" ht="15.75" thickBot="1" x14ac:dyDescent="0.3">
      <c r="A323" s="8">
        <v>44645</v>
      </c>
      <c r="B323" s="4" t="s">
        <v>88</v>
      </c>
      <c r="C323" s="5">
        <v>11</v>
      </c>
      <c r="D323" s="6" t="s">
        <v>104</v>
      </c>
      <c r="E323" s="6" t="s">
        <v>58</v>
      </c>
      <c r="F323">
        <v>0.05</v>
      </c>
      <c r="G323">
        <f>VLOOKUP(ola[[#This Row],[PRODUCT ID]],olaitan[],5,0)</f>
        <v>148</v>
      </c>
      <c r="H323">
        <f>VLOOKUP(ola[[#This Row],[PRODUCT ID]],olaitan[],6,0)</f>
        <v>201.28</v>
      </c>
      <c r="I323">
        <f>PRODUCT(ola[[#This Row],[BUYING PRICE]],ola[[#This Row],[QUANTITY]])</f>
        <v>1628</v>
      </c>
      <c r="J323">
        <f>PRODUCT(ola[[#This Row],[SELLING PRICE]],ola[[#This Row],[QUANTITY]])</f>
        <v>2214.08</v>
      </c>
      <c r="K323">
        <f>PRODUCT(1-ola[[#This Row],[DISCOUNT %]],ola[[#This Row],[Total selling price before discount]])</f>
        <v>2103.3759999999997</v>
      </c>
      <c r="L323">
        <f>ola[[#This Row],[Total selling price after discount]]-ola[[#This Row],[Total buying price]]</f>
        <v>475.37599999999975</v>
      </c>
      <c r="M323" t="str">
        <f>TEXT(ola[[#This Row],[DATE]],"mmm")</f>
        <v>Mar</v>
      </c>
      <c r="N323" t="str">
        <f>TEXT(ola[[#This Row],[DATE]],"ddd")</f>
        <v>Fri</v>
      </c>
      <c r="O323" t="str">
        <f>TEXT(ola[[#This Row],[DATE]], "yyyy")</f>
        <v>2022</v>
      </c>
      <c r="P323" s="22" t="str">
        <f>VLOOKUP(ola[[#This Row],[PRODUCT ID]],olaitan[#All],3,0)</f>
        <v>Catagory04</v>
      </c>
    </row>
    <row r="324" spans="1:16" ht="15.75" thickBot="1" x14ac:dyDescent="0.3">
      <c r="A324" s="7">
        <v>44649</v>
      </c>
      <c r="B324" s="1" t="s">
        <v>90</v>
      </c>
      <c r="C324" s="2">
        <v>12</v>
      </c>
      <c r="D324" s="3" t="s">
        <v>58</v>
      </c>
      <c r="E324" s="3" t="s">
        <v>58</v>
      </c>
      <c r="F324">
        <v>0.05</v>
      </c>
      <c r="G324">
        <f>VLOOKUP(ola[[#This Row],[PRODUCT ID]],olaitan[],5,0)</f>
        <v>89</v>
      </c>
      <c r="H324">
        <f>VLOOKUP(ola[[#This Row],[PRODUCT ID]],olaitan[],6,0)</f>
        <v>117.48</v>
      </c>
      <c r="I324">
        <f>PRODUCT(ola[[#This Row],[BUYING PRICE]],ola[[#This Row],[QUANTITY]])</f>
        <v>1068</v>
      </c>
      <c r="J324">
        <f>PRODUCT(ola[[#This Row],[SELLING PRICE]],ola[[#This Row],[QUANTITY]])</f>
        <v>1409.76</v>
      </c>
      <c r="K324">
        <f>PRODUCT(1-ola[[#This Row],[DISCOUNT %]],ola[[#This Row],[Total selling price before discount]])</f>
        <v>1339.2719999999999</v>
      </c>
      <c r="L324">
        <f>ola[[#This Row],[Total selling price after discount]]-ola[[#This Row],[Total buying price]]</f>
        <v>271.27199999999993</v>
      </c>
      <c r="M324" t="str">
        <f>TEXT(ola[[#This Row],[DATE]],"mmm")</f>
        <v>Mar</v>
      </c>
      <c r="N324" t="str">
        <f>TEXT(ola[[#This Row],[DATE]],"ddd")</f>
        <v>Tue</v>
      </c>
      <c r="O324" t="str">
        <f>TEXT(ola[[#This Row],[DATE]], "yyyy")</f>
        <v>2022</v>
      </c>
      <c r="P324" s="22" t="str">
        <f>VLOOKUP(ola[[#This Row],[PRODUCT ID]],olaitan[#All],3,0)</f>
        <v>Catagory04</v>
      </c>
    </row>
    <row r="325" spans="1:16" ht="15.75" thickBot="1" x14ac:dyDescent="0.3">
      <c r="A325" s="8">
        <v>44650</v>
      </c>
      <c r="B325" s="4" t="s">
        <v>59</v>
      </c>
      <c r="C325" s="5">
        <v>13</v>
      </c>
      <c r="D325" s="6" t="s">
        <v>58</v>
      </c>
      <c r="E325" s="6" t="s">
        <v>103</v>
      </c>
      <c r="F325">
        <v>0.06</v>
      </c>
      <c r="G325">
        <f>VLOOKUP(ola[[#This Row],[PRODUCT ID]],olaitan[],5,0)</f>
        <v>98</v>
      </c>
      <c r="H325">
        <f>VLOOKUP(ola[[#This Row],[PRODUCT ID]],olaitan[],6,0)</f>
        <v>103.88</v>
      </c>
      <c r="I325">
        <f>PRODUCT(ola[[#This Row],[BUYING PRICE]],ola[[#This Row],[QUANTITY]])</f>
        <v>1274</v>
      </c>
      <c r="J325">
        <f>PRODUCT(ola[[#This Row],[SELLING PRICE]],ola[[#This Row],[QUANTITY]])</f>
        <v>1350.44</v>
      </c>
      <c r="K325">
        <f>PRODUCT(1-ola[[#This Row],[DISCOUNT %]],ola[[#This Row],[Total selling price before discount]])</f>
        <v>1269.4136000000001</v>
      </c>
      <c r="L325">
        <f>ola[[#This Row],[Total selling price after discount]]-ola[[#This Row],[Total buying price]]</f>
        <v>-4.5863999999999123</v>
      </c>
      <c r="M325" t="str">
        <f>TEXT(ola[[#This Row],[DATE]],"mmm")</f>
        <v>Mar</v>
      </c>
      <c r="N325" t="str">
        <f>TEXT(ola[[#This Row],[DATE]],"ddd")</f>
        <v>Wed</v>
      </c>
      <c r="O325" t="str">
        <f>TEXT(ola[[#This Row],[DATE]], "yyyy")</f>
        <v>2022</v>
      </c>
      <c r="P325" s="22" t="str">
        <f>VLOOKUP(ola[[#This Row],[PRODUCT ID]],olaitan[#All],3,0)</f>
        <v>Catagory01</v>
      </c>
    </row>
    <row r="326" spans="1:16" ht="15.75" thickBot="1" x14ac:dyDescent="0.3">
      <c r="A326" s="7">
        <v>44652</v>
      </c>
      <c r="B326" s="1" t="s">
        <v>60</v>
      </c>
      <c r="C326" s="2">
        <v>2</v>
      </c>
      <c r="D326" s="3" t="s">
        <v>58</v>
      </c>
      <c r="E326" s="3" t="s">
        <v>103</v>
      </c>
      <c r="F326">
        <v>0.04</v>
      </c>
      <c r="G326">
        <f>VLOOKUP(ola[[#This Row],[PRODUCT ID]],olaitan[],5,0)</f>
        <v>105</v>
      </c>
      <c r="H326">
        <f>VLOOKUP(ola[[#This Row],[PRODUCT ID]],olaitan[],6,0)</f>
        <v>142.80000000000001</v>
      </c>
      <c r="I326">
        <f>PRODUCT(ola[[#This Row],[BUYING PRICE]],ola[[#This Row],[QUANTITY]])</f>
        <v>210</v>
      </c>
      <c r="J326">
        <f>PRODUCT(ola[[#This Row],[SELLING PRICE]],ola[[#This Row],[QUANTITY]])</f>
        <v>285.60000000000002</v>
      </c>
      <c r="K326">
        <f>PRODUCT(1-ola[[#This Row],[DISCOUNT %]],ola[[#This Row],[Total selling price before discount]])</f>
        <v>274.17599999999999</v>
      </c>
      <c r="L326">
        <f>ola[[#This Row],[Total selling price after discount]]-ola[[#This Row],[Total buying price]]</f>
        <v>64.175999999999988</v>
      </c>
      <c r="M326" t="str">
        <f>TEXT(ola[[#This Row],[DATE]],"mmm")</f>
        <v>Apr</v>
      </c>
      <c r="N326" t="str">
        <f>TEXT(ola[[#This Row],[DATE]],"ddd")</f>
        <v>Fri</v>
      </c>
      <c r="O326" t="str">
        <f>TEXT(ola[[#This Row],[DATE]], "yyyy")</f>
        <v>2022</v>
      </c>
      <c r="P326" s="22" t="str">
        <f>VLOOKUP(ola[[#This Row],[PRODUCT ID]],olaitan[#All],3,0)</f>
        <v>Catagory01</v>
      </c>
    </row>
    <row r="327" spans="1:16" ht="15.75" thickBot="1" x14ac:dyDescent="0.3">
      <c r="A327" s="8">
        <v>44653</v>
      </c>
      <c r="B327" s="4" t="s">
        <v>60</v>
      </c>
      <c r="C327" s="5">
        <v>3</v>
      </c>
      <c r="D327" s="6" t="s">
        <v>104</v>
      </c>
      <c r="E327" s="6" t="s">
        <v>103</v>
      </c>
      <c r="F327">
        <v>0.06</v>
      </c>
      <c r="G327">
        <f>VLOOKUP(ola[[#This Row],[PRODUCT ID]],olaitan[],5,0)</f>
        <v>105</v>
      </c>
      <c r="H327">
        <f>VLOOKUP(ola[[#This Row],[PRODUCT ID]],olaitan[],6,0)</f>
        <v>142.80000000000001</v>
      </c>
      <c r="I327">
        <f>PRODUCT(ola[[#This Row],[BUYING PRICE]],ola[[#This Row],[QUANTITY]])</f>
        <v>315</v>
      </c>
      <c r="J327">
        <f>PRODUCT(ola[[#This Row],[SELLING PRICE]],ola[[#This Row],[QUANTITY]])</f>
        <v>428.40000000000003</v>
      </c>
      <c r="K327">
        <f>PRODUCT(1-ola[[#This Row],[DISCOUNT %]],ola[[#This Row],[Total selling price before discount]])</f>
        <v>402.69600000000003</v>
      </c>
      <c r="L327">
        <f>ola[[#This Row],[Total selling price after discount]]-ola[[#This Row],[Total buying price]]</f>
        <v>87.696000000000026</v>
      </c>
      <c r="M327" t="str">
        <f>TEXT(ola[[#This Row],[DATE]],"mmm")</f>
        <v>Apr</v>
      </c>
      <c r="N327" t="str">
        <f>TEXT(ola[[#This Row],[DATE]],"ddd")</f>
        <v>Sat</v>
      </c>
      <c r="O327" t="str">
        <f>TEXT(ola[[#This Row],[DATE]], "yyyy")</f>
        <v>2022</v>
      </c>
      <c r="P327" s="22" t="str">
        <f>VLOOKUP(ola[[#This Row],[PRODUCT ID]],olaitan[#All],3,0)</f>
        <v>Catagory01</v>
      </c>
    </row>
    <row r="328" spans="1:16" ht="15.75" thickBot="1" x14ac:dyDescent="0.3">
      <c r="A328" s="7">
        <v>44657</v>
      </c>
      <c r="B328" s="1" t="s">
        <v>98</v>
      </c>
      <c r="C328" s="2">
        <v>2</v>
      </c>
      <c r="D328" s="3" t="s">
        <v>8</v>
      </c>
      <c r="E328" s="3" t="s">
        <v>103</v>
      </c>
      <c r="F328">
        <v>0.06</v>
      </c>
      <c r="G328">
        <f>VLOOKUP(ola[[#This Row],[PRODUCT ID]],olaitan[],5,0)</f>
        <v>90</v>
      </c>
      <c r="H328">
        <f>VLOOKUP(ola[[#This Row],[PRODUCT ID]],olaitan[],6,0)</f>
        <v>115.2</v>
      </c>
      <c r="I328">
        <f>PRODUCT(ola[[#This Row],[BUYING PRICE]],ola[[#This Row],[QUANTITY]])</f>
        <v>180</v>
      </c>
      <c r="J328">
        <f>PRODUCT(ola[[#This Row],[SELLING PRICE]],ola[[#This Row],[QUANTITY]])</f>
        <v>230.4</v>
      </c>
      <c r="K328">
        <f>PRODUCT(1-ola[[#This Row],[DISCOUNT %]],ola[[#This Row],[Total selling price before discount]])</f>
        <v>216.57599999999999</v>
      </c>
      <c r="L328">
        <f>ola[[#This Row],[Total selling price after discount]]-ola[[#This Row],[Total buying price]]</f>
        <v>36.575999999999993</v>
      </c>
      <c r="M328" t="str">
        <f>TEXT(ola[[#This Row],[DATE]],"mmm")</f>
        <v>Apr</v>
      </c>
      <c r="N328" t="str">
        <f>TEXT(ola[[#This Row],[DATE]],"ddd")</f>
        <v>Wed</v>
      </c>
      <c r="O328" t="str">
        <f>TEXT(ola[[#This Row],[DATE]], "yyyy")</f>
        <v>2022</v>
      </c>
      <c r="P328" s="22" t="str">
        <f>VLOOKUP(ola[[#This Row],[PRODUCT ID]],olaitan[#All],3,0)</f>
        <v>Catagory04</v>
      </c>
    </row>
    <row r="329" spans="1:16" ht="15.75" thickBot="1" x14ac:dyDescent="0.3">
      <c r="A329" s="8">
        <v>44658</v>
      </c>
      <c r="B329" s="4" t="s">
        <v>84</v>
      </c>
      <c r="C329" s="5">
        <v>7</v>
      </c>
      <c r="D329" s="6" t="s">
        <v>104</v>
      </c>
      <c r="E329" s="6" t="s">
        <v>58</v>
      </c>
      <c r="F329">
        <v>0.05</v>
      </c>
      <c r="G329">
        <f>VLOOKUP(ola[[#This Row],[PRODUCT ID]],olaitan[],5,0)</f>
        <v>18</v>
      </c>
      <c r="H329">
        <f>VLOOKUP(ola[[#This Row],[PRODUCT ID]],olaitan[],6,0)</f>
        <v>24.66</v>
      </c>
      <c r="I329">
        <f>PRODUCT(ola[[#This Row],[BUYING PRICE]],ola[[#This Row],[QUANTITY]])</f>
        <v>126</v>
      </c>
      <c r="J329">
        <f>PRODUCT(ola[[#This Row],[SELLING PRICE]],ola[[#This Row],[QUANTITY]])</f>
        <v>172.62</v>
      </c>
      <c r="K329">
        <f>PRODUCT(1-ola[[#This Row],[DISCOUNT %]],ola[[#This Row],[Total selling price before discount]])</f>
        <v>163.989</v>
      </c>
      <c r="L329">
        <f>ola[[#This Row],[Total selling price after discount]]-ola[[#This Row],[Total buying price]]</f>
        <v>37.989000000000004</v>
      </c>
      <c r="M329" t="str">
        <f>TEXT(ola[[#This Row],[DATE]],"mmm")</f>
        <v>Apr</v>
      </c>
      <c r="N329" t="str">
        <f>TEXT(ola[[#This Row],[DATE]],"ddd")</f>
        <v>Thu</v>
      </c>
      <c r="O329" t="str">
        <f>TEXT(ola[[#This Row],[DATE]], "yyyy")</f>
        <v>2022</v>
      </c>
      <c r="P329" s="22" t="str">
        <f>VLOOKUP(ola[[#This Row],[PRODUCT ID]],olaitan[#All],3,0)</f>
        <v>Catagory04</v>
      </c>
    </row>
    <row r="330" spans="1:16" ht="15.75" thickBot="1" x14ac:dyDescent="0.3">
      <c r="A330" s="7">
        <v>44660</v>
      </c>
      <c r="B330" s="1" t="s">
        <v>97</v>
      </c>
      <c r="C330" s="2">
        <v>12</v>
      </c>
      <c r="D330" s="3" t="s">
        <v>8</v>
      </c>
      <c r="E330" s="3" t="s">
        <v>103</v>
      </c>
      <c r="F330">
        <v>0.06</v>
      </c>
      <c r="G330">
        <f>VLOOKUP(ola[[#This Row],[PRODUCT ID]],olaitan[],5,0)</f>
        <v>37</v>
      </c>
      <c r="H330">
        <f>VLOOKUP(ola[[#This Row],[PRODUCT ID]],olaitan[],6,0)</f>
        <v>42.55</v>
      </c>
      <c r="I330">
        <f>PRODUCT(ola[[#This Row],[BUYING PRICE]],ola[[#This Row],[QUANTITY]])</f>
        <v>444</v>
      </c>
      <c r="J330">
        <f>PRODUCT(ola[[#This Row],[SELLING PRICE]],ola[[#This Row],[QUANTITY]])</f>
        <v>510.59999999999997</v>
      </c>
      <c r="K330">
        <f>PRODUCT(1-ola[[#This Row],[DISCOUNT %]],ola[[#This Row],[Total selling price before discount]])</f>
        <v>479.96399999999994</v>
      </c>
      <c r="L330">
        <f>ola[[#This Row],[Total selling price after discount]]-ola[[#This Row],[Total buying price]]</f>
        <v>35.963999999999942</v>
      </c>
      <c r="M330" t="str">
        <f>TEXT(ola[[#This Row],[DATE]],"mmm")</f>
        <v>Apr</v>
      </c>
      <c r="N330" t="str">
        <f>TEXT(ola[[#This Row],[DATE]],"ddd")</f>
        <v>Sat</v>
      </c>
      <c r="O330" t="str">
        <f>TEXT(ola[[#This Row],[DATE]], "yyyy")</f>
        <v>2022</v>
      </c>
      <c r="P330" s="22" t="str">
        <f>VLOOKUP(ola[[#This Row],[PRODUCT ID]],olaitan[#All],3,0)</f>
        <v>Catagory04</v>
      </c>
    </row>
    <row r="331" spans="1:16" ht="15.75" thickBot="1" x14ac:dyDescent="0.3">
      <c r="A331" s="8">
        <v>44660</v>
      </c>
      <c r="B331" s="4" t="s">
        <v>60</v>
      </c>
      <c r="C331" s="5">
        <v>9</v>
      </c>
      <c r="D331" s="6" t="s">
        <v>58</v>
      </c>
      <c r="E331" s="6" t="s">
        <v>58</v>
      </c>
      <c r="F331">
        <v>7.0000000000000007E-2</v>
      </c>
      <c r="G331">
        <f>VLOOKUP(ola[[#This Row],[PRODUCT ID]],olaitan[],5,0)</f>
        <v>105</v>
      </c>
      <c r="H331">
        <f>VLOOKUP(ola[[#This Row],[PRODUCT ID]],olaitan[],6,0)</f>
        <v>142.80000000000001</v>
      </c>
      <c r="I331">
        <f>PRODUCT(ola[[#This Row],[BUYING PRICE]],ola[[#This Row],[QUANTITY]])</f>
        <v>945</v>
      </c>
      <c r="J331">
        <f>PRODUCT(ola[[#This Row],[SELLING PRICE]],ola[[#This Row],[QUANTITY]])</f>
        <v>1285.2</v>
      </c>
      <c r="K331">
        <f>PRODUCT(1-ola[[#This Row],[DISCOUNT %]],ola[[#This Row],[Total selling price before discount]])</f>
        <v>1195.2359999999999</v>
      </c>
      <c r="L331">
        <f>ola[[#This Row],[Total selling price after discount]]-ola[[#This Row],[Total buying price]]</f>
        <v>250.23599999999988</v>
      </c>
      <c r="M331" t="str">
        <f>TEXT(ola[[#This Row],[DATE]],"mmm")</f>
        <v>Apr</v>
      </c>
      <c r="N331" t="str">
        <f>TEXT(ola[[#This Row],[DATE]],"ddd")</f>
        <v>Sat</v>
      </c>
      <c r="O331" t="str">
        <f>TEXT(ola[[#This Row],[DATE]], "yyyy")</f>
        <v>2022</v>
      </c>
      <c r="P331" s="22" t="str">
        <f>VLOOKUP(ola[[#This Row],[PRODUCT ID]],olaitan[#All],3,0)</f>
        <v>Catagory01</v>
      </c>
    </row>
    <row r="332" spans="1:16" ht="15.75" thickBot="1" x14ac:dyDescent="0.3">
      <c r="A332" s="7">
        <v>44664</v>
      </c>
      <c r="B332" s="1" t="s">
        <v>74</v>
      </c>
      <c r="C332" s="2">
        <v>14</v>
      </c>
      <c r="D332" s="3" t="s">
        <v>8</v>
      </c>
      <c r="E332" s="3" t="s">
        <v>58</v>
      </c>
      <c r="F332">
        <v>0.08</v>
      </c>
      <c r="G332">
        <f>VLOOKUP(ola[[#This Row],[PRODUCT ID]],olaitan[],5,0)</f>
        <v>13</v>
      </c>
      <c r="H332">
        <f>VLOOKUP(ola[[#This Row],[PRODUCT ID]],olaitan[],6,0)</f>
        <v>16.64</v>
      </c>
      <c r="I332">
        <f>PRODUCT(ola[[#This Row],[BUYING PRICE]],ola[[#This Row],[QUANTITY]])</f>
        <v>182</v>
      </c>
      <c r="J332">
        <f>PRODUCT(ola[[#This Row],[SELLING PRICE]],ola[[#This Row],[QUANTITY]])</f>
        <v>232.96</v>
      </c>
      <c r="K332">
        <f>PRODUCT(1-ola[[#This Row],[DISCOUNT %]],ola[[#This Row],[Total selling price before discount]])</f>
        <v>214.32320000000001</v>
      </c>
      <c r="L332">
        <f>ola[[#This Row],[Total selling price after discount]]-ola[[#This Row],[Total buying price]]</f>
        <v>32.323200000000014</v>
      </c>
      <c r="M332" t="str">
        <f>TEXT(ola[[#This Row],[DATE]],"mmm")</f>
        <v>Apr</v>
      </c>
      <c r="N332" t="str">
        <f>TEXT(ola[[#This Row],[DATE]],"ddd")</f>
        <v>Wed</v>
      </c>
      <c r="O332" t="str">
        <f>TEXT(ola[[#This Row],[DATE]], "yyyy")</f>
        <v>2022</v>
      </c>
      <c r="P332" s="22" t="str">
        <f>VLOOKUP(ola[[#This Row],[PRODUCT ID]],olaitan[#All],3,0)</f>
        <v>Catagory02</v>
      </c>
    </row>
    <row r="333" spans="1:16" ht="15.75" thickBot="1" x14ac:dyDescent="0.3">
      <c r="A333" s="8">
        <v>44669</v>
      </c>
      <c r="B333" s="4" t="s">
        <v>99</v>
      </c>
      <c r="C333" s="5">
        <v>9</v>
      </c>
      <c r="D333" s="6" t="s">
        <v>104</v>
      </c>
      <c r="E333" s="6" t="s">
        <v>103</v>
      </c>
      <c r="F333">
        <v>0.04</v>
      </c>
      <c r="G333">
        <f>VLOOKUP(ola[[#This Row],[PRODUCT ID]],olaitan[],5,0)</f>
        <v>138</v>
      </c>
      <c r="H333">
        <f>VLOOKUP(ola[[#This Row],[PRODUCT ID]],olaitan[],6,0)</f>
        <v>173.88</v>
      </c>
      <c r="I333">
        <f>PRODUCT(ola[[#This Row],[BUYING PRICE]],ola[[#This Row],[QUANTITY]])</f>
        <v>1242</v>
      </c>
      <c r="J333">
        <f>PRODUCT(ola[[#This Row],[SELLING PRICE]],ola[[#This Row],[QUANTITY]])</f>
        <v>1564.92</v>
      </c>
      <c r="K333">
        <f>PRODUCT(1-ola[[#This Row],[DISCOUNT %]],ola[[#This Row],[Total selling price before discount]])</f>
        <v>1502.3232</v>
      </c>
      <c r="L333">
        <f>ola[[#This Row],[Total selling price after discount]]-ola[[#This Row],[Total buying price]]</f>
        <v>260.32320000000004</v>
      </c>
      <c r="M333" t="str">
        <f>TEXT(ola[[#This Row],[DATE]],"mmm")</f>
        <v>Apr</v>
      </c>
      <c r="N333" t="str">
        <f>TEXT(ola[[#This Row],[DATE]],"ddd")</f>
        <v>Mon</v>
      </c>
      <c r="O333" t="str">
        <f>TEXT(ola[[#This Row],[DATE]], "yyyy")</f>
        <v>2022</v>
      </c>
      <c r="P333" s="22" t="str">
        <f>VLOOKUP(ola[[#This Row],[PRODUCT ID]],olaitan[#All],3,0)</f>
        <v>Catagory04</v>
      </c>
    </row>
    <row r="334" spans="1:16" ht="15.75" thickBot="1" x14ac:dyDescent="0.3">
      <c r="A334" s="7">
        <v>44671</v>
      </c>
      <c r="B334" s="1" t="s">
        <v>76</v>
      </c>
      <c r="C334" s="2">
        <v>2</v>
      </c>
      <c r="D334" s="3" t="s">
        <v>8</v>
      </c>
      <c r="E334" s="3" t="s">
        <v>58</v>
      </c>
      <c r="F334">
        <v>0.04</v>
      </c>
      <c r="G334">
        <f>VLOOKUP(ola[[#This Row],[PRODUCT ID]],olaitan[],5,0)</f>
        <v>37</v>
      </c>
      <c r="H334">
        <f>VLOOKUP(ola[[#This Row],[PRODUCT ID]],olaitan[],6,0)</f>
        <v>49.21</v>
      </c>
      <c r="I334">
        <f>PRODUCT(ola[[#This Row],[BUYING PRICE]],ola[[#This Row],[QUANTITY]])</f>
        <v>74</v>
      </c>
      <c r="J334">
        <f>PRODUCT(ola[[#This Row],[SELLING PRICE]],ola[[#This Row],[QUANTITY]])</f>
        <v>98.42</v>
      </c>
      <c r="K334">
        <f>PRODUCT(1-ola[[#This Row],[DISCOUNT %]],ola[[#This Row],[Total selling price before discount]])</f>
        <v>94.483199999999997</v>
      </c>
      <c r="L334">
        <f>ola[[#This Row],[Total selling price after discount]]-ola[[#This Row],[Total buying price]]</f>
        <v>20.483199999999997</v>
      </c>
      <c r="M334" t="str">
        <f>TEXT(ola[[#This Row],[DATE]],"mmm")</f>
        <v>Apr</v>
      </c>
      <c r="N334" t="str">
        <f>TEXT(ola[[#This Row],[DATE]],"ddd")</f>
        <v>Wed</v>
      </c>
      <c r="O334" t="str">
        <f>TEXT(ola[[#This Row],[DATE]], "yyyy")</f>
        <v>2022</v>
      </c>
      <c r="P334" s="22" t="str">
        <f>VLOOKUP(ola[[#This Row],[PRODUCT ID]],olaitan[#All],3,0)</f>
        <v>Catagory02</v>
      </c>
    </row>
    <row r="335" spans="1:16" ht="15.75" thickBot="1" x14ac:dyDescent="0.3">
      <c r="A335" s="8">
        <v>44671</v>
      </c>
      <c r="B335" s="4" t="s">
        <v>70</v>
      </c>
      <c r="C335" s="5">
        <v>4</v>
      </c>
      <c r="D335" s="6" t="s">
        <v>104</v>
      </c>
      <c r="E335" s="6" t="s">
        <v>58</v>
      </c>
      <c r="F335">
        <v>0.08</v>
      </c>
      <c r="G335">
        <f>VLOOKUP(ola[[#This Row],[PRODUCT ID]],olaitan[],5,0)</f>
        <v>73</v>
      </c>
      <c r="H335">
        <f>VLOOKUP(ola[[#This Row],[PRODUCT ID]],olaitan[],6,0)</f>
        <v>94.17</v>
      </c>
      <c r="I335">
        <f>PRODUCT(ola[[#This Row],[BUYING PRICE]],ola[[#This Row],[QUANTITY]])</f>
        <v>292</v>
      </c>
      <c r="J335">
        <f>PRODUCT(ola[[#This Row],[SELLING PRICE]],ola[[#This Row],[QUANTITY]])</f>
        <v>376.68</v>
      </c>
      <c r="K335">
        <f>PRODUCT(1-ola[[#This Row],[DISCOUNT %]],ola[[#This Row],[Total selling price before discount]])</f>
        <v>346.54560000000004</v>
      </c>
      <c r="L335">
        <f>ola[[#This Row],[Total selling price after discount]]-ola[[#This Row],[Total buying price]]</f>
        <v>54.545600000000036</v>
      </c>
      <c r="M335" t="str">
        <f>TEXT(ola[[#This Row],[DATE]],"mmm")</f>
        <v>Apr</v>
      </c>
      <c r="N335" t="str">
        <f>TEXT(ola[[#This Row],[DATE]],"ddd")</f>
        <v>Wed</v>
      </c>
      <c r="O335" t="str">
        <f>TEXT(ola[[#This Row],[DATE]], "yyyy")</f>
        <v>2022</v>
      </c>
      <c r="P335" s="22" t="str">
        <f>VLOOKUP(ola[[#This Row],[PRODUCT ID]],olaitan[#All],3,0)</f>
        <v>Catagory02</v>
      </c>
    </row>
    <row r="336" spans="1:16" ht="15.75" thickBot="1" x14ac:dyDescent="0.3">
      <c r="A336" s="7">
        <v>44672</v>
      </c>
      <c r="B336" s="1" t="s">
        <v>88</v>
      </c>
      <c r="C336" s="2">
        <v>2</v>
      </c>
      <c r="D336" s="3" t="s">
        <v>104</v>
      </c>
      <c r="E336" s="3" t="s">
        <v>103</v>
      </c>
      <c r="F336">
        <v>0.04</v>
      </c>
      <c r="G336">
        <f>VLOOKUP(ola[[#This Row],[PRODUCT ID]],olaitan[],5,0)</f>
        <v>148</v>
      </c>
      <c r="H336">
        <f>VLOOKUP(ola[[#This Row],[PRODUCT ID]],olaitan[],6,0)</f>
        <v>201.28</v>
      </c>
      <c r="I336">
        <f>PRODUCT(ola[[#This Row],[BUYING PRICE]],ola[[#This Row],[QUANTITY]])</f>
        <v>296</v>
      </c>
      <c r="J336">
        <f>PRODUCT(ola[[#This Row],[SELLING PRICE]],ola[[#This Row],[QUANTITY]])</f>
        <v>402.56</v>
      </c>
      <c r="K336">
        <f>PRODUCT(1-ola[[#This Row],[DISCOUNT %]],ola[[#This Row],[Total selling price before discount]])</f>
        <v>386.45760000000001</v>
      </c>
      <c r="L336">
        <f>ola[[#This Row],[Total selling price after discount]]-ola[[#This Row],[Total buying price]]</f>
        <v>90.457600000000014</v>
      </c>
      <c r="M336" t="str">
        <f>TEXT(ola[[#This Row],[DATE]],"mmm")</f>
        <v>Apr</v>
      </c>
      <c r="N336" t="str">
        <f>TEXT(ola[[#This Row],[DATE]],"ddd")</f>
        <v>Thu</v>
      </c>
      <c r="O336" t="str">
        <f>TEXT(ola[[#This Row],[DATE]], "yyyy")</f>
        <v>2022</v>
      </c>
      <c r="P336" s="22" t="str">
        <f>VLOOKUP(ola[[#This Row],[PRODUCT ID]],olaitan[#All],3,0)</f>
        <v>Catagory04</v>
      </c>
    </row>
    <row r="337" spans="1:16" ht="15.75" thickBot="1" x14ac:dyDescent="0.3">
      <c r="A337" s="8">
        <v>44672</v>
      </c>
      <c r="B337" s="4" t="s">
        <v>84</v>
      </c>
      <c r="C337" s="5">
        <v>14</v>
      </c>
      <c r="D337" s="6" t="s">
        <v>58</v>
      </c>
      <c r="E337" s="6" t="s">
        <v>58</v>
      </c>
      <c r="F337">
        <v>0.05</v>
      </c>
      <c r="G337">
        <f>VLOOKUP(ola[[#This Row],[PRODUCT ID]],olaitan[],5,0)</f>
        <v>18</v>
      </c>
      <c r="H337">
        <f>VLOOKUP(ola[[#This Row],[PRODUCT ID]],olaitan[],6,0)</f>
        <v>24.66</v>
      </c>
      <c r="I337">
        <f>PRODUCT(ola[[#This Row],[BUYING PRICE]],ola[[#This Row],[QUANTITY]])</f>
        <v>252</v>
      </c>
      <c r="J337">
        <f>PRODUCT(ola[[#This Row],[SELLING PRICE]],ola[[#This Row],[QUANTITY]])</f>
        <v>345.24</v>
      </c>
      <c r="K337">
        <f>PRODUCT(1-ola[[#This Row],[DISCOUNT %]],ola[[#This Row],[Total selling price before discount]])</f>
        <v>327.97800000000001</v>
      </c>
      <c r="L337">
        <f>ola[[#This Row],[Total selling price after discount]]-ola[[#This Row],[Total buying price]]</f>
        <v>75.978000000000009</v>
      </c>
      <c r="M337" t="str">
        <f>TEXT(ola[[#This Row],[DATE]],"mmm")</f>
        <v>Apr</v>
      </c>
      <c r="N337" t="str">
        <f>TEXT(ola[[#This Row],[DATE]],"ddd")</f>
        <v>Thu</v>
      </c>
      <c r="O337" t="str">
        <f>TEXT(ola[[#This Row],[DATE]], "yyyy")</f>
        <v>2022</v>
      </c>
      <c r="P337" s="22" t="str">
        <f>VLOOKUP(ola[[#This Row],[PRODUCT ID]],olaitan[#All],3,0)</f>
        <v>Catagory04</v>
      </c>
    </row>
    <row r="338" spans="1:16" ht="15.75" thickBot="1" x14ac:dyDescent="0.3">
      <c r="A338" s="7">
        <v>44674</v>
      </c>
      <c r="B338" s="1" t="s">
        <v>102</v>
      </c>
      <c r="C338" s="2">
        <v>15</v>
      </c>
      <c r="D338" s="3" t="s">
        <v>58</v>
      </c>
      <c r="E338" s="3" t="s">
        <v>58</v>
      </c>
      <c r="F338">
        <v>0.06</v>
      </c>
      <c r="G338">
        <f>VLOOKUP(ola[[#This Row],[PRODUCT ID]],olaitan[],5,0)</f>
        <v>76</v>
      </c>
      <c r="H338">
        <f>VLOOKUP(ola[[#This Row],[PRODUCT ID]],olaitan[],6,0)</f>
        <v>82.08</v>
      </c>
      <c r="I338">
        <f>PRODUCT(ola[[#This Row],[BUYING PRICE]],ola[[#This Row],[QUANTITY]])</f>
        <v>1140</v>
      </c>
      <c r="J338">
        <f>PRODUCT(ola[[#This Row],[SELLING PRICE]],ola[[#This Row],[QUANTITY]])</f>
        <v>1231.2</v>
      </c>
      <c r="K338">
        <f>PRODUCT(1-ola[[#This Row],[DISCOUNT %]],ola[[#This Row],[Total selling price before discount]])</f>
        <v>1157.328</v>
      </c>
      <c r="L338">
        <f>ola[[#This Row],[Total selling price after discount]]-ola[[#This Row],[Total buying price]]</f>
        <v>17.327999999999975</v>
      </c>
      <c r="M338" t="str">
        <f>TEXT(ola[[#This Row],[DATE]],"mmm")</f>
        <v>Apr</v>
      </c>
      <c r="N338" t="str">
        <f>TEXT(ola[[#This Row],[DATE]],"ddd")</f>
        <v>Sat</v>
      </c>
      <c r="O338" t="str">
        <f>TEXT(ola[[#This Row],[DATE]], "yyyy")</f>
        <v>2022</v>
      </c>
      <c r="P338" s="22" t="str">
        <f>VLOOKUP(ola[[#This Row],[PRODUCT ID]],olaitan[#All],3,0)</f>
        <v>Catagory04</v>
      </c>
    </row>
    <row r="339" spans="1:16" ht="15.75" thickBot="1" x14ac:dyDescent="0.3">
      <c r="A339" s="8">
        <v>44675</v>
      </c>
      <c r="B339" s="4" t="s">
        <v>92</v>
      </c>
      <c r="C339" s="5">
        <v>4</v>
      </c>
      <c r="D339" s="6" t="s">
        <v>104</v>
      </c>
      <c r="E339" s="6" t="s">
        <v>58</v>
      </c>
      <c r="F339">
        <v>7.0000000000000007E-2</v>
      </c>
      <c r="G339">
        <f>VLOOKUP(ola[[#This Row],[PRODUCT ID]],olaitan[],5,0)</f>
        <v>55</v>
      </c>
      <c r="H339">
        <f>VLOOKUP(ola[[#This Row],[PRODUCT ID]],olaitan[],6,0)</f>
        <v>58.3</v>
      </c>
      <c r="I339">
        <f>PRODUCT(ola[[#This Row],[BUYING PRICE]],ola[[#This Row],[QUANTITY]])</f>
        <v>220</v>
      </c>
      <c r="J339">
        <f>PRODUCT(ola[[#This Row],[SELLING PRICE]],ola[[#This Row],[QUANTITY]])</f>
        <v>233.2</v>
      </c>
      <c r="K339">
        <f>PRODUCT(1-ola[[#This Row],[DISCOUNT %]],ola[[#This Row],[Total selling price before discount]])</f>
        <v>216.87599999999998</v>
      </c>
      <c r="L339">
        <f>ola[[#This Row],[Total selling price after discount]]-ola[[#This Row],[Total buying price]]</f>
        <v>-3.1240000000000236</v>
      </c>
      <c r="M339" t="str">
        <f>TEXT(ola[[#This Row],[DATE]],"mmm")</f>
        <v>Apr</v>
      </c>
      <c r="N339" t="str">
        <f>TEXT(ola[[#This Row],[DATE]],"ddd")</f>
        <v>Sun</v>
      </c>
      <c r="O339" t="str">
        <f>TEXT(ola[[#This Row],[DATE]], "yyyy")</f>
        <v>2022</v>
      </c>
      <c r="P339" s="22" t="str">
        <f>VLOOKUP(ola[[#This Row],[PRODUCT ID]],olaitan[#All],3,0)</f>
        <v>Catagory04</v>
      </c>
    </row>
    <row r="340" spans="1:16" ht="15.75" thickBot="1" x14ac:dyDescent="0.3">
      <c r="A340" s="7">
        <v>44676</v>
      </c>
      <c r="B340" s="1" t="s">
        <v>62</v>
      </c>
      <c r="C340" s="2">
        <v>9</v>
      </c>
      <c r="D340" s="3" t="s">
        <v>104</v>
      </c>
      <c r="E340" s="3" t="s">
        <v>103</v>
      </c>
      <c r="F340">
        <v>0.05</v>
      </c>
      <c r="G340">
        <f>VLOOKUP(ola[[#This Row],[PRODUCT ID]],olaitan[],5,0)</f>
        <v>44</v>
      </c>
      <c r="H340">
        <f>VLOOKUP(ola[[#This Row],[PRODUCT ID]],olaitan[],6,0)</f>
        <v>48.84</v>
      </c>
      <c r="I340">
        <f>PRODUCT(ola[[#This Row],[BUYING PRICE]],ola[[#This Row],[QUANTITY]])</f>
        <v>396</v>
      </c>
      <c r="J340">
        <f>PRODUCT(ola[[#This Row],[SELLING PRICE]],ola[[#This Row],[QUANTITY]])</f>
        <v>439.56000000000006</v>
      </c>
      <c r="K340">
        <f>PRODUCT(1-ola[[#This Row],[DISCOUNT %]],ola[[#This Row],[Total selling price before discount]])</f>
        <v>417.58200000000005</v>
      </c>
      <c r="L340">
        <f>ola[[#This Row],[Total selling price after discount]]-ola[[#This Row],[Total buying price]]</f>
        <v>21.58200000000005</v>
      </c>
      <c r="M340" t="str">
        <f>TEXT(ola[[#This Row],[DATE]],"mmm")</f>
        <v>Apr</v>
      </c>
      <c r="N340" t="str">
        <f>TEXT(ola[[#This Row],[DATE]],"ddd")</f>
        <v>Mon</v>
      </c>
      <c r="O340" t="str">
        <f>TEXT(ola[[#This Row],[DATE]], "yyyy")</f>
        <v>2022</v>
      </c>
      <c r="P340" s="22" t="str">
        <f>VLOOKUP(ola[[#This Row],[PRODUCT ID]],olaitan[#All],3,0)</f>
        <v>Catagory01</v>
      </c>
    </row>
    <row r="341" spans="1:16" ht="15.75" thickBot="1" x14ac:dyDescent="0.3">
      <c r="A341" s="8">
        <v>44676</v>
      </c>
      <c r="B341" s="4" t="s">
        <v>61</v>
      </c>
      <c r="C341" s="5">
        <v>8</v>
      </c>
      <c r="D341" s="6" t="s">
        <v>58</v>
      </c>
      <c r="E341" s="6" t="s">
        <v>58</v>
      </c>
      <c r="F341">
        <v>0.04</v>
      </c>
      <c r="G341">
        <f>VLOOKUP(ola[[#This Row],[PRODUCT ID]],olaitan[],5,0)</f>
        <v>71</v>
      </c>
      <c r="H341">
        <f>VLOOKUP(ola[[#This Row],[PRODUCT ID]],olaitan[],6,0)</f>
        <v>80.94</v>
      </c>
      <c r="I341">
        <f>PRODUCT(ola[[#This Row],[BUYING PRICE]],ola[[#This Row],[QUANTITY]])</f>
        <v>568</v>
      </c>
      <c r="J341">
        <f>PRODUCT(ola[[#This Row],[SELLING PRICE]],ola[[#This Row],[QUANTITY]])</f>
        <v>647.52</v>
      </c>
      <c r="K341">
        <f>PRODUCT(1-ola[[#This Row],[DISCOUNT %]],ola[[#This Row],[Total selling price before discount]])</f>
        <v>621.61919999999998</v>
      </c>
      <c r="L341">
        <f>ola[[#This Row],[Total selling price after discount]]-ola[[#This Row],[Total buying price]]</f>
        <v>53.619199999999978</v>
      </c>
      <c r="M341" t="str">
        <f>TEXT(ola[[#This Row],[DATE]],"mmm")</f>
        <v>Apr</v>
      </c>
      <c r="N341" t="str">
        <f>TEXT(ola[[#This Row],[DATE]],"ddd")</f>
        <v>Mon</v>
      </c>
      <c r="O341" t="str">
        <f>TEXT(ola[[#This Row],[DATE]], "yyyy")</f>
        <v>2022</v>
      </c>
      <c r="P341" s="22" t="str">
        <f>VLOOKUP(ola[[#This Row],[PRODUCT ID]],olaitan[#All],3,0)</f>
        <v>Catagory01</v>
      </c>
    </row>
    <row r="342" spans="1:16" ht="15.75" thickBot="1" x14ac:dyDescent="0.3">
      <c r="A342" s="7">
        <v>44677</v>
      </c>
      <c r="B342" s="1" t="s">
        <v>85</v>
      </c>
      <c r="C342" s="2">
        <v>2</v>
      </c>
      <c r="D342" s="3" t="s">
        <v>104</v>
      </c>
      <c r="E342" s="3" t="s">
        <v>103</v>
      </c>
      <c r="F342">
        <v>0.08</v>
      </c>
      <c r="G342">
        <f>VLOOKUP(ola[[#This Row],[PRODUCT ID]],olaitan[],5,0)</f>
        <v>48</v>
      </c>
      <c r="H342">
        <f>VLOOKUP(ola[[#This Row],[PRODUCT ID]],olaitan[],6,0)</f>
        <v>57.12</v>
      </c>
      <c r="I342">
        <f>PRODUCT(ola[[#This Row],[BUYING PRICE]],ola[[#This Row],[QUANTITY]])</f>
        <v>96</v>
      </c>
      <c r="J342">
        <f>PRODUCT(ola[[#This Row],[SELLING PRICE]],ola[[#This Row],[QUANTITY]])</f>
        <v>114.24</v>
      </c>
      <c r="K342">
        <f>PRODUCT(1-ola[[#This Row],[DISCOUNT %]],ola[[#This Row],[Total selling price before discount]])</f>
        <v>105.10080000000001</v>
      </c>
      <c r="L342">
        <f>ola[[#This Row],[Total selling price after discount]]-ola[[#This Row],[Total buying price]]</f>
        <v>9.1008000000000067</v>
      </c>
      <c r="M342" t="str">
        <f>TEXT(ola[[#This Row],[DATE]],"mmm")</f>
        <v>Apr</v>
      </c>
      <c r="N342" t="str">
        <f>TEXT(ola[[#This Row],[DATE]],"ddd")</f>
        <v>Tue</v>
      </c>
      <c r="O342" t="str">
        <f>TEXT(ola[[#This Row],[DATE]], "yyyy")</f>
        <v>2022</v>
      </c>
      <c r="P342" s="22" t="str">
        <f>VLOOKUP(ola[[#This Row],[PRODUCT ID]],olaitan[#All],3,0)</f>
        <v>Catagory04</v>
      </c>
    </row>
    <row r="343" spans="1:16" ht="15.75" thickBot="1" x14ac:dyDescent="0.3">
      <c r="A343" s="8">
        <v>44679</v>
      </c>
      <c r="B343" s="4" t="s">
        <v>72</v>
      </c>
      <c r="C343" s="5">
        <v>14</v>
      </c>
      <c r="D343" s="6" t="s">
        <v>104</v>
      </c>
      <c r="E343" s="6" t="s">
        <v>103</v>
      </c>
      <c r="F343">
        <v>7.0000000000000007E-2</v>
      </c>
      <c r="G343">
        <f>VLOOKUP(ola[[#This Row],[PRODUCT ID]],olaitan[],5,0)</f>
        <v>112</v>
      </c>
      <c r="H343">
        <f>VLOOKUP(ola[[#This Row],[PRODUCT ID]],olaitan[],6,0)</f>
        <v>146.72</v>
      </c>
      <c r="I343">
        <f>PRODUCT(ola[[#This Row],[BUYING PRICE]],ola[[#This Row],[QUANTITY]])</f>
        <v>1568</v>
      </c>
      <c r="J343">
        <f>PRODUCT(ola[[#This Row],[SELLING PRICE]],ola[[#This Row],[QUANTITY]])</f>
        <v>2054.08</v>
      </c>
      <c r="K343">
        <f>PRODUCT(1-ola[[#This Row],[DISCOUNT %]],ola[[#This Row],[Total selling price before discount]])</f>
        <v>1910.2943999999998</v>
      </c>
      <c r="L343">
        <f>ola[[#This Row],[Total selling price after discount]]-ola[[#This Row],[Total buying price]]</f>
        <v>342.29439999999977</v>
      </c>
      <c r="M343" t="str">
        <f>TEXT(ola[[#This Row],[DATE]],"mmm")</f>
        <v>Apr</v>
      </c>
      <c r="N343" t="str">
        <f>TEXT(ola[[#This Row],[DATE]],"ddd")</f>
        <v>Thu</v>
      </c>
      <c r="O343" t="str">
        <f>TEXT(ola[[#This Row],[DATE]], "yyyy")</f>
        <v>2022</v>
      </c>
      <c r="P343" s="22" t="str">
        <f>VLOOKUP(ola[[#This Row],[PRODUCT ID]],olaitan[#All],3,0)</f>
        <v>Catagory02</v>
      </c>
    </row>
    <row r="344" spans="1:16" ht="15.75" thickBot="1" x14ac:dyDescent="0.3">
      <c r="A344" s="7">
        <v>44681</v>
      </c>
      <c r="B344" s="1" t="s">
        <v>74</v>
      </c>
      <c r="C344" s="2">
        <v>13</v>
      </c>
      <c r="D344" s="3" t="s">
        <v>58</v>
      </c>
      <c r="E344" s="3" t="s">
        <v>58</v>
      </c>
      <c r="F344">
        <v>7.0000000000000007E-2</v>
      </c>
      <c r="G344">
        <f>VLOOKUP(ola[[#This Row],[PRODUCT ID]],olaitan[],5,0)</f>
        <v>13</v>
      </c>
      <c r="H344">
        <f>VLOOKUP(ola[[#This Row],[PRODUCT ID]],olaitan[],6,0)</f>
        <v>16.64</v>
      </c>
      <c r="I344">
        <f>PRODUCT(ola[[#This Row],[BUYING PRICE]],ola[[#This Row],[QUANTITY]])</f>
        <v>169</v>
      </c>
      <c r="J344">
        <f>PRODUCT(ola[[#This Row],[SELLING PRICE]],ola[[#This Row],[QUANTITY]])</f>
        <v>216.32</v>
      </c>
      <c r="K344">
        <f>PRODUCT(1-ola[[#This Row],[DISCOUNT %]],ola[[#This Row],[Total selling price before discount]])</f>
        <v>201.17759999999998</v>
      </c>
      <c r="L344">
        <f>ola[[#This Row],[Total selling price after discount]]-ola[[#This Row],[Total buying price]]</f>
        <v>32.177599999999984</v>
      </c>
      <c r="M344" t="str">
        <f>TEXT(ola[[#This Row],[DATE]],"mmm")</f>
        <v>Apr</v>
      </c>
      <c r="N344" t="str">
        <f>TEXT(ola[[#This Row],[DATE]],"ddd")</f>
        <v>Sat</v>
      </c>
      <c r="O344" t="str">
        <f>TEXT(ola[[#This Row],[DATE]], "yyyy")</f>
        <v>2022</v>
      </c>
      <c r="P344" s="22" t="str">
        <f>VLOOKUP(ola[[#This Row],[PRODUCT ID]],olaitan[#All],3,0)</f>
        <v>Catagory02</v>
      </c>
    </row>
    <row r="345" spans="1:16" ht="15.75" thickBot="1" x14ac:dyDescent="0.3">
      <c r="A345" s="8">
        <v>44681</v>
      </c>
      <c r="B345" s="4" t="s">
        <v>85</v>
      </c>
      <c r="C345" s="5">
        <v>8</v>
      </c>
      <c r="D345" s="6" t="s">
        <v>104</v>
      </c>
      <c r="E345" s="6" t="s">
        <v>58</v>
      </c>
      <c r="F345">
        <v>0.05</v>
      </c>
      <c r="G345">
        <f>VLOOKUP(ola[[#This Row],[PRODUCT ID]],olaitan[],5,0)</f>
        <v>48</v>
      </c>
      <c r="H345">
        <f>VLOOKUP(ola[[#This Row],[PRODUCT ID]],olaitan[],6,0)</f>
        <v>57.12</v>
      </c>
      <c r="I345">
        <f>PRODUCT(ola[[#This Row],[BUYING PRICE]],ola[[#This Row],[QUANTITY]])</f>
        <v>384</v>
      </c>
      <c r="J345">
        <f>PRODUCT(ola[[#This Row],[SELLING PRICE]],ola[[#This Row],[QUANTITY]])</f>
        <v>456.96</v>
      </c>
      <c r="K345">
        <f>PRODUCT(1-ola[[#This Row],[DISCOUNT %]],ola[[#This Row],[Total selling price before discount]])</f>
        <v>434.11199999999997</v>
      </c>
      <c r="L345">
        <f>ola[[#This Row],[Total selling price after discount]]-ola[[#This Row],[Total buying price]]</f>
        <v>50.111999999999966</v>
      </c>
      <c r="M345" t="str">
        <f>TEXT(ola[[#This Row],[DATE]],"mmm")</f>
        <v>Apr</v>
      </c>
      <c r="N345" t="str">
        <f>TEXT(ola[[#This Row],[DATE]],"ddd")</f>
        <v>Sat</v>
      </c>
      <c r="O345" t="str">
        <f>TEXT(ola[[#This Row],[DATE]], "yyyy")</f>
        <v>2022</v>
      </c>
      <c r="P345" s="22" t="str">
        <f>VLOOKUP(ola[[#This Row],[PRODUCT ID]],olaitan[#All],3,0)</f>
        <v>Catagory04</v>
      </c>
    </row>
    <row r="346" spans="1:16" ht="15.75" thickBot="1" x14ac:dyDescent="0.3">
      <c r="A346" s="7">
        <v>44682</v>
      </c>
      <c r="B346" s="1" t="s">
        <v>92</v>
      </c>
      <c r="C346" s="2">
        <v>9</v>
      </c>
      <c r="D346" s="3" t="s">
        <v>8</v>
      </c>
      <c r="E346" s="3" t="s">
        <v>58</v>
      </c>
      <c r="F346">
        <v>7.0000000000000007E-2</v>
      </c>
      <c r="G346">
        <f>VLOOKUP(ola[[#This Row],[PRODUCT ID]],olaitan[],5,0)</f>
        <v>55</v>
      </c>
      <c r="H346">
        <f>VLOOKUP(ola[[#This Row],[PRODUCT ID]],olaitan[],6,0)</f>
        <v>58.3</v>
      </c>
      <c r="I346">
        <f>PRODUCT(ola[[#This Row],[BUYING PRICE]],ola[[#This Row],[QUANTITY]])</f>
        <v>495</v>
      </c>
      <c r="J346">
        <f>PRODUCT(ola[[#This Row],[SELLING PRICE]],ola[[#This Row],[QUANTITY]])</f>
        <v>524.69999999999993</v>
      </c>
      <c r="K346">
        <f>PRODUCT(1-ola[[#This Row],[DISCOUNT %]],ola[[#This Row],[Total selling price before discount]])</f>
        <v>487.97099999999989</v>
      </c>
      <c r="L346">
        <f>ola[[#This Row],[Total selling price after discount]]-ola[[#This Row],[Total buying price]]</f>
        <v>-7.02900000000011</v>
      </c>
      <c r="M346" t="str">
        <f>TEXT(ola[[#This Row],[DATE]],"mmm")</f>
        <v>May</v>
      </c>
      <c r="N346" t="str">
        <f>TEXT(ola[[#This Row],[DATE]],"ddd")</f>
        <v>Sun</v>
      </c>
      <c r="O346" t="str">
        <f>TEXT(ola[[#This Row],[DATE]], "yyyy")</f>
        <v>2022</v>
      </c>
      <c r="P346" s="22" t="str">
        <f>VLOOKUP(ola[[#This Row],[PRODUCT ID]],olaitan[#All],3,0)</f>
        <v>Catagory04</v>
      </c>
    </row>
    <row r="347" spans="1:16" ht="15.75" thickBot="1" x14ac:dyDescent="0.3">
      <c r="A347" s="8">
        <v>44682</v>
      </c>
      <c r="B347" s="4" t="s">
        <v>91</v>
      </c>
      <c r="C347" s="5">
        <v>6</v>
      </c>
      <c r="D347" s="6" t="s">
        <v>58</v>
      </c>
      <c r="E347" s="6" t="s">
        <v>58</v>
      </c>
      <c r="F347">
        <v>7.0000000000000007E-2</v>
      </c>
      <c r="G347">
        <f>VLOOKUP(ola[[#This Row],[PRODUCT ID]],olaitan[],5,0)</f>
        <v>95</v>
      </c>
      <c r="H347">
        <f>VLOOKUP(ola[[#This Row],[PRODUCT ID]],olaitan[],6,0)</f>
        <v>119.7</v>
      </c>
      <c r="I347">
        <f>PRODUCT(ola[[#This Row],[BUYING PRICE]],ola[[#This Row],[QUANTITY]])</f>
        <v>570</v>
      </c>
      <c r="J347">
        <f>PRODUCT(ola[[#This Row],[SELLING PRICE]],ola[[#This Row],[QUANTITY]])</f>
        <v>718.2</v>
      </c>
      <c r="K347">
        <f>PRODUCT(1-ola[[#This Row],[DISCOUNT %]],ola[[#This Row],[Total selling price before discount]])</f>
        <v>667.92600000000004</v>
      </c>
      <c r="L347">
        <f>ola[[#This Row],[Total selling price after discount]]-ola[[#This Row],[Total buying price]]</f>
        <v>97.926000000000045</v>
      </c>
      <c r="M347" t="str">
        <f>TEXT(ola[[#This Row],[DATE]],"mmm")</f>
        <v>May</v>
      </c>
      <c r="N347" t="str">
        <f>TEXT(ola[[#This Row],[DATE]],"ddd")</f>
        <v>Sun</v>
      </c>
      <c r="O347" t="str">
        <f>TEXT(ola[[#This Row],[DATE]], "yyyy")</f>
        <v>2022</v>
      </c>
      <c r="P347" s="22" t="str">
        <f>VLOOKUP(ola[[#This Row],[PRODUCT ID]],olaitan[#All],3,0)</f>
        <v>Catagory04</v>
      </c>
    </row>
    <row r="348" spans="1:16" ht="15.75" thickBot="1" x14ac:dyDescent="0.3">
      <c r="A348" s="7">
        <v>44683</v>
      </c>
      <c r="B348" s="1" t="s">
        <v>71</v>
      </c>
      <c r="C348" s="2">
        <v>4</v>
      </c>
      <c r="D348" s="3" t="s">
        <v>58</v>
      </c>
      <c r="E348" s="3" t="s">
        <v>103</v>
      </c>
      <c r="F348">
        <v>7.0000000000000007E-2</v>
      </c>
      <c r="G348">
        <f>VLOOKUP(ola[[#This Row],[PRODUCT ID]],olaitan[],5,0)</f>
        <v>112</v>
      </c>
      <c r="H348">
        <f>VLOOKUP(ola[[#This Row],[PRODUCT ID]],olaitan[],6,0)</f>
        <v>122.08</v>
      </c>
      <c r="I348">
        <f>PRODUCT(ola[[#This Row],[BUYING PRICE]],ola[[#This Row],[QUANTITY]])</f>
        <v>448</v>
      </c>
      <c r="J348">
        <f>PRODUCT(ola[[#This Row],[SELLING PRICE]],ola[[#This Row],[QUANTITY]])</f>
        <v>488.32</v>
      </c>
      <c r="K348">
        <f>PRODUCT(1-ola[[#This Row],[DISCOUNT %]],ola[[#This Row],[Total selling price before discount]])</f>
        <v>454.13759999999996</v>
      </c>
      <c r="L348">
        <f>ola[[#This Row],[Total selling price after discount]]-ola[[#This Row],[Total buying price]]</f>
        <v>6.1375999999999635</v>
      </c>
      <c r="M348" t="str">
        <f>TEXT(ola[[#This Row],[DATE]],"mmm")</f>
        <v>May</v>
      </c>
      <c r="N348" t="str">
        <f>TEXT(ola[[#This Row],[DATE]],"ddd")</f>
        <v>Mon</v>
      </c>
      <c r="O348" t="str">
        <f>TEXT(ola[[#This Row],[DATE]], "yyyy")</f>
        <v>2022</v>
      </c>
      <c r="P348" s="22" t="str">
        <f>VLOOKUP(ola[[#This Row],[PRODUCT ID]],olaitan[#All],3,0)</f>
        <v>Catagory02</v>
      </c>
    </row>
    <row r="349" spans="1:16" ht="15.75" thickBot="1" x14ac:dyDescent="0.3">
      <c r="A349" s="8">
        <v>44685</v>
      </c>
      <c r="B349" s="4" t="s">
        <v>78</v>
      </c>
      <c r="C349" s="5">
        <v>10</v>
      </c>
      <c r="D349" s="6" t="s">
        <v>104</v>
      </c>
      <c r="E349" s="6" t="s">
        <v>58</v>
      </c>
      <c r="F349">
        <v>0.04</v>
      </c>
      <c r="G349">
        <f>VLOOKUP(ola[[#This Row],[PRODUCT ID]],olaitan[],5,0)</f>
        <v>61</v>
      </c>
      <c r="H349">
        <f>VLOOKUP(ola[[#This Row],[PRODUCT ID]],olaitan[],6,0)</f>
        <v>76.25</v>
      </c>
      <c r="I349">
        <f>PRODUCT(ola[[#This Row],[BUYING PRICE]],ola[[#This Row],[QUANTITY]])</f>
        <v>610</v>
      </c>
      <c r="J349">
        <f>PRODUCT(ola[[#This Row],[SELLING PRICE]],ola[[#This Row],[QUANTITY]])</f>
        <v>762.5</v>
      </c>
      <c r="K349">
        <f>PRODUCT(1-ola[[#This Row],[DISCOUNT %]],ola[[#This Row],[Total selling price before discount]])</f>
        <v>732</v>
      </c>
      <c r="L349">
        <f>ola[[#This Row],[Total selling price after discount]]-ola[[#This Row],[Total buying price]]</f>
        <v>122</v>
      </c>
      <c r="M349" t="str">
        <f>TEXT(ola[[#This Row],[DATE]],"mmm")</f>
        <v>May</v>
      </c>
      <c r="N349" t="str">
        <f>TEXT(ola[[#This Row],[DATE]],"ddd")</f>
        <v>Wed</v>
      </c>
      <c r="O349" t="str">
        <f>TEXT(ola[[#This Row],[DATE]], "yyyy")</f>
        <v>2022</v>
      </c>
      <c r="P349" s="22" t="str">
        <f>VLOOKUP(ola[[#This Row],[PRODUCT ID]],olaitan[#All],3,0)</f>
        <v>Catagory03</v>
      </c>
    </row>
    <row r="350" spans="1:16" ht="15.75" thickBot="1" x14ac:dyDescent="0.3">
      <c r="A350" s="7">
        <v>44687</v>
      </c>
      <c r="B350" s="1" t="s">
        <v>92</v>
      </c>
      <c r="C350" s="2">
        <v>7</v>
      </c>
      <c r="D350" s="3" t="s">
        <v>104</v>
      </c>
      <c r="E350" s="3" t="s">
        <v>58</v>
      </c>
      <c r="F350">
        <v>0.05</v>
      </c>
      <c r="G350">
        <f>VLOOKUP(ola[[#This Row],[PRODUCT ID]],olaitan[],5,0)</f>
        <v>55</v>
      </c>
      <c r="H350">
        <f>VLOOKUP(ola[[#This Row],[PRODUCT ID]],olaitan[],6,0)</f>
        <v>58.3</v>
      </c>
      <c r="I350">
        <f>PRODUCT(ola[[#This Row],[BUYING PRICE]],ola[[#This Row],[QUANTITY]])</f>
        <v>385</v>
      </c>
      <c r="J350">
        <f>PRODUCT(ola[[#This Row],[SELLING PRICE]],ola[[#This Row],[QUANTITY]])</f>
        <v>408.09999999999997</v>
      </c>
      <c r="K350">
        <f>PRODUCT(1-ola[[#This Row],[DISCOUNT %]],ola[[#This Row],[Total selling price before discount]])</f>
        <v>387.69499999999994</v>
      </c>
      <c r="L350">
        <f>ola[[#This Row],[Total selling price after discount]]-ola[[#This Row],[Total buying price]]</f>
        <v>2.6949999999999363</v>
      </c>
      <c r="M350" t="str">
        <f>TEXT(ola[[#This Row],[DATE]],"mmm")</f>
        <v>May</v>
      </c>
      <c r="N350" t="str">
        <f>TEXT(ola[[#This Row],[DATE]],"ddd")</f>
        <v>Fri</v>
      </c>
      <c r="O350" t="str">
        <f>TEXT(ola[[#This Row],[DATE]], "yyyy")</f>
        <v>2022</v>
      </c>
      <c r="P350" s="22" t="str">
        <f>VLOOKUP(ola[[#This Row],[PRODUCT ID]],olaitan[#All],3,0)</f>
        <v>Catagory04</v>
      </c>
    </row>
    <row r="351" spans="1:16" ht="15.75" thickBot="1" x14ac:dyDescent="0.3">
      <c r="A351" s="8">
        <v>44688</v>
      </c>
      <c r="B351" s="4" t="s">
        <v>73</v>
      </c>
      <c r="C351" s="5">
        <v>4</v>
      </c>
      <c r="D351" s="6" t="s">
        <v>58</v>
      </c>
      <c r="E351" s="6" t="s">
        <v>103</v>
      </c>
      <c r="F351">
        <v>0.06</v>
      </c>
      <c r="G351">
        <f>VLOOKUP(ola[[#This Row],[PRODUCT ID]],olaitan[],5,0)</f>
        <v>12</v>
      </c>
      <c r="H351">
        <f>VLOOKUP(ola[[#This Row],[PRODUCT ID]],olaitan[],6,0)</f>
        <v>15.72</v>
      </c>
      <c r="I351">
        <f>PRODUCT(ola[[#This Row],[BUYING PRICE]],ola[[#This Row],[QUANTITY]])</f>
        <v>48</v>
      </c>
      <c r="J351">
        <f>PRODUCT(ola[[#This Row],[SELLING PRICE]],ola[[#This Row],[QUANTITY]])</f>
        <v>62.88</v>
      </c>
      <c r="K351">
        <f>PRODUCT(1-ola[[#This Row],[DISCOUNT %]],ola[[#This Row],[Total selling price before discount]])</f>
        <v>59.107199999999999</v>
      </c>
      <c r="L351">
        <f>ola[[#This Row],[Total selling price after discount]]-ola[[#This Row],[Total buying price]]</f>
        <v>11.107199999999999</v>
      </c>
      <c r="M351" t="str">
        <f>TEXT(ola[[#This Row],[DATE]],"mmm")</f>
        <v>May</v>
      </c>
      <c r="N351" t="str">
        <f>TEXT(ola[[#This Row],[DATE]],"ddd")</f>
        <v>Sat</v>
      </c>
      <c r="O351" t="str">
        <f>TEXT(ola[[#This Row],[DATE]], "yyyy")</f>
        <v>2022</v>
      </c>
      <c r="P351" s="22" t="str">
        <f>VLOOKUP(ola[[#This Row],[PRODUCT ID]],olaitan[#All],3,0)</f>
        <v>Catagory02</v>
      </c>
    </row>
    <row r="352" spans="1:16" ht="15.75" thickBot="1" x14ac:dyDescent="0.3">
      <c r="A352" s="7">
        <v>44688</v>
      </c>
      <c r="B352" s="1" t="s">
        <v>85</v>
      </c>
      <c r="C352" s="2">
        <v>1</v>
      </c>
      <c r="D352" s="3" t="s">
        <v>58</v>
      </c>
      <c r="E352" s="3" t="s">
        <v>58</v>
      </c>
      <c r="F352">
        <v>0.06</v>
      </c>
      <c r="G352">
        <f>VLOOKUP(ola[[#This Row],[PRODUCT ID]],olaitan[],5,0)</f>
        <v>48</v>
      </c>
      <c r="H352">
        <f>VLOOKUP(ola[[#This Row],[PRODUCT ID]],olaitan[],6,0)</f>
        <v>57.12</v>
      </c>
      <c r="I352">
        <f>PRODUCT(ola[[#This Row],[BUYING PRICE]],ola[[#This Row],[QUANTITY]])</f>
        <v>48</v>
      </c>
      <c r="J352">
        <f>PRODUCT(ola[[#This Row],[SELLING PRICE]],ola[[#This Row],[QUANTITY]])</f>
        <v>57.12</v>
      </c>
      <c r="K352">
        <f>PRODUCT(1-ola[[#This Row],[DISCOUNT %]],ola[[#This Row],[Total selling price before discount]])</f>
        <v>53.692799999999991</v>
      </c>
      <c r="L352">
        <f>ola[[#This Row],[Total selling price after discount]]-ola[[#This Row],[Total buying price]]</f>
        <v>5.6927999999999912</v>
      </c>
      <c r="M352" t="str">
        <f>TEXT(ola[[#This Row],[DATE]],"mmm")</f>
        <v>May</v>
      </c>
      <c r="N352" t="str">
        <f>TEXT(ola[[#This Row],[DATE]],"ddd")</f>
        <v>Sat</v>
      </c>
      <c r="O352" t="str">
        <f>TEXT(ola[[#This Row],[DATE]], "yyyy")</f>
        <v>2022</v>
      </c>
      <c r="P352" s="22" t="str">
        <f>VLOOKUP(ola[[#This Row],[PRODUCT ID]],olaitan[#All],3,0)</f>
        <v>Catagory04</v>
      </c>
    </row>
    <row r="353" spans="1:16" ht="15.75" thickBot="1" x14ac:dyDescent="0.3">
      <c r="A353" s="8">
        <v>44689</v>
      </c>
      <c r="B353" s="4" t="s">
        <v>80</v>
      </c>
      <c r="C353" s="5">
        <v>7</v>
      </c>
      <c r="D353" s="6" t="s">
        <v>58</v>
      </c>
      <c r="E353" s="6" t="s">
        <v>58</v>
      </c>
      <c r="F353">
        <v>0.04</v>
      </c>
      <c r="G353">
        <f>VLOOKUP(ola[[#This Row],[PRODUCT ID]],olaitan[],5,0)</f>
        <v>121</v>
      </c>
      <c r="H353">
        <f>VLOOKUP(ola[[#This Row],[PRODUCT ID]],olaitan[],6,0)</f>
        <v>141.57</v>
      </c>
      <c r="I353">
        <f>PRODUCT(ola[[#This Row],[BUYING PRICE]],ola[[#This Row],[QUANTITY]])</f>
        <v>847</v>
      </c>
      <c r="J353">
        <f>PRODUCT(ola[[#This Row],[SELLING PRICE]],ola[[#This Row],[QUANTITY]])</f>
        <v>990.99</v>
      </c>
      <c r="K353">
        <f>PRODUCT(1-ola[[#This Row],[DISCOUNT %]],ola[[#This Row],[Total selling price before discount]])</f>
        <v>951.35039999999992</v>
      </c>
      <c r="L353">
        <f>ola[[#This Row],[Total selling price after discount]]-ola[[#This Row],[Total buying price]]</f>
        <v>104.35039999999992</v>
      </c>
      <c r="M353" t="str">
        <f>TEXT(ola[[#This Row],[DATE]],"mmm")</f>
        <v>May</v>
      </c>
      <c r="N353" t="str">
        <f>TEXT(ola[[#This Row],[DATE]],"ddd")</f>
        <v>Sun</v>
      </c>
      <c r="O353" t="str">
        <f>TEXT(ola[[#This Row],[DATE]], "yyyy")</f>
        <v>2022</v>
      </c>
      <c r="P353" s="22" t="str">
        <f>VLOOKUP(ola[[#This Row],[PRODUCT ID]],olaitan[#All],3,0)</f>
        <v>Catagory03</v>
      </c>
    </row>
    <row r="354" spans="1:16" ht="15.75" thickBot="1" x14ac:dyDescent="0.3">
      <c r="A354" s="7">
        <v>44690</v>
      </c>
      <c r="B354" s="1" t="s">
        <v>75</v>
      </c>
      <c r="C354" s="2">
        <v>12</v>
      </c>
      <c r="D354" s="3" t="s">
        <v>8</v>
      </c>
      <c r="E354" s="3" t="s">
        <v>103</v>
      </c>
      <c r="F354">
        <v>0.04</v>
      </c>
      <c r="G354">
        <f>VLOOKUP(ola[[#This Row],[PRODUCT ID]],olaitan[],5,0)</f>
        <v>134</v>
      </c>
      <c r="H354">
        <f>VLOOKUP(ola[[#This Row],[PRODUCT ID]],olaitan[],6,0)</f>
        <v>156.78</v>
      </c>
      <c r="I354">
        <f>PRODUCT(ola[[#This Row],[BUYING PRICE]],ola[[#This Row],[QUANTITY]])</f>
        <v>1608</v>
      </c>
      <c r="J354">
        <f>PRODUCT(ola[[#This Row],[SELLING PRICE]],ola[[#This Row],[QUANTITY]])</f>
        <v>1881.3600000000001</v>
      </c>
      <c r="K354">
        <f>PRODUCT(1-ola[[#This Row],[DISCOUNT %]],ola[[#This Row],[Total selling price before discount]])</f>
        <v>1806.1056000000001</v>
      </c>
      <c r="L354">
        <f>ola[[#This Row],[Total selling price after discount]]-ola[[#This Row],[Total buying price]]</f>
        <v>198.10560000000009</v>
      </c>
      <c r="M354" t="str">
        <f>TEXT(ola[[#This Row],[DATE]],"mmm")</f>
        <v>May</v>
      </c>
      <c r="N354" t="str">
        <f>TEXT(ola[[#This Row],[DATE]],"ddd")</f>
        <v>Mon</v>
      </c>
      <c r="O354" t="str">
        <f>TEXT(ola[[#This Row],[DATE]], "yyyy")</f>
        <v>2022</v>
      </c>
      <c r="P354" s="22" t="str">
        <f>VLOOKUP(ola[[#This Row],[PRODUCT ID]],olaitan[#All],3,0)</f>
        <v>Catagory02</v>
      </c>
    </row>
    <row r="355" spans="1:16" ht="15.75" thickBot="1" x14ac:dyDescent="0.3">
      <c r="A355" s="8">
        <v>44691</v>
      </c>
      <c r="B355" s="4" t="s">
        <v>67</v>
      </c>
      <c r="C355" s="5">
        <v>6</v>
      </c>
      <c r="D355" s="6" t="s">
        <v>104</v>
      </c>
      <c r="E355" s="6" t="s">
        <v>58</v>
      </c>
      <c r="F355">
        <v>0.06</v>
      </c>
      <c r="G355">
        <f>VLOOKUP(ola[[#This Row],[PRODUCT ID]],olaitan[],5,0)</f>
        <v>6</v>
      </c>
      <c r="H355">
        <f>VLOOKUP(ola[[#This Row],[PRODUCT ID]],olaitan[],6,0)</f>
        <v>7.86</v>
      </c>
      <c r="I355">
        <f>PRODUCT(ola[[#This Row],[BUYING PRICE]],ola[[#This Row],[QUANTITY]])</f>
        <v>36</v>
      </c>
      <c r="J355">
        <f>PRODUCT(ola[[#This Row],[SELLING PRICE]],ola[[#This Row],[QUANTITY]])</f>
        <v>47.160000000000004</v>
      </c>
      <c r="K355">
        <f>PRODUCT(1-ola[[#This Row],[DISCOUNT %]],ola[[#This Row],[Total selling price before discount]])</f>
        <v>44.330400000000004</v>
      </c>
      <c r="L355">
        <f>ola[[#This Row],[Total selling price after discount]]-ola[[#This Row],[Total buying price]]</f>
        <v>8.3304000000000045</v>
      </c>
      <c r="M355" t="str">
        <f>TEXT(ola[[#This Row],[DATE]],"mmm")</f>
        <v>May</v>
      </c>
      <c r="N355" t="str">
        <f>TEXT(ola[[#This Row],[DATE]],"ddd")</f>
        <v>Tue</v>
      </c>
      <c r="O355" t="str">
        <f>TEXT(ola[[#This Row],[DATE]], "yyyy")</f>
        <v>2022</v>
      </c>
      <c r="P355" s="22" t="str">
        <f>VLOOKUP(ola[[#This Row],[PRODUCT ID]],olaitan[#All],3,0)</f>
        <v>Catagory01</v>
      </c>
    </row>
    <row r="356" spans="1:16" ht="15.75" thickBot="1" x14ac:dyDescent="0.3">
      <c r="A356" s="7">
        <v>44693</v>
      </c>
      <c r="B356" s="1" t="s">
        <v>69</v>
      </c>
      <c r="C356" s="2">
        <v>7</v>
      </c>
      <c r="D356" s="3" t="s">
        <v>58</v>
      </c>
      <c r="E356" s="3" t="s">
        <v>103</v>
      </c>
      <c r="F356">
        <v>0.04</v>
      </c>
      <c r="G356">
        <f>VLOOKUP(ola[[#This Row],[PRODUCT ID]],olaitan[],5,0)</f>
        <v>44</v>
      </c>
      <c r="H356">
        <f>VLOOKUP(ola[[#This Row],[PRODUCT ID]],olaitan[],6,0)</f>
        <v>48.4</v>
      </c>
      <c r="I356">
        <f>PRODUCT(ola[[#This Row],[BUYING PRICE]],ola[[#This Row],[QUANTITY]])</f>
        <v>308</v>
      </c>
      <c r="J356">
        <f>PRODUCT(ola[[#This Row],[SELLING PRICE]],ola[[#This Row],[QUANTITY]])</f>
        <v>338.8</v>
      </c>
      <c r="K356">
        <f>PRODUCT(1-ola[[#This Row],[DISCOUNT %]],ola[[#This Row],[Total selling price before discount]])</f>
        <v>325.24799999999999</v>
      </c>
      <c r="L356">
        <f>ola[[#This Row],[Total selling price after discount]]-ola[[#This Row],[Total buying price]]</f>
        <v>17.24799999999999</v>
      </c>
      <c r="M356" t="str">
        <f>TEXT(ola[[#This Row],[DATE]],"mmm")</f>
        <v>May</v>
      </c>
      <c r="N356" t="str">
        <f>TEXT(ola[[#This Row],[DATE]],"ddd")</f>
        <v>Thu</v>
      </c>
      <c r="O356" t="str">
        <f>TEXT(ola[[#This Row],[DATE]], "yyyy")</f>
        <v>2022</v>
      </c>
      <c r="P356" s="22" t="str">
        <f>VLOOKUP(ola[[#This Row],[PRODUCT ID]],olaitan[#All],3,0)</f>
        <v>Catagory02</v>
      </c>
    </row>
    <row r="357" spans="1:16" ht="15.75" thickBot="1" x14ac:dyDescent="0.3">
      <c r="A357" s="8">
        <v>44694</v>
      </c>
      <c r="B357" s="4" t="s">
        <v>70</v>
      </c>
      <c r="C357" s="5">
        <v>5</v>
      </c>
      <c r="D357" s="6" t="s">
        <v>104</v>
      </c>
      <c r="E357" s="6" t="s">
        <v>58</v>
      </c>
      <c r="F357">
        <v>7.0000000000000007E-2</v>
      </c>
      <c r="G357">
        <f>VLOOKUP(ola[[#This Row],[PRODUCT ID]],olaitan[],5,0)</f>
        <v>73</v>
      </c>
      <c r="H357">
        <f>VLOOKUP(ola[[#This Row],[PRODUCT ID]],olaitan[],6,0)</f>
        <v>94.17</v>
      </c>
      <c r="I357">
        <f>PRODUCT(ola[[#This Row],[BUYING PRICE]],ola[[#This Row],[QUANTITY]])</f>
        <v>365</v>
      </c>
      <c r="J357">
        <f>PRODUCT(ola[[#This Row],[SELLING PRICE]],ola[[#This Row],[QUANTITY]])</f>
        <v>470.85</v>
      </c>
      <c r="K357">
        <f>PRODUCT(1-ola[[#This Row],[DISCOUNT %]],ola[[#This Row],[Total selling price before discount]])</f>
        <v>437.89049999999997</v>
      </c>
      <c r="L357">
        <f>ola[[#This Row],[Total selling price after discount]]-ola[[#This Row],[Total buying price]]</f>
        <v>72.890499999999975</v>
      </c>
      <c r="M357" t="str">
        <f>TEXT(ola[[#This Row],[DATE]],"mmm")</f>
        <v>May</v>
      </c>
      <c r="N357" t="str">
        <f>TEXT(ola[[#This Row],[DATE]],"ddd")</f>
        <v>Fri</v>
      </c>
      <c r="O357" t="str">
        <f>TEXT(ola[[#This Row],[DATE]], "yyyy")</f>
        <v>2022</v>
      </c>
      <c r="P357" s="22" t="str">
        <f>VLOOKUP(ola[[#This Row],[PRODUCT ID]],olaitan[#All],3,0)</f>
        <v>Catagory02</v>
      </c>
    </row>
    <row r="358" spans="1:16" ht="15.75" thickBot="1" x14ac:dyDescent="0.3">
      <c r="A358" s="7">
        <v>44695</v>
      </c>
      <c r="B358" s="1" t="s">
        <v>66</v>
      </c>
      <c r="C358" s="2">
        <v>14</v>
      </c>
      <c r="D358" s="3" t="s">
        <v>104</v>
      </c>
      <c r="E358" s="3" t="s">
        <v>103</v>
      </c>
      <c r="F358">
        <v>0.06</v>
      </c>
      <c r="G358">
        <f>VLOOKUP(ola[[#This Row],[PRODUCT ID]],olaitan[],5,0)</f>
        <v>83</v>
      </c>
      <c r="H358">
        <f>VLOOKUP(ola[[#This Row],[PRODUCT ID]],olaitan[],6,0)</f>
        <v>94.62</v>
      </c>
      <c r="I358">
        <f>PRODUCT(ola[[#This Row],[BUYING PRICE]],ola[[#This Row],[QUANTITY]])</f>
        <v>1162</v>
      </c>
      <c r="J358">
        <f>PRODUCT(ola[[#This Row],[SELLING PRICE]],ola[[#This Row],[QUANTITY]])</f>
        <v>1324.68</v>
      </c>
      <c r="K358">
        <f>PRODUCT(1-ola[[#This Row],[DISCOUNT %]],ola[[#This Row],[Total selling price before discount]])</f>
        <v>1245.1992</v>
      </c>
      <c r="L358">
        <f>ola[[#This Row],[Total selling price after discount]]-ola[[#This Row],[Total buying price]]</f>
        <v>83.199200000000019</v>
      </c>
      <c r="M358" t="str">
        <f>TEXT(ola[[#This Row],[DATE]],"mmm")</f>
        <v>May</v>
      </c>
      <c r="N358" t="str">
        <f>TEXT(ola[[#This Row],[DATE]],"ddd")</f>
        <v>Sat</v>
      </c>
      <c r="O358" t="str">
        <f>TEXT(ola[[#This Row],[DATE]], "yyyy")</f>
        <v>2022</v>
      </c>
      <c r="P358" s="22" t="str">
        <f>VLOOKUP(ola[[#This Row],[PRODUCT ID]],olaitan[#All],3,0)</f>
        <v>Catagory01</v>
      </c>
    </row>
    <row r="359" spans="1:16" ht="15.75" thickBot="1" x14ac:dyDescent="0.3">
      <c r="A359" s="8">
        <v>44696</v>
      </c>
      <c r="B359" s="4" t="s">
        <v>78</v>
      </c>
      <c r="C359" s="5">
        <v>5</v>
      </c>
      <c r="D359" s="6" t="s">
        <v>58</v>
      </c>
      <c r="E359" s="6" t="s">
        <v>58</v>
      </c>
      <c r="F359">
        <v>0.08</v>
      </c>
      <c r="G359">
        <f>VLOOKUP(ola[[#This Row],[PRODUCT ID]],olaitan[],5,0)</f>
        <v>61</v>
      </c>
      <c r="H359">
        <f>VLOOKUP(ola[[#This Row],[PRODUCT ID]],olaitan[],6,0)</f>
        <v>76.25</v>
      </c>
      <c r="I359">
        <f>PRODUCT(ola[[#This Row],[BUYING PRICE]],ola[[#This Row],[QUANTITY]])</f>
        <v>305</v>
      </c>
      <c r="J359">
        <f>PRODUCT(ola[[#This Row],[SELLING PRICE]],ola[[#This Row],[QUANTITY]])</f>
        <v>381.25</v>
      </c>
      <c r="K359">
        <f>PRODUCT(1-ola[[#This Row],[DISCOUNT %]],ola[[#This Row],[Total selling price before discount]])</f>
        <v>350.75</v>
      </c>
      <c r="L359">
        <f>ola[[#This Row],[Total selling price after discount]]-ola[[#This Row],[Total buying price]]</f>
        <v>45.75</v>
      </c>
      <c r="M359" t="str">
        <f>TEXT(ola[[#This Row],[DATE]],"mmm")</f>
        <v>May</v>
      </c>
      <c r="N359" t="str">
        <f>TEXT(ola[[#This Row],[DATE]],"ddd")</f>
        <v>Sun</v>
      </c>
      <c r="O359" t="str">
        <f>TEXT(ola[[#This Row],[DATE]], "yyyy")</f>
        <v>2022</v>
      </c>
      <c r="P359" s="22" t="str">
        <f>VLOOKUP(ola[[#This Row],[PRODUCT ID]],olaitan[#All],3,0)</f>
        <v>Catagory03</v>
      </c>
    </row>
    <row r="360" spans="1:16" ht="15.75" thickBot="1" x14ac:dyDescent="0.3">
      <c r="A360" s="7">
        <v>44697</v>
      </c>
      <c r="B360" s="1" t="s">
        <v>68</v>
      </c>
      <c r="C360" s="2">
        <v>13</v>
      </c>
      <c r="D360" s="3" t="s">
        <v>104</v>
      </c>
      <c r="E360" s="3" t="s">
        <v>103</v>
      </c>
      <c r="F360">
        <v>0.04</v>
      </c>
      <c r="G360">
        <f>VLOOKUP(ola[[#This Row],[PRODUCT ID]],olaitan[],5,0)</f>
        <v>148</v>
      </c>
      <c r="H360">
        <f>VLOOKUP(ola[[#This Row],[PRODUCT ID]],olaitan[],6,0)</f>
        <v>164.28</v>
      </c>
      <c r="I360">
        <f>PRODUCT(ola[[#This Row],[BUYING PRICE]],ola[[#This Row],[QUANTITY]])</f>
        <v>1924</v>
      </c>
      <c r="J360">
        <f>PRODUCT(ola[[#This Row],[SELLING PRICE]],ola[[#This Row],[QUANTITY]])</f>
        <v>2135.64</v>
      </c>
      <c r="K360">
        <f>PRODUCT(1-ola[[#This Row],[DISCOUNT %]],ola[[#This Row],[Total selling price before discount]])</f>
        <v>2050.2143999999998</v>
      </c>
      <c r="L360">
        <f>ola[[#This Row],[Total selling price after discount]]-ola[[#This Row],[Total buying price]]</f>
        <v>126.21439999999984</v>
      </c>
      <c r="M360" t="str">
        <f>TEXT(ola[[#This Row],[DATE]],"mmm")</f>
        <v>May</v>
      </c>
      <c r="N360" t="str">
        <f>TEXT(ola[[#This Row],[DATE]],"ddd")</f>
        <v>Mon</v>
      </c>
      <c r="O360" t="str">
        <f>TEXT(ola[[#This Row],[DATE]], "yyyy")</f>
        <v>2022</v>
      </c>
      <c r="P360" s="22" t="str">
        <f>VLOOKUP(ola[[#This Row],[PRODUCT ID]],olaitan[#All],3,0)</f>
        <v>Catagory02</v>
      </c>
    </row>
    <row r="361" spans="1:16" ht="15.75" thickBot="1" x14ac:dyDescent="0.3">
      <c r="A361" s="8">
        <v>44697</v>
      </c>
      <c r="B361" s="4" t="s">
        <v>89</v>
      </c>
      <c r="C361" s="5">
        <v>13</v>
      </c>
      <c r="D361" s="6" t="s">
        <v>58</v>
      </c>
      <c r="E361" s="6" t="s">
        <v>58</v>
      </c>
      <c r="F361">
        <v>0.08</v>
      </c>
      <c r="G361">
        <f>VLOOKUP(ola[[#This Row],[PRODUCT ID]],olaitan[],5,0)</f>
        <v>93</v>
      </c>
      <c r="H361">
        <f>VLOOKUP(ola[[#This Row],[PRODUCT ID]],olaitan[],6,0)</f>
        <v>104.16</v>
      </c>
      <c r="I361">
        <f>PRODUCT(ola[[#This Row],[BUYING PRICE]],ola[[#This Row],[QUANTITY]])</f>
        <v>1209</v>
      </c>
      <c r="J361">
        <f>PRODUCT(ola[[#This Row],[SELLING PRICE]],ola[[#This Row],[QUANTITY]])</f>
        <v>1354.08</v>
      </c>
      <c r="K361">
        <f>PRODUCT(1-ola[[#This Row],[DISCOUNT %]],ola[[#This Row],[Total selling price before discount]])</f>
        <v>1245.7536</v>
      </c>
      <c r="L361">
        <f>ola[[#This Row],[Total selling price after discount]]-ola[[#This Row],[Total buying price]]</f>
        <v>36.753600000000006</v>
      </c>
      <c r="M361" t="str">
        <f>TEXT(ola[[#This Row],[DATE]],"mmm")</f>
        <v>May</v>
      </c>
      <c r="N361" t="str">
        <f>TEXT(ola[[#This Row],[DATE]],"ddd")</f>
        <v>Mon</v>
      </c>
      <c r="O361" t="str">
        <f>TEXT(ola[[#This Row],[DATE]], "yyyy")</f>
        <v>2022</v>
      </c>
      <c r="P361" s="22" t="str">
        <f>VLOOKUP(ola[[#This Row],[PRODUCT ID]],olaitan[#All],3,0)</f>
        <v>Catagory04</v>
      </c>
    </row>
    <row r="362" spans="1:16" ht="15.75" thickBot="1" x14ac:dyDescent="0.3">
      <c r="A362" s="7">
        <v>44698</v>
      </c>
      <c r="B362" s="1" t="s">
        <v>85</v>
      </c>
      <c r="C362" s="2">
        <v>8</v>
      </c>
      <c r="D362" s="3" t="s">
        <v>104</v>
      </c>
      <c r="E362" s="3" t="s">
        <v>103</v>
      </c>
      <c r="F362">
        <v>0.08</v>
      </c>
      <c r="G362">
        <f>VLOOKUP(ola[[#This Row],[PRODUCT ID]],olaitan[],5,0)</f>
        <v>48</v>
      </c>
      <c r="H362">
        <f>VLOOKUP(ola[[#This Row],[PRODUCT ID]],olaitan[],6,0)</f>
        <v>57.12</v>
      </c>
      <c r="I362">
        <f>PRODUCT(ola[[#This Row],[BUYING PRICE]],ola[[#This Row],[QUANTITY]])</f>
        <v>384</v>
      </c>
      <c r="J362">
        <f>PRODUCT(ola[[#This Row],[SELLING PRICE]],ola[[#This Row],[QUANTITY]])</f>
        <v>456.96</v>
      </c>
      <c r="K362">
        <f>PRODUCT(1-ola[[#This Row],[DISCOUNT %]],ola[[#This Row],[Total selling price before discount]])</f>
        <v>420.40320000000003</v>
      </c>
      <c r="L362">
        <f>ola[[#This Row],[Total selling price after discount]]-ola[[#This Row],[Total buying price]]</f>
        <v>36.403200000000027</v>
      </c>
      <c r="M362" t="str">
        <f>TEXT(ola[[#This Row],[DATE]],"mmm")</f>
        <v>May</v>
      </c>
      <c r="N362" t="str">
        <f>TEXT(ola[[#This Row],[DATE]],"ddd")</f>
        <v>Tue</v>
      </c>
      <c r="O362" t="str">
        <f>TEXT(ola[[#This Row],[DATE]], "yyyy")</f>
        <v>2022</v>
      </c>
      <c r="P362" s="22" t="str">
        <f>VLOOKUP(ola[[#This Row],[PRODUCT ID]],olaitan[#All],3,0)</f>
        <v>Catagory04</v>
      </c>
    </row>
    <row r="363" spans="1:16" ht="15.75" thickBot="1" x14ac:dyDescent="0.3">
      <c r="A363" s="8">
        <v>44699</v>
      </c>
      <c r="B363" s="4" t="s">
        <v>85</v>
      </c>
      <c r="C363" s="5">
        <v>4</v>
      </c>
      <c r="D363" s="6" t="s">
        <v>8</v>
      </c>
      <c r="E363" s="6" t="s">
        <v>58</v>
      </c>
      <c r="F363">
        <v>7.0000000000000007E-2</v>
      </c>
      <c r="G363">
        <f>VLOOKUP(ola[[#This Row],[PRODUCT ID]],olaitan[],5,0)</f>
        <v>48</v>
      </c>
      <c r="H363">
        <f>VLOOKUP(ola[[#This Row],[PRODUCT ID]],olaitan[],6,0)</f>
        <v>57.12</v>
      </c>
      <c r="I363">
        <f>PRODUCT(ola[[#This Row],[BUYING PRICE]],ola[[#This Row],[QUANTITY]])</f>
        <v>192</v>
      </c>
      <c r="J363">
        <f>PRODUCT(ola[[#This Row],[SELLING PRICE]],ola[[#This Row],[QUANTITY]])</f>
        <v>228.48</v>
      </c>
      <c r="K363">
        <f>PRODUCT(1-ola[[#This Row],[DISCOUNT %]],ola[[#This Row],[Total selling price before discount]])</f>
        <v>212.48639999999997</v>
      </c>
      <c r="L363">
        <f>ola[[#This Row],[Total selling price after discount]]-ola[[#This Row],[Total buying price]]</f>
        <v>20.486399999999975</v>
      </c>
      <c r="M363" t="str">
        <f>TEXT(ola[[#This Row],[DATE]],"mmm")</f>
        <v>May</v>
      </c>
      <c r="N363" t="str">
        <f>TEXT(ola[[#This Row],[DATE]],"ddd")</f>
        <v>Wed</v>
      </c>
      <c r="O363" t="str">
        <f>TEXT(ola[[#This Row],[DATE]], "yyyy")</f>
        <v>2022</v>
      </c>
      <c r="P363" s="22" t="str">
        <f>VLOOKUP(ola[[#This Row],[PRODUCT ID]],olaitan[#All],3,0)</f>
        <v>Catagory04</v>
      </c>
    </row>
    <row r="364" spans="1:16" ht="15.75" thickBot="1" x14ac:dyDescent="0.3">
      <c r="A364" s="7">
        <v>44699</v>
      </c>
      <c r="B364" s="1" t="s">
        <v>96</v>
      </c>
      <c r="C364" s="2">
        <v>8</v>
      </c>
      <c r="D364" s="3" t="s">
        <v>8</v>
      </c>
      <c r="E364" s="3" t="s">
        <v>58</v>
      </c>
      <c r="F364">
        <v>7.0000000000000007E-2</v>
      </c>
      <c r="G364">
        <f>VLOOKUP(ola[[#This Row],[PRODUCT ID]],olaitan[],5,0)</f>
        <v>72</v>
      </c>
      <c r="H364">
        <f>VLOOKUP(ola[[#This Row],[PRODUCT ID]],olaitan[],6,0)</f>
        <v>79.92</v>
      </c>
      <c r="I364">
        <f>PRODUCT(ola[[#This Row],[BUYING PRICE]],ola[[#This Row],[QUANTITY]])</f>
        <v>576</v>
      </c>
      <c r="J364">
        <f>PRODUCT(ola[[#This Row],[SELLING PRICE]],ola[[#This Row],[QUANTITY]])</f>
        <v>639.36</v>
      </c>
      <c r="K364">
        <f>PRODUCT(1-ola[[#This Row],[DISCOUNT %]],ola[[#This Row],[Total selling price before discount]])</f>
        <v>594.60479999999995</v>
      </c>
      <c r="L364">
        <f>ola[[#This Row],[Total selling price after discount]]-ola[[#This Row],[Total buying price]]</f>
        <v>18.604799999999955</v>
      </c>
      <c r="M364" t="str">
        <f>TEXT(ola[[#This Row],[DATE]],"mmm")</f>
        <v>May</v>
      </c>
      <c r="N364" t="str">
        <f>TEXT(ola[[#This Row],[DATE]],"ddd")</f>
        <v>Wed</v>
      </c>
      <c r="O364" t="str">
        <f>TEXT(ola[[#This Row],[DATE]], "yyyy")</f>
        <v>2022</v>
      </c>
      <c r="P364" s="22" t="str">
        <f>VLOOKUP(ola[[#This Row],[PRODUCT ID]],olaitan[#All],3,0)</f>
        <v>Catagory04</v>
      </c>
    </row>
    <row r="365" spans="1:16" ht="15.75" thickBot="1" x14ac:dyDescent="0.3">
      <c r="A365" s="8">
        <v>44701</v>
      </c>
      <c r="B365" s="4" t="s">
        <v>102</v>
      </c>
      <c r="C365" s="5">
        <v>15</v>
      </c>
      <c r="D365" s="6" t="s">
        <v>58</v>
      </c>
      <c r="E365" s="6" t="s">
        <v>103</v>
      </c>
      <c r="F365">
        <v>0.06</v>
      </c>
      <c r="G365">
        <f>VLOOKUP(ola[[#This Row],[PRODUCT ID]],olaitan[],5,0)</f>
        <v>76</v>
      </c>
      <c r="H365">
        <f>VLOOKUP(ola[[#This Row],[PRODUCT ID]],olaitan[],6,0)</f>
        <v>82.08</v>
      </c>
      <c r="I365">
        <f>PRODUCT(ola[[#This Row],[BUYING PRICE]],ola[[#This Row],[QUANTITY]])</f>
        <v>1140</v>
      </c>
      <c r="J365">
        <f>PRODUCT(ola[[#This Row],[SELLING PRICE]],ola[[#This Row],[QUANTITY]])</f>
        <v>1231.2</v>
      </c>
      <c r="K365">
        <f>PRODUCT(1-ola[[#This Row],[DISCOUNT %]],ola[[#This Row],[Total selling price before discount]])</f>
        <v>1157.328</v>
      </c>
      <c r="L365">
        <f>ola[[#This Row],[Total selling price after discount]]-ola[[#This Row],[Total buying price]]</f>
        <v>17.327999999999975</v>
      </c>
      <c r="M365" t="str">
        <f>TEXT(ola[[#This Row],[DATE]],"mmm")</f>
        <v>May</v>
      </c>
      <c r="N365" t="str">
        <f>TEXT(ola[[#This Row],[DATE]],"ddd")</f>
        <v>Fri</v>
      </c>
      <c r="O365" t="str">
        <f>TEXT(ola[[#This Row],[DATE]], "yyyy")</f>
        <v>2022</v>
      </c>
      <c r="P365" s="22" t="str">
        <f>VLOOKUP(ola[[#This Row],[PRODUCT ID]],olaitan[#All],3,0)</f>
        <v>Catagory04</v>
      </c>
    </row>
    <row r="366" spans="1:16" ht="15.75" thickBot="1" x14ac:dyDescent="0.3">
      <c r="A366" s="7">
        <v>44703</v>
      </c>
      <c r="B366" s="1" t="s">
        <v>73</v>
      </c>
      <c r="C366" s="2">
        <v>12</v>
      </c>
      <c r="D366" s="3" t="s">
        <v>104</v>
      </c>
      <c r="E366" s="3" t="s">
        <v>58</v>
      </c>
      <c r="F366">
        <v>0.08</v>
      </c>
      <c r="G366">
        <f>VLOOKUP(ola[[#This Row],[PRODUCT ID]],olaitan[],5,0)</f>
        <v>12</v>
      </c>
      <c r="H366">
        <f>VLOOKUP(ola[[#This Row],[PRODUCT ID]],olaitan[],6,0)</f>
        <v>15.72</v>
      </c>
      <c r="I366">
        <f>PRODUCT(ola[[#This Row],[BUYING PRICE]],ola[[#This Row],[QUANTITY]])</f>
        <v>144</v>
      </c>
      <c r="J366">
        <f>PRODUCT(ola[[#This Row],[SELLING PRICE]],ola[[#This Row],[QUANTITY]])</f>
        <v>188.64000000000001</v>
      </c>
      <c r="K366">
        <f>PRODUCT(1-ola[[#This Row],[DISCOUNT %]],ola[[#This Row],[Total selling price before discount]])</f>
        <v>173.54880000000003</v>
      </c>
      <c r="L366">
        <f>ola[[#This Row],[Total selling price after discount]]-ola[[#This Row],[Total buying price]]</f>
        <v>29.548800000000028</v>
      </c>
      <c r="M366" t="str">
        <f>TEXT(ola[[#This Row],[DATE]],"mmm")</f>
        <v>May</v>
      </c>
      <c r="N366" t="str">
        <f>TEXT(ola[[#This Row],[DATE]],"ddd")</f>
        <v>Sun</v>
      </c>
      <c r="O366" t="str">
        <f>TEXT(ola[[#This Row],[DATE]], "yyyy")</f>
        <v>2022</v>
      </c>
      <c r="P366" s="22" t="str">
        <f>VLOOKUP(ola[[#This Row],[PRODUCT ID]],olaitan[#All],3,0)</f>
        <v>Catagory02</v>
      </c>
    </row>
    <row r="367" spans="1:16" ht="15.75" thickBot="1" x14ac:dyDescent="0.3">
      <c r="A367" s="8">
        <v>44706</v>
      </c>
      <c r="B367" s="4" t="s">
        <v>60</v>
      </c>
      <c r="C367" s="5">
        <v>7</v>
      </c>
      <c r="D367" s="6" t="s">
        <v>58</v>
      </c>
      <c r="E367" s="6" t="s">
        <v>58</v>
      </c>
      <c r="F367">
        <v>0.04</v>
      </c>
      <c r="G367">
        <f>VLOOKUP(ola[[#This Row],[PRODUCT ID]],olaitan[],5,0)</f>
        <v>105</v>
      </c>
      <c r="H367">
        <f>VLOOKUP(ola[[#This Row],[PRODUCT ID]],olaitan[],6,0)</f>
        <v>142.80000000000001</v>
      </c>
      <c r="I367">
        <f>PRODUCT(ola[[#This Row],[BUYING PRICE]],ola[[#This Row],[QUANTITY]])</f>
        <v>735</v>
      </c>
      <c r="J367">
        <f>PRODUCT(ola[[#This Row],[SELLING PRICE]],ola[[#This Row],[QUANTITY]])</f>
        <v>999.60000000000014</v>
      </c>
      <c r="K367">
        <f>PRODUCT(1-ola[[#This Row],[DISCOUNT %]],ola[[#This Row],[Total selling price before discount]])</f>
        <v>959.6160000000001</v>
      </c>
      <c r="L367">
        <f>ola[[#This Row],[Total selling price after discount]]-ola[[#This Row],[Total buying price]]</f>
        <v>224.6160000000001</v>
      </c>
      <c r="M367" t="str">
        <f>TEXT(ola[[#This Row],[DATE]],"mmm")</f>
        <v>May</v>
      </c>
      <c r="N367" t="str">
        <f>TEXT(ola[[#This Row],[DATE]],"ddd")</f>
        <v>Wed</v>
      </c>
      <c r="O367" t="str">
        <f>TEXT(ola[[#This Row],[DATE]], "yyyy")</f>
        <v>2022</v>
      </c>
      <c r="P367" s="22" t="str">
        <f>VLOOKUP(ola[[#This Row],[PRODUCT ID]],olaitan[#All],3,0)</f>
        <v>Catagory01</v>
      </c>
    </row>
    <row r="368" spans="1:16" ht="15.75" thickBot="1" x14ac:dyDescent="0.3">
      <c r="A368" s="7">
        <v>44707</v>
      </c>
      <c r="B368" s="1" t="s">
        <v>86</v>
      </c>
      <c r="C368" s="2">
        <v>2</v>
      </c>
      <c r="D368" s="3" t="s">
        <v>104</v>
      </c>
      <c r="E368" s="3" t="s">
        <v>58</v>
      </c>
      <c r="F368">
        <v>0.05</v>
      </c>
      <c r="G368">
        <f>VLOOKUP(ola[[#This Row],[PRODUCT ID]],olaitan[],5,0)</f>
        <v>37</v>
      </c>
      <c r="H368">
        <f>VLOOKUP(ola[[#This Row],[PRODUCT ID]],olaitan[],6,0)</f>
        <v>41.81</v>
      </c>
      <c r="I368">
        <f>PRODUCT(ola[[#This Row],[BUYING PRICE]],ola[[#This Row],[QUANTITY]])</f>
        <v>74</v>
      </c>
      <c r="J368">
        <f>PRODUCT(ola[[#This Row],[SELLING PRICE]],ola[[#This Row],[QUANTITY]])</f>
        <v>83.62</v>
      </c>
      <c r="K368">
        <f>PRODUCT(1-ola[[#This Row],[DISCOUNT %]],ola[[#This Row],[Total selling price before discount]])</f>
        <v>79.439000000000007</v>
      </c>
      <c r="L368">
        <f>ola[[#This Row],[Total selling price after discount]]-ola[[#This Row],[Total buying price]]</f>
        <v>5.4390000000000072</v>
      </c>
      <c r="M368" t="str">
        <f>TEXT(ola[[#This Row],[DATE]],"mmm")</f>
        <v>May</v>
      </c>
      <c r="N368" t="str">
        <f>TEXT(ola[[#This Row],[DATE]],"ddd")</f>
        <v>Thu</v>
      </c>
      <c r="O368" t="str">
        <f>TEXT(ola[[#This Row],[DATE]], "yyyy")</f>
        <v>2022</v>
      </c>
      <c r="P368" s="22" t="str">
        <f>VLOOKUP(ola[[#This Row],[PRODUCT ID]],olaitan[#All],3,0)</f>
        <v>Catagory04</v>
      </c>
    </row>
    <row r="369" spans="1:16" ht="15.75" thickBot="1" x14ac:dyDescent="0.3">
      <c r="A369" s="8">
        <v>44707</v>
      </c>
      <c r="B369" s="4" t="s">
        <v>85</v>
      </c>
      <c r="C369" s="5">
        <v>2</v>
      </c>
      <c r="D369" s="6" t="s">
        <v>58</v>
      </c>
      <c r="E369" s="6" t="s">
        <v>58</v>
      </c>
      <c r="F369">
        <v>0.04</v>
      </c>
      <c r="G369">
        <f>VLOOKUP(ola[[#This Row],[PRODUCT ID]],olaitan[],5,0)</f>
        <v>48</v>
      </c>
      <c r="H369">
        <f>VLOOKUP(ola[[#This Row],[PRODUCT ID]],olaitan[],6,0)</f>
        <v>57.12</v>
      </c>
      <c r="I369">
        <f>PRODUCT(ola[[#This Row],[BUYING PRICE]],ola[[#This Row],[QUANTITY]])</f>
        <v>96</v>
      </c>
      <c r="J369">
        <f>PRODUCT(ola[[#This Row],[SELLING PRICE]],ola[[#This Row],[QUANTITY]])</f>
        <v>114.24</v>
      </c>
      <c r="K369">
        <f>PRODUCT(1-ola[[#This Row],[DISCOUNT %]],ola[[#This Row],[Total selling price before discount]])</f>
        <v>109.67039999999999</v>
      </c>
      <c r="L369">
        <f>ola[[#This Row],[Total selling price after discount]]-ola[[#This Row],[Total buying price]]</f>
        <v>13.670399999999987</v>
      </c>
      <c r="M369" t="str">
        <f>TEXT(ola[[#This Row],[DATE]],"mmm")</f>
        <v>May</v>
      </c>
      <c r="N369" t="str">
        <f>TEXT(ola[[#This Row],[DATE]],"ddd")</f>
        <v>Thu</v>
      </c>
      <c r="O369" t="str">
        <f>TEXT(ola[[#This Row],[DATE]], "yyyy")</f>
        <v>2022</v>
      </c>
      <c r="P369" s="22" t="str">
        <f>VLOOKUP(ola[[#This Row],[PRODUCT ID]],olaitan[#All],3,0)</f>
        <v>Catagory04</v>
      </c>
    </row>
    <row r="370" spans="1:16" ht="15.75" thickBot="1" x14ac:dyDescent="0.3">
      <c r="A370" s="7">
        <v>44709</v>
      </c>
      <c r="B370" s="1" t="s">
        <v>99</v>
      </c>
      <c r="C370" s="2">
        <v>10</v>
      </c>
      <c r="D370" s="3" t="s">
        <v>8</v>
      </c>
      <c r="E370" s="3" t="s">
        <v>103</v>
      </c>
      <c r="F370">
        <v>0.04</v>
      </c>
      <c r="G370">
        <f>VLOOKUP(ola[[#This Row],[PRODUCT ID]],olaitan[],5,0)</f>
        <v>138</v>
      </c>
      <c r="H370">
        <f>VLOOKUP(ola[[#This Row],[PRODUCT ID]],olaitan[],6,0)</f>
        <v>173.88</v>
      </c>
      <c r="I370">
        <f>PRODUCT(ola[[#This Row],[BUYING PRICE]],ola[[#This Row],[QUANTITY]])</f>
        <v>1380</v>
      </c>
      <c r="J370">
        <f>PRODUCT(ola[[#This Row],[SELLING PRICE]],ola[[#This Row],[QUANTITY]])</f>
        <v>1738.8</v>
      </c>
      <c r="K370">
        <f>PRODUCT(1-ola[[#This Row],[DISCOUNT %]],ola[[#This Row],[Total selling price before discount]])</f>
        <v>1669.2479999999998</v>
      </c>
      <c r="L370">
        <f>ola[[#This Row],[Total selling price after discount]]-ola[[#This Row],[Total buying price]]</f>
        <v>289.24799999999982</v>
      </c>
      <c r="M370" t="str">
        <f>TEXT(ola[[#This Row],[DATE]],"mmm")</f>
        <v>May</v>
      </c>
      <c r="N370" t="str">
        <f>TEXT(ola[[#This Row],[DATE]],"ddd")</f>
        <v>Sat</v>
      </c>
      <c r="O370" t="str">
        <f>TEXT(ola[[#This Row],[DATE]], "yyyy")</f>
        <v>2022</v>
      </c>
      <c r="P370" s="22" t="str">
        <f>VLOOKUP(ola[[#This Row],[PRODUCT ID]],olaitan[#All],3,0)</f>
        <v>Catagory04</v>
      </c>
    </row>
    <row r="371" spans="1:16" ht="15.75" thickBot="1" x14ac:dyDescent="0.3">
      <c r="A371" s="8">
        <v>44709</v>
      </c>
      <c r="B371" s="4" t="s">
        <v>66</v>
      </c>
      <c r="C371" s="5">
        <v>5</v>
      </c>
      <c r="D371" s="6" t="s">
        <v>8</v>
      </c>
      <c r="E371" s="6" t="s">
        <v>58</v>
      </c>
      <c r="F371">
        <v>0.05</v>
      </c>
      <c r="G371">
        <f>VLOOKUP(ola[[#This Row],[PRODUCT ID]],olaitan[],5,0)</f>
        <v>83</v>
      </c>
      <c r="H371">
        <f>VLOOKUP(ola[[#This Row],[PRODUCT ID]],olaitan[],6,0)</f>
        <v>94.62</v>
      </c>
      <c r="I371">
        <f>PRODUCT(ola[[#This Row],[BUYING PRICE]],ola[[#This Row],[QUANTITY]])</f>
        <v>415</v>
      </c>
      <c r="J371">
        <f>PRODUCT(ola[[#This Row],[SELLING PRICE]],ola[[#This Row],[QUANTITY]])</f>
        <v>473.1</v>
      </c>
      <c r="K371">
        <f>PRODUCT(1-ola[[#This Row],[DISCOUNT %]],ola[[#This Row],[Total selling price before discount]])</f>
        <v>449.44499999999999</v>
      </c>
      <c r="L371">
        <f>ola[[#This Row],[Total selling price after discount]]-ola[[#This Row],[Total buying price]]</f>
        <v>34.444999999999993</v>
      </c>
      <c r="M371" t="str">
        <f>TEXT(ola[[#This Row],[DATE]],"mmm")</f>
        <v>May</v>
      </c>
      <c r="N371" t="str">
        <f>TEXT(ola[[#This Row],[DATE]],"ddd")</f>
        <v>Sat</v>
      </c>
      <c r="O371" t="str">
        <f>TEXT(ola[[#This Row],[DATE]], "yyyy")</f>
        <v>2022</v>
      </c>
      <c r="P371" s="22" t="str">
        <f>VLOOKUP(ola[[#This Row],[PRODUCT ID]],olaitan[#All],3,0)</f>
        <v>Catagory01</v>
      </c>
    </row>
    <row r="372" spans="1:16" ht="15.75" thickBot="1" x14ac:dyDescent="0.3">
      <c r="A372" s="7">
        <v>44709</v>
      </c>
      <c r="B372" s="1" t="s">
        <v>68</v>
      </c>
      <c r="C372" s="2">
        <v>9</v>
      </c>
      <c r="D372" s="3" t="s">
        <v>58</v>
      </c>
      <c r="E372" s="3" t="s">
        <v>103</v>
      </c>
      <c r="F372">
        <v>0.04</v>
      </c>
      <c r="G372">
        <f>VLOOKUP(ola[[#This Row],[PRODUCT ID]],olaitan[],5,0)</f>
        <v>148</v>
      </c>
      <c r="H372">
        <f>VLOOKUP(ola[[#This Row],[PRODUCT ID]],olaitan[],6,0)</f>
        <v>164.28</v>
      </c>
      <c r="I372">
        <f>PRODUCT(ola[[#This Row],[BUYING PRICE]],ola[[#This Row],[QUANTITY]])</f>
        <v>1332</v>
      </c>
      <c r="J372">
        <f>PRODUCT(ola[[#This Row],[SELLING PRICE]],ola[[#This Row],[QUANTITY]])</f>
        <v>1478.52</v>
      </c>
      <c r="K372">
        <f>PRODUCT(1-ola[[#This Row],[DISCOUNT %]],ola[[#This Row],[Total selling price before discount]])</f>
        <v>1419.3791999999999</v>
      </c>
      <c r="L372">
        <f>ola[[#This Row],[Total selling price after discount]]-ola[[#This Row],[Total buying price]]</f>
        <v>87.379199999999855</v>
      </c>
      <c r="M372" t="str">
        <f>TEXT(ola[[#This Row],[DATE]],"mmm")</f>
        <v>May</v>
      </c>
      <c r="N372" t="str">
        <f>TEXT(ola[[#This Row],[DATE]],"ddd")</f>
        <v>Sat</v>
      </c>
      <c r="O372" t="str">
        <f>TEXT(ola[[#This Row],[DATE]], "yyyy")</f>
        <v>2022</v>
      </c>
      <c r="P372" s="22" t="str">
        <f>VLOOKUP(ola[[#This Row],[PRODUCT ID]],olaitan[#All],3,0)</f>
        <v>Catagory02</v>
      </c>
    </row>
    <row r="373" spans="1:16" ht="15.75" thickBot="1" x14ac:dyDescent="0.3">
      <c r="A373" s="8">
        <v>44709</v>
      </c>
      <c r="B373" s="4" t="s">
        <v>62</v>
      </c>
      <c r="C373" s="5">
        <v>12</v>
      </c>
      <c r="D373" s="6" t="s">
        <v>58</v>
      </c>
      <c r="E373" s="6" t="s">
        <v>58</v>
      </c>
      <c r="F373">
        <v>7.0000000000000007E-2</v>
      </c>
      <c r="G373">
        <f>VLOOKUP(ola[[#This Row],[PRODUCT ID]],olaitan[],5,0)</f>
        <v>44</v>
      </c>
      <c r="H373">
        <f>VLOOKUP(ola[[#This Row],[PRODUCT ID]],olaitan[],6,0)</f>
        <v>48.84</v>
      </c>
      <c r="I373">
        <f>PRODUCT(ola[[#This Row],[BUYING PRICE]],ola[[#This Row],[QUANTITY]])</f>
        <v>528</v>
      </c>
      <c r="J373">
        <f>PRODUCT(ola[[#This Row],[SELLING PRICE]],ola[[#This Row],[QUANTITY]])</f>
        <v>586.08000000000004</v>
      </c>
      <c r="K373">
        <f>PRODUCT(1-ola[[#This Row],[DISCOUNT %]],ola[[#This Row],[Total selling price before discount]])</f>
        <v>545.05439999999999</v>
      </c>
      <c r="L373">
        <f>ola[[#This Row],[Total selling price after discount]]-ola[[#This Row],[Total buying price]]</f>
        <v>17.054399999999987</v>
      </c>
      <c r="M373" t="str">
        <f>TEXT(ola[[#This Row],[DATE]],"mmm")</f>
        <v>May</v>
      </c>
      <c r="N373" t="str">
        <f>TEXT(ola[[#This Row],[DATE]],"ddd")</f>
        <v>Sat</v>
      </c>
      <c r="O373" t="str">
        <f>TEXT(ola[[#This Row],[DATE]], "yyyy")</f>
        <v>2022</v>
      </c>
      <c r="P373" s="22" t="str">
        <f>VLOOKUP(ola[[#This Row],[PRODUCT ID]],olaitan[#All],3,0)</f>
        <v>Catagory01</v>
      </c>
    </row>
    <row r="374" spans="1:16" ht="15.75" thickBot="1" x14ac:dyDescent="0.3">
      <c r="A374" s="7">
        <v>44709</v>
      </c>
      <c r="B374" s="1" t="s">
        <v>78</v>
      </c>
      <c r="C374" s="2">
        <v>14</v>
      </c>
      <c r="D374" s="3" t="s">
        <v>104</v>
      </c>
      <c r="E374" s="3" t="s">
        <v>103</v>
      </c>
      <c r="F374">
        <v>0.06</v>
      </c>
      <c r="G374">
        <f>VLOOKUP(ola[[#This Row],[PRODUCT ID]],olaitan[],5,0)</f>
        <v>61</v>
      </c>
      <c r="H374">
        <f>VLOOKUP(ola[[#This Row],[PRODUCT ID]],olaitan[],6,0)</f>
        <v>76.25</v>
      </c>
      <c r="I374">
        <f>PRODUCT(ola[[#This Row],[BUYING PRICE]],ola[[#This Row],[QUANTITY]])</f>
        <v>854</v>
      </c>
      <c r="J374">
        <f>PRODUCT(ola[[#This Row],[SELLING PRICE]],ola[[#This Row],[QUANTITY]])</f>
        <v>1067.5</v>
      </c>
      <c r="K374">
        <f>PRODUCT(1-ola[[#This Row],[DISCOUNT %]],ola[[#This Row],[Total selling price before discount]])</f>
        <v>1003.4499999999999</v>
      </c>
      <c r="L374">
        <f>ola[[#This Row],[Total selling price after discount]]-ola[[#This Row],[Total buying price]]</f>
        <v>149.44999999999993</v>
      </c>
      <c r="M374" t="str">
        <f>TEXT(ola[[#This Row],[DATE]],"mmm")</f>
        <v>May</v>
      </c>
      <c r="N374" t="str">
        <f>TEXT(ola[[#This Row],[DATE]],"ddd")</f>
        <v>Sat</v>
      </c>
      <c r="O374" t="str">
        <f>TEXT(ola[[#This Row],[DATE]], "yyyy")</f>
        <v>2022</v>
      </c>
      <c r="P374" s="22" t="str">
        <f>VLOOKUP(ola[[#This Row],[PRODUCT ID]],olaitan[#All],3,0)</f>
        <v>Catagory03</v>
      </c>
    </row>
    <row r="375" spans="1:16" ht="15.75" thickBot="1" x14ac:dyDescent="0.3">
      <c r="A375" s="8">
        <v>44711</v>
      </c>
      <c r="B375" s="4" t="s">
        <v>102</v>
      </c>
      <c r="C375" s="5">
        <v>9</v>
      </c>
      <c r="D375" s="6" t="s">
        <v>104</v>
      </c>
      <c r="E375" s="6" t="s">
        <v>58</v>
      </c>
      <c r="F375">
        <v>7.0000000000000007E-2</v>
      </c>
      <c r="G375">
        <f>VLOOKUP(ola[[#This Row],[PRODUCT ID]],olaitan[],5,0)</f>
        <v>76</v>
      </c>
      <c r="H375">
        <f>VLOOKUP(ola[[#This Row],[PRODUCT ID]],olaitan[],6,0)</f>
        <v>82.08</v>
      </c>
      <c r="I375">
        <f>PRODUCT(ola[[#This Row],[BUYING PRICE]],ola[[#This Row],[QUANTITY]])</f>
        <v>684</v>
      </c>
      <c r="J375">
        <f>PRODUCT(ola[[#This Row],[SELLING PRICE]],ola[[#This Row],[QUANTITY]])</f>
        <v>738.72</v>
      </c>
      <c r="K375">
        <f>PRODUCT(1-ola[[#This Row],[DISCOUNT %]],ola[[#This Row],[Total selling price before discount]])</f>
        <v>687.00959999999998</v>
      </c>
      <c r="L375">
        <f>ola[[#This Row],[Total selling price after discount]]-ola[[#This Row],[Total buying price]]</f>
        <v>3.0095999999999776</v>
      </c>
      <c r="M375" t="str">
        <f>TEXT(ola[[#This Row],[DATE]],"mmm")</f>
        <v>May</v>
      </c>
      <c r="N375" t="str">
        <f>TEXT(ola[[#This Row],[DATE]],"ddd")</f>
        <v>Mon</v>
      </c>
      <c r="O375" t="str">
        <f>TEXT(ola[[#This Row],[DATE]], "yyyy")</f>
        <v>2022</v>
      </c>
      <c r="P375" s="22" t="str">
        <f>VLOOKUP(ola[[#This Row],[PRODUCT ID]],olaitan[#All],3,0)</f>
        <v>Catagory04</v>
      </c>
    </row>
    <row r="376" spans="1:16" ht="15.75" thickBot="1" x14ac:dyDescent="0.3">
      <c r="A376" s="7">
        <v>44711</v>
      </c>
      <c r="B376" s="1" t="s">
        <v>63</v>
      </c>
      <c r="C376" s="2">
        <v>4</v>
      </c>
      <c r="D376" s="3" t="s">
        <v>8</v>
      </c>
      <c r="E376" s="3" t="s">
        <v>103</v>
      </c>
      <c r="F376">
        <v>0.08</v>
      </c>
      <c r="G376">
        <f>VLOOKUP(ola[[#This Row],[PRODUCT ID]],olaitan[],5,0)</f>
        <v>133</v>
      </c>
      <c r="H376">
        <f>VLOOKUP(ola[[#This Row],[PRODUCT ID]],olaitan[],6,0)</f>
        <v>155.61000000000001</v>
      </c>
      <c r="I376">
        <f>PRODUCT(ola[[#This Row],[BUYING PRICE]],ola[[#This Row],[QUANTITY]])</f>
        <v>532</v>
      </c>
      <c r="J376">
        <f>PRODUCT(ola[[#This Row],[SELLING PRICE]],ola[[#This Row],[QUANTITY]])</f>
        <v>622.44000000000005</v>
      </c>
      <c r="K376">
        <f>PRODUCT(1-ola[[#This Row],[DISCOUNT %]],ola[[#This Row],[Total selling price before discount]])</f>
        <v>572.64480000000003</v>
      </c>
      <c r="L376">
        <f>ola[[#This Row],[Total selling price after discount]]-ola[[#This Row],[Total buying price]]</f>
        <v>40.644800000000032</v>
      </c>
      <c r="M376" t="str">
        <f>TEXT(ola[[#This Row],[DATE]],"mmm")</f>
        <v>May</v>
      </c>
      <c r="N376" t="str">
        <f>TEXT(ola[[#This Row],[DATE]],"ddd")</f>
        <v>Mon</v>
      </c>
      <c r="O376" t="str">
        <f>TEXT(ola[[#This Row],[DATE]], "yyyy")</f>
        <v>2022</v>
      </c>
      <c r="P376" s="22" t="str">
        <f>VLOOKUP(ola[[#This Row],[PRODUCT ID]],olaitan[#All],3,0)</f>
        <v>Catagory01</v>
      </c>
    </row>
    <row r="377" spans="1:16" ht="15.75" thickBot="1" x14ac:dyDescent="0.3">
      <c r="A377" s="8">
        <v>44711</v>
      </c>
      <c r="B377" s="4" t="s">
        <v>91</v>
      </c>
      <c r="C377" s="5">
        <v>3</v>
      </c>
      <c r="D377" s="6" t="s">
        <v>58</v>
      </c>
      <c r="E377" s="6" t="s">
        <v>103</v>
      </c>
      <c r="F377">
        <v>0.05</v>
      </c>
      <c r="G377">
        <f>VLOOKUP(ola[[#This Row],[PRODUCT ID]],olaitan[],5,0)</f>
        <v>95</v>
      </c>
      <c r="H377">
        <f>VLOOKUP(ola[[#This Row],[PRODUCT ID]],olaitan[],6,0)</f>
        <v>119.7</v>
      </c>
      <c r="I377">
        <f>PRODUCT(ola[[#This Row],[BUYING PRICE]],ola[[#This Row],[QUANTITY]])</f>
        <v>285</v>
      </c>
      <c r="J377">
        <f>PRODUCT(ola[[#This Row],[SELLING PRICE]],ola[[#This Row],[QUANTITY]])</f>
        <v>359.1</v>
      </c>
      <c r="K377">
        <f>PRODUCT(1-ola[[#This Row],[DISCOUNT %]],ola[[#This Row],[Total selling price before discount]])</f>
        <v>341.14499999999998</v>
      </c>
      <c r="L377">
        <f>ola[[#This Row],[Total selling price after discount]]-ola[[#This Row],[Total buying price]]</f>
        <v>56.144999999999982</v>
      </c>
      <c r="M377" t="str">
        <f>TEXT(ola[[#This Row],[DATE]],"mmm")</f>
        <v>May</v>
      </c>
      <c r="N377" t="str">
        <f>TEXT(ola[[#This Row],[DATE]],"ddd")</f>
        <v>Mon</v>
      </c>
      <c r="O377" t="str">
        <f>TEXT(ola[[#This Row],[DATE]], "yyyy")</f>
        <v>2022</v>
      </c>
      <c r="P377" s="22" t="str">
        <f>VLOOKUP(ola[[#This Row],[PRODUCT ID]],olaitan[#All],3,0)</f>
        <v>Catagory04</v>
      </c>
    </row>
    <row r="378" spans="1:16" ht="15.75" thickBot="1" x14ac:dyDescent="0.3">
      <c r="A378" s="7">
        <v>44715</v>
      </c>
      <c r="B378" s="1" t="s">
        <v>66</v>
      </c>
      <c r="C378" s="2">
        <v>14</v>
      </c>
      <c r="D378" s="3" t="s">
        <v>58</v>
      </c>
      <c r="E378" s="3" t="s">
        <v>58</v>
      </c>
      <c r="F378">
        <v>0.05</v>
      </c>
      <c r="G378">
        <f>VLOOKUP(ola[[#This Row],[PRODUCT ID]],olaitan[],5,0)</f>
        <v>83</v>
      </c>
      <c r="H378">
        <f>VLOOKUP(ola[[#This Row],[PRODUCT ID]],olaitan[],6,0)</f>
        <v>94.62</v>
      </c>
      <c r="I378">
        <f>PRODUCT(ola[[#This Row],[BUYING PRICE]],ola[[#This Row],[QUANTITY]])</f>
        <v>1162</v>
      </c>
      <c r="J378">
        <f>PRODUCT(ola[[#This Row],[SELLING PRICE]],ola[[#This Row],[QUANTITY]])</f>
        <v>1324.68</v>
      </c>
      <c r="K378">
        <f>PRODUCT(1-ola[[#This Row],[DISCOUNT %]],ola[[#This Row],[Total selling price before discount]])</f>
        <v>1258.4459999999999</v>
      </c>
      <c r="L378">
        <f>ola[[#This Row],[Total selling price after discount]]-ola[[#This Row],[Total buying price]]</f>
        <v>96.445999999999913</v>
      </c>
      <c r="M378" t="str">
        <f>TEXT(ola[[#This Row],[DATE]],"mmm")</f>
        <v>Jun</v>
      </c>
      <c r="N378" t="str">
        <f>TEXT(ola[[#This Row],[DATE]],"ddd")</f>
        <v>Fri</v>
      </c>
      <c r="O378" t="str">
        <f>TEXT(ola[[#This Row],[DATE]], "yyyy")</f>
        <v>2022</v>
      </c>
      <c r="P378" s="22" t="str">
        <f>VLOOKUP(ola[[#This Row],[PRODUCT ID]],olaitan[#All],3,0)</f>
        <v>Catagory01</v>
      </c>
    </row>
    <row r="379" spans="1:16" ht="15.75" thickBot="1" x14ac:dyDescent="0.3">
      <c r="A379" s="8">
        <v>44722</v>
      </c>
      <c r="B379" s="4" t="s">
        <v>86</v>
      </c>
      <c r="C379" s="5">
        <v>8</v>
      </c>
      <c r="D379" s="6" t="s">
        <v>8</v>
      </c>
      <c r="E379" s="6" t="s">
        <v>58</v>
      </c>
      <c r="F379">
        <v>0.06</v>
      </c>
      <c r="G379">
        <f>VLOOKUP(ola[[#This Row],[PRODUCT ID]],olaitan[],5,0)</f>
        <v>37</v>
      </c>
      <c r="H379">
        <f>VLOOKUP(ola[[#This Row],[PRODUCT ID]],olaitan[],6,0)</f>
        <v>41.81</v>
      </c>
      <c r="I379">
        <f>PRODUCT(ola[[#This Row],[BUYING PRICE]],ola[[#This Row],[QUANTITY]])</f>
        <v>296</v>
      </c>
      <c r="J379">
        <f>PRODUCT(ola[[#This Row],[SELLING PRICE]],ola[[#This Row],[QUANTITY]])</f>
        <v>334.48</v>
      </c>
      <c r="K379">
        <f>PRODUCT(1-ola[[#This Row],[DISCOUNT %]],ola[[#This Row],[Total selling price before discount]])</f>
        <v>314.41120000000001</v>
      </c>
      <c r="L379">
        <f>ola[[#This Row],[Total selling price after discount]]-ola[[#This Row],[Total buying price]]</f>
        <v>18.411200000000008</v>
      </c>
      <c r="M379" t="str">
        <f>TEXT(ola[[#This Row],[DATE]],"mmm")</f>
        <v>Jun</v>
      </c>
      <c r="N379" t="str">
        <f>TEXT(ola[[#This Row],[DATE]],"ddd")</f>
        <v>Fri</v>
      </c>
      <c r="O379" t="str">
        <f>TEXT(ola[[#This Row],[DATE]], "yyyy")</f>
        <v>2022</v>
      </c>
      <c r="P379" s="22" t="str">
        <f>VLOOKUP(ola[[#This Row],[PRODUCT ID]],olaitan[#All],3,0)</f>
        <v>Catagory04</v>
      </c>
    </row>
    <row r="380" spans="1:16" ht="15.75" thickBot="1" x14ac:dyDescent="0.3">
      <c r="A380" s="7">
        <v>44723</v>
      </c>
      <c r="B380" s="1" t="s">
        <v>97</v>
      </c>
      <c r="C380" s="2">
        <v>13</v>
      </c>
      <c r="D380" s="3" t="s">
        <v>58</v>
      </c>
      <c r="E380" s="3" t="s">
        <v>103</v>
      </c>
      <c r="F380">
        <v>7.0000000000000007E-2</v>
      </c>
      <c r="G380">
        <f>VLOOKUP(ola[[#This Row],[PRODUCT ID]],olaitan[],5,0)</f>
        <v>37</v>
      </c>
      <c r="H380">
        <f>VLOOKUP(ola[[#This Row],[PRODUCT ID]],olaitan[],6,0)</f>
        <v>42.55</v>
      </c>
      <c r="I380">
        <f>PRODUCT(ola[[#This Row],[BUYING PRICE]],ola[[#This Row],[QUANTITY]])</f>
        <v>481</v>
      </c>
      <c r="J380">
        <f>PRODUCT(ola[[#This Row],[SELLING PRICE]],ola[[#This Row],[QUANTITY]])</f>
        <v>553.15</v>
      </c>
      <c r="K380">
        <f>PRODUCT(1-ola[[#This Row],[DISCOUNT %]],ola[[#This Row],[Total selling price before discount]])</f>
        <v>514.42949999999996</v>
      </c>
      <c r="L380">
        <f>ola[[#This Row],[Total selling price after discount]]-ola[[#This Row],[Total buying price]]</f>
        <v>33.429499999999962</v>
      </c>
      <c r="M380" t="str">
        <f>TEXT(ola[[#This Row],[DATE]],"mmm")</f>
        <v>Jun</v>
      </c>
      <c r="N380" t="str">
        <f>TEXT(ola[[#This Row],[DATE]],"ddd")</f>
        <v>Sat</v>
      </c>
      <c r="O380" t="str">
        <f>TEXT(ola[[#This Row],[DATE]], "yyyy")</f>
        <v>2022</v>
      </c>
      <c r="P380" s="22" t="str">
        <f>VLOOKUP(ola[[#This Row],[PRODUCT ID]],olaitan[#All],3,0)</f>
        <v>Catagory04</v>
      </c>
    </row>
    <row r="381" spans="1:16" ht="15.75" thickBot="1" x14ac:dyDescent="0.3">
      <c r="A381" s="8">
        <v>44723</v>
      </c>
      <c r="B381" s="4" t="s">
        <v>79</v>
      </c>
      <c r="C381" s="5">
        <v>6</v>
      </c>
      <c r="D381" s="6" t="s">
        <v>104</v>
      </c>
      <c r="E381" s="6" t="s">
        <v>58</v>
      </c>
      <c r="F381">
        <v>7.0000000000000007E-2</v>
      </c>
      <c r="G381">
        <f>VLOOKUP(ola[[#This Row],[PRODUCT ID]],olaitan[],5,0)</f>
        <v>126</v>
      </c>
      <c r="H381">
        <f>VLOOKUP(ola[[#This Row],[PRODUCT ID]],olaitan[],6,0)</f>
        <v>162.54</v>
      </c>
      <c r="I381">
        <f>PRODUCT(ola[[#This Row],[BUYING PRICE]],ola[[#This Row],[QUANTITY]])</f>
        <v>756</v>
      </c>
      <c r="J381">
        <f>PRODUCT(ola[[#This Row],[SELLING PRICE]],ola[[#This Row],[QUANTITY]])</f>
        <v>975.24</v>
      </c>
      <c r="K381">
        <f>PRODUCT(1-ola[[#This Row],[DISCOUNT %]],ola[[#This Row],[Total selling price before discount]])</f>
        <v>906.97319999999991</v>
      </c>
      <c r="L381">
        <f>ola[[#This Row],[Total selling price after discount]]-ola[[#This Row],[Total buying price]]</f>
        <v>150.97319999999991</v>
      </c>
      <c r="M381" t="str">
        <f>TEXT(ola[[#This Row],[DATE]],"mmm")</f>
        <v>Jun</v>
      </c>
      <c r="N381" t="str">
        <f>TEXT(ola[[#This Row],[DATE]],"ddd")</f>
        <v>Sat</v>
      </c>
      <c r="O381" t="str">
        <f>TEXT(ola[[#This Row],[DATE]], "yyyy")</f>
        <v>2022</v>
      </c>
      <c r="P381" s="22" t="str">
        <f>VLOOKUP(ola[[#This Row],[PRODUCT ID]],olaitan[#All],3,0)</f>
        <v>Catagory03</v>
      </c>
    </row>
    <row r="382" spans="1:16" ht="15.75" thickBot="1" x14ac:dyDescent="0.3">
      <c r="A382" s="7">
        <v>44725</v>
      </c>
      <c r="B382" s="1" t="s">
        <v>84</v>
      </c>
      <c r="C382" s="2">
        <v>6</v>
      </c>
      <c r="D382" s="3" t="s">
        <v>104</v>
      </c>
      <c r="E382" s="3" t="s">
        <v>103</v>
      </c>
      <c r="F382">
        <v>0.05</v>
      </c>
      <c r="G382">
        <f>VLOOKUP(ola[[#This Row],[PRODUCT ID]],olaitan[],5,0)</f>
        <v>18</v>
      </c>
      <c r="H382">
        <f>VLOOKUP(ola[[#This Row],[PRODUCT ID]],olaitan[],6,0)</f>
        <v>24.66</v>
      </c>
      <c r="I382">
        <f>PRODUCT(ola[[#This Row],[BUYING PRICE]],ola[[#This Row],[QUANTITY]])</f>
        <v>108</v>
      </c>
      <c r="J382">
        <f>PRODUCT(ola[[#This Row],[SELLING PRICE]],ola[[#This Row],[QUANTITY]])</f>
        <v>147.96</v>
      </c>
      <c r="K382">
        <f>PRODUCT(1-ola[[#This Row],[DISCOUNT %]],ola[[#This Row],[Total selling price before discount]])</f>
        <v>140.56200000000001</v>
      </c>
      <c r="L382">
        <f>ola[[#This Row],[Total selling price after discount]]-ola[[#This Row],[Total buying price]]</f>
        <v>32.562000000000012</v>
      </c>
      <c r="M382" t="str">
        <f>TEXT(ola[[#This Row],[DATE]],"mmm")</f>
        <v>Jun</v>
      </c>
      <c r="N382" t="str">
        <f>TEXT(ola[[#This Row],[DATE]],"ddd")</f>
        <v>Mon</v>
      </c>
      <c r="O382" t="str">
        <f>TEXT(ola[[#This Row],[DATE]], "yyyy")</f>
        <v>2022</v>
      </c>
      <c r="P382" s="22" t="str">
        <f>VLOOKUP(ola[[#This Row],[PRODUCT ID]],olaitan[#All],3,0)</f>
        <v>Catagory04</v>
      </c>
    </row>
    <row r="383" spans="1:16" ht="15.75" thickBot="1" x14ac:dyDescent="0.3">
      <c r="A383" s="8">
        <v>44727</v>
      </c>
      <c r="B383" s="4" t="s">
        <v>100</v>
      </c>
      <c r="C383" s="5">
        <v>15</v>
      </c>
      <c r="D383" s="6" t="s">
        <v>8</v>
      </c>
      <c r="E383" s="6" t="s">
        <v>58</v>
      </c>
      <c r="F383">
        <v>0.04</v>
      </c>
      <c r="G383">
        <f>VLOOKUP(ola[[#This Row],[PRODUCT ID]],olaitan[],5,0)</f>
        <v>120</v>
      </c>
      <c r="H383">
        <f>VLOOKUP(ola[[#This Row],[PRODUCT ID]],olaitan[],6,0)</f>
        <v>162</v>
      </c>
      <c r="I383">
        <f>PRODUCT(ola[[#This Row],[BUYING PRICE]],ola[[#This Row],[QUANTITY]])</f>
        <v>1800</v>
      </c>
      <c r="J383">
        <f>PRODUCT(ola[[#This Row],[SELLING PRICE]],ola[[#This Row],[QUANTITY]])</f>
        <v>2430</v>
      </c>
      <c r="K383">
        <f>PRODUCT(1-ola[[#This Row],[DISCOUNT %]],ola[[#This Row],[Total selling price before discount]])</f>
        <v>2332.7999999999997</v>
      </c>
      <c r="L383">
        <f>ola[[#This Row],[Total selling price after discount]]-ola[[#This Row],[Total buying price]]</f>
        <v>532.79999999999973</v>
      </c>
      <c r="M383" t="str">
        <f>TEXT(ola[[#This Row],[DATE]],"mmm")</f>
        <v>Jun</v>
      </c>
      <c r="N383" t="str">
        <f>TEXT(ola[[#This Row],[DATE]],"ddd")</f>
        <v>Wed</v>
      </c>
      <c r="O383" t="str">
        <f>TEXT(ola[[#This Row],[DATE]], "yyyy")</f>
        <v>2022</v>
      </c>
      <c r="P383" s="22" t="str">
        <f>VLOOKUP(ola[[#This Row],[PRODUCT ID]],olaitan[#All],3,0)</f>
        <v>Catagory04</v>
      </c>
    </row>
    <row r="384" spans="1:16" ht="15.75" thickBot="1" x14ac:dyDescent="0.3">
      <c r="A384" s="7">
        <v>44728</v>
      </c>
      <c r="B384" s="1" t="s">
        <v>87</v>
      </c>
      <c r="C384" s="2">
        <v>15</v>
      </c>
      <c r="D384" s="3" t="s">
        <v>58</v>
      </c>
      <c r="E384" s="3" t="s">
        <v>103</v>
      </c>
      <c r="F384">
        <v>0.04</v>
      </c>
      <c r="G384">
        <f>VLOOKUP(ola[[#This Row],[PRODUCT ID]],olaitan[],5,0)</f>
        <v>47</v>
      </c>
      <c r="H384">
        <f>VLOOKUP(ola[[#This Row],[PRODUCT ID]],olaitan[],6,0)</f>
        <v>53.11</v>
      </c>
      <c r="I384">
        <f>PRODUCT(ola[[#This Row],[BUYING PRICE]],ola[[#This Row],[QUANTITY]])</f>
        <v>705</v>
      </c>
      <c r="J384">
        <f>PRODUCT(ola[[#This Row],[SELLING PRICE]],ola[[#This Row],[QUANTITY]])</f>
        <v>796.65</v>
      </c>
      <c r="K384">
        <f>PRODUCT(1-ola[[#This Row],[DISCOUNT %]],ola[[#This Row],[Total selling price before discount]])</f>
        <v>764.78399999999999</v>
      </c>
      <c r="L384">
        <f>ola[[#This Row],[Total selling price after discount]]-ola[[#This Row],[Total buying price]]</f>
        <v>59.783999999999992</v>
      </c>
      <c r="M384" t="str">
        <f>TEXT(ola[[#This Row],[DATE]],"mmm")</f>
        <v>Jun</v>
      </c>
      <c r="N384" t="str">
        <f>TEXT(ola[[#This Row],[DATE]],"ddd")</f>
        <v>Thu</v>
      </c>
      <c r="O384" t="str">
        <f>TEXT(ola[[#This Row],[DATE]], "yyyy")</f>
        <v>2022</v>
      </c>
      <c r="P384" s="22" t="str">
        <f>VLOOKUP(ola[[#This Row],[PRODUCT ID]],olaitan[#All],3,0)</f>
        <v>Catagory04</v>
      </c>
    </row>
    <row r="385" spans="1:16" ht="15.75" thickBot="1" x14ac:dyDescent="0.3">
      <c r="A385" s="8">
        <v>44731</v>
      </c>
      <c r="B385" s="4" t="s">
        <v>60</v>
      </c>
      <c r="C385" s="5">
        <v>8</v>
      </c>
      <c r="D385" s="6" t="s">
        <v>104</v>
      </c>
      <c r="E385" s="6" t="s">
        <v>103</v>
      </c>
      <c r="F385">
        <v>0.04</v>
      </c>
      <c r="G385">
        <f>VLOOKUP(ola[[#This Row],[PRODUCT ID]],olaitan[],5,0)</f>
        <v>105</v>
      </c>
      <c r="H385">
        <f>VLOOKUP(ola[[#This Row],[PRODUCT ID]],olaitan[],6,0)</f>
        <v>142.80000000000001</v>
      </c>
      <c r="I385">
        <f>PRODUCT(ola[[#This Row],[BUYING PRICE]],ola[[#This Row],[QUANTITY]])</f>
        <v>840</v>
      </c>
      <c r="J385">
        <f>PRODUCT(ola[[#This Row],[SELLING PRICE]],ola[[#This Row],[QUANTITY]])</f>
        <v>1142.4000000000001</v>
      </c>
      <c r="K385">
        <f>PRODUCT(1-ola[[#This Row],[DISCOUNT %]],ola[[#This Row],[Total selling price before discount]])</f>
        <v>1096.704</v>
      </c>
      <c r="L385">
        <f>ola[[#This Row],[Total selling price after discount]]-ola[[#This Row],[Total buying price]]</f>
        <v>256.70399999999995</v>
      </c>
      <c r="M385" t="str">
        <f>TEXT(ola[[#This Row],[DATE]],"mmm")</f>
        <v>Jun</v>
      </c>
      <c r="N385" t="str">
        <f>TEXT(ola[[#This Row],[DATE]],"ddd")</f>
        <v>Sun</v>
      </c>
      <c r="O385" t="str">
        <f>TEXT(ola[[#This Row],[DATE]], "yyyy")</f>
        <v>2022</v>
      </c>
      <c r="P385" s="22" t="str">
        <f>VLOOKUP(ola[[#This Row],[PRODUCT ID]],olaitan[#All],3,0)</f>
        <v>Catagory01</v>
      </c>
    </row>
    <row r="386" spans="1:16" ht="15.75" thickBot="1" x14ac:dyDescent="0.3">
      <c r="A386" s="7">
        <v>44733</v>
      </c>
      <c r="B386" s="1" t="s">
        <v>75</v>
      </c>
      <c r="C386" s="2">
        <v>14</v>
      </c>
      <c r="D386" s="3" t="s">
        <v>104</v>
      </c>
      <c r="E386" s="3" t="s">
        <v>103</v>
      </c>
      <c r="F386">
        <v>7.0000000000000007E-2</v>
      </c>
      <c r="G386">
        <f>VLOOKUP(ola[[#This Row],[PRODUCT ID]],olaitan[],5,0)</f>
        <v>134</v>
      </c>
      <c r="H386">
        <f>VLOOKUP(ola[[#This Row],[PRODUCT ID]],olaitan[],6,0)</f>
        <v>156.78</v>
      </c>
      <c r="I386">
        <f>PRODUCT(ola[[#This Row],[BUYING PRICE]],ola[[#This Row],[QUANTITY]])</f>
        <v>1876</v>
      </c>
      <c r="J386">
        <f>PRODUCT(ola[[#This Row],[SELLING PRICE]],ola[[#This Row],[QUANTITY]])</f>
        <v>2194.92</v>
      </c>
      <c r="K386">
        <f>PRODUCT(1-ola[[#This Row],[DISCOUNT %]],ola[[#This Row],[Total selling price before discount]])</f>
        <v>2041.2755999999999</v>
      </c>
      <c r="L386">
        <f>ola[[#This Row],[Total selling price after discount]]-ola[[#This Row],[Total buying price]]</f>
        <v>165.27559999999994</v>
      </c>
      <c r="M386" t="str">
        <f>TEXT(ola[[#This Row],[DATE]],"mmm")</f>
        <v>Jun</v>
      </c>
      <c r="N386" t="str">
        <f>TEXT(ola[[#This Row],[DATE]],"ddd")</f>
        <v>Tue</v>
      </c>
      <c r="O386" t="str">
        <f>TEXT(ola[[#This Row],[DATE]], "yyyy")</f>
        <v>2022</v>
      </c>
      <c r="P386" s="22" t="str">
        <f>VLOOKUP(ola[[#This Row],[PRODUCT ID]],olaitan[#All],3,0)</f>
        <v>Catagory02</v>
      </c>
    </row>
    <row r="387" spans="1:16" ht="15.75" thickBot="1" x14ac:dyDescent="0.3">
      <c r="A387" s="8">
        <v>44734</v>
      </c>
      <c r="B387" s="4" t="s">
        <v>98</v>
      </c>
      <c r="C387" s="5">
        <v>10</v>
      </c>
      <c r="D387" s="6" t="s">
        <v>58</v>
      </c>
      <c r="E387" s="6" t="s">
        <v>103</v>
      </c>
      <c r="F387">
        <v>0.05</v>
      </c>
      <c r="G387">
        <f>VLOOKUP(ola[[#This Row],[PRODUCT ID]],olaitan[],5,0)</f>
        <v>90</v>
      </c>
      <c r="H387">
        <f>VLOOKUP(ola[[#This Row],[PRODUCT ID]],olaitan[],6,0)</f>
        <v>115.2</v>
      </c>
      <c r="I387">
        <f>PRODUCT(ola[[#This Row],[BUYING PRICE]],ola[[#This Row],[QUANTITY]])</f>
        <v>900</v>
      </c>
      <c r="J387">
        <f>PRODUCT(ola[[#This Row],[SELLING PRICE]],ola[[#This Row],[QUANTITY]])</f>
        <v>1152</v>
      </c>
      <c r="K387">
        <f>PRODUCT(1-ola[[#This Row],[DISCOUNT %]],ola[[#This Row],[Total selling price before discount]])</f>
        <v>1094.3999999999999</v>
      </c>
      <c r="L387">
        <f>ola[[#This Row],[Total selling price after discount]]-ola[[#This Row],[Total buying price]]</f>
        <v>194.39999999999986</v>
      </c>
      <c r="M387" t="str">
        <f>TEXT(ola[[#This Row],[DATE]],"mmm")</f>
        <v>Jun</v>
      </c>
      <c r="N387" t="str">
        <f>TEXT(ola[[#This Row],[DATE]],"ddd")</f>
        <v>Wed</v>
      </c>
      <c r="O387" t="str">
        <f>TEXT(ola[[#This Row],[DATE]], "yyyy")</f>
        <v>2022</v>
      </c>
      <c r="P387" s="22" t="str">
        <f>VLOOKUP(ola[[#This Row],[PRODUCT ID]],olaitan[#All],3,0)</f>
        <v>Catagory04</v>
      </c>
    </row>
    <row r="388" spans="1:16" ht="15.75" thickBot="1" x14ac:dyDescent="0.3">
      <c r="A388" s="7">
        <v>44734</v>
      </c>
      <c r="B388" s="1" t="s">
        <v>59</v>
      </c>
      <c r="C388" s="2">
        <v>4</v>
      </c>
      <c r="D388" s="3" t="s">
        <v>104</v>
      </c>
      <c r="E388" s="3" t="s">
        <v>103</v>
      </c>
      <c r="F388">
        <v>0.06</v>
      </c>
      <c r="G388">
        <f>VLOOKUP(ola[[#This Row],[PRODUCT ID]],olaitan[],5,0)</f>
        <v>98</v>
      </c>
      <c r="H388">
        <f>VLOOKUP(ola[[#This Row],[PRODUCT ID]],olaitan[],6,0)</f>
        <v>103.88</v>
      </c>
      <c r="I388">
        <f>PRODUCT(ola[[#This Row],[BUYING PRICE]],ola[[#This Row],[QUANTITY]])</f>
        <v>392</v>
      </c>
      <c r="J388">
        <f>PRODUCT(ola[[#This Row],[SELLING PRICE]],ola[[#This Row],[QUANTITY]])</f>
        <v>415.52</v>
      </c>
      <c r="K388">
        <f>PRODUCT(1-ola[[#This Row],[DISCOUNT %]],ola[[#This Row],[Total selling price before discount]])</f>
        <v>390.58879999999994</v>
      </c>
      <c r="L388">
        <f>ola[[#This Row],[Total selling price after discount]]-ola[[#This Row],[Total buying price]]</f>
        <v>-1.4112000000000648</v>
      </c>
      <c r="M388" t="str">
        <f>TEXT(ola[[#This Row],[DATE]],"mmm")</f>
        <v>Jun</v>
      </c>
      <c r="N388" t="str">
        <f>TEXT(ola[[#This Row],[DATE]],"ddd")</f>
        <v>Wed</v>
      </c>
      <c r="O388" t="str">
        <f>TEXT(ola[[#This Row],[DATE]], "yyyy")</f>
        <v>2022</v>
      </c>
      <c r="P388" s="22" t="str">
        <f>VLOOKUP(ola[[#This Row],[PRODUCT ID]],olaitan[#All],3,0)</f>
        <v>Catagory01</v>
      </c>
    </row>
    <row r="389" spans="1:16" ht="15.75" thickBot="1" x14ac:dyDescent="0.3">
      <c r="A389" s="8">
        <v>44735</v>
      </c>
      <c r="B389" s="4" t="s">
        <v>62</v>
      </c>
      <c r="C389" s="5">
        <v>8</v>
      </c>
      <c r="D389" s="6" t="s">
        <v>104</v>
      </c>
      <c r="E389" s="6" t="s">
        <v>58</v>
      </c>
      <c r="F389">
        <v>0.08</v>
      </c>
      <c r="G389">
        <f>VLOOKUP(ola[[#This Row],[PRODUCT ID]],olaitan[],5,0)</f>
        <v>44</v>
      </c>
      <c r="H389">
        <f>VLOOKUP(ola[[#This Row],[PRODUCT ID]],olaitan[],6,0)</f>
        <v>48.84</v>
      </c>
      <c r="I389">
        <f>PRODUCT(ola[[#This Row],[BUYING PRICE]],ola[[#This Row],[QUANTITY]])</f>
        <v>352</v>
      </c>
      <c r="J389">
        <f>PRODUCT(ola[[#This Row],[SELLING PRICE]],ola[[#This Row],[QUANTITY]])</f>
        <v>390.72</v>
      </c>
      <c r="K389">
        <f>PRODUCT(1-ola[[#This Row],[DISCOUNT %]],ola[[#This Row],[Total selling price before discount]])</f>
        <v>359.46240000000006</v>
      </c>
      <c r="L389">
        <f>ola[[#This Row],[Total selling price after discount]]-ola[[#This Row],[Total buying price]]</f>
        <v>7.4624000000000592</v>
      </c>
      <c r="M389" t="str">
        <f>TEXT(ola[[#This Row],[DATE]],"mmm")</f>
        <v>Jun</v>
      </c>
      <c r="N389" t="str">
        <f>TEXT(ola[[#This Row],[DATE]],"ddd")</f>
        <v>Thu</v>
      </c>
      <c r="O389" t="str">
        <f>TEXT(ola[[#This Row],[DATE]], "yyyy")</f>
        <v>2022</v>
      </c>
      <c r="P389" s="22" t="str">
        <f>VLOOKUP(ola[[#This Row],[PRODUCT ID]],olaitan[#All],3,0)</f>
        <v>Catagory01</v>
      </c>
    </row>
    <row r="390" spans="1:16" ht="15.75" thickBot="1" x14ac:dyDescent="0.3">
      <c r="A390" s="7">
        <v>44736</v>
      </c>
      <c r="B390" s="1" t="s">
        <v>76</v>
      </c>
      <c r="C390" s="2">
        <v>7</v>
      </c>
      <c r="D390" s="3" t="s">
        <v>104</v>
      </c>
      <c r="E390" s="3" t="s">
        <v>103</v>
      </c>
      <c r="F390">
        <v>0.05</v>
      </c>
      <c r="G390">
        <f>VLOOKUP(ola[[#This Row],[PRODUCT ID]],olaitan[],5,0)</f>
        <v>37</v>
      </c>
      <c r="H390">
        <f>VLOOKUP(ola[[#This Row],[PRODUCT ID]],olaitan[],6,0)</f>
        <v>49.21</v>
      </c>
      <c r="I390">
        <f>PRODUCT(ola[[#This Row],[BUYING PRICE]],ola[[#This Row],[QUANTITY]])</f>
        <v>259</v>
      </c>
      <c r="J390">
        <f>PRODUCT(ola[[#This Row],[SELLING PRICE]],ola[[#This Row],[QUANTITY]])</f>
        <v>344.47</v>
      </c>
      <c r="K390">
        <f>PRODUCT(1-ola[[#This Row],[DISCOUNT %]],ola[[#This Row],[Total selling price before discount]])</f>
        <v>327.24650000000003</v>
      </c>
      <c r="L390">
        <f>ola[[#This Row],[Total selling price after discount]]-ola[[#This Row],[Total buying price]]</f>
        <v>68.246500000000026</v>
      </c>
      <c r="M390" t="str">
        <f>TEXT(ola[[#This Row],[DATE]],"mmm")</f>
        <v>Jun</v>
      </c>
      <c r="N390" t="str">
        <f>TEXT(ola[[#This Row],[DATE]],"ddd")</f>
        <v>Fri</v>
      </c>
      <c r="O390" t="str">
        <f>TEXT(ola[[#This Row],[DATE]], "yyyy")</f>
        <v>2022</v>
      </c>
      <c r="P390" s="22" t="str">
        <f>VLOOKUP(ola[[#This Row],[PRODUCT ID]],olaitan[#All],3,0)</f>
        <v>Catagory02</v>
      </c>
    </row>
    <row r="391" spans="1:16" ht="15.75" thickBot="1" x14ac:dyDescent="0.3">
      <c r="A391" s="8">
        <v>44737</v>
      </c>
      <c r="B391" s="4" t="s">
        <v>70</v>
      </c>
      <c r="C391" s="5">
        <v>7</v>
      </c>
      <c r="D391" s="6" t="s">
        <v>58</v>
      </c>
      <c r="E391" s="6" t="s">
        <v>58</v>
      </c>
      <c r="F391">
        <v>0.08</v>
      </c>
      <c r="G391">
        <f>VLOOKUP(ola[[#This Row],[PRODUCT ID]],olaitan[],5,0)</f>
        <v>73</v>
      </c>
      <c r="H391">
        <f>VLOOKUP(ola[[#This Row],[PRODUCT ID]],olaitan[],6,0)</f>
        <v>94.17</v>
      </c>
      <c r="I391">
        <f>PRODUCT(ola[[#This Row],[BUYING PRICE]],ola[[#This Row],[QUANTITY]])</f>
        <v>511</v>
      </c>
      <c r="J391">
        <f>PRODUCT(ola[[#This Row],[SELLING PRICE]],ola[[#This Row],[QUANTITY]])</f>
        <v>659.19</v>
      </c>
      <c r="K391">
        <f>PRODUCT(1-ola[[#This Row],[DISCOUNT %]],ola[[#This Row],[Total selling price before discount]])</f>
        <v>606.45480000000009</v>
      </c>
      <c r="L391">
        <f>ola[[#This Row],[Total selling price after discount]]-ola[[#This Row],[Total buying price]]</f>
        <v>95.454800000000091</v>
      </c>
      <c r="M391" t="str">
        <f>TEXT(ola[[#This Row],[DATE]],"mmm")</f>
        <v>Jun</v>
      </c>
      <c r="N391" t="str">
        <f>TEXT(ola[[#This Row],[DATE]],"ddd")</f>
        <v>Sat</v>
      </c>
      <c r="O391" t="str">
        <f>TEXT(ola[[#This Row],[DATE]], "yyyy")</f>
        <v>2022</v>
      </c>
      <c r="P391" s="22" t="str">
        <f>VLOOKUP(ola[[#This Row],[PRODUCT ID]],olaitan[#All],3,0)</f>
        <v>Catagory02</v>
      </c>
    </row>
    <row r="392" spans="1:16" ht="15.75" thickBot="1" x14ac:dyDescent="0.3">
      <c r="A392" s="7">
        <v>44738</v>
      </c>
      <c r="B392" s="1" t="s">
        <v>92</v>
      </c>
      <c r="C392" s="2">
        <v>4</v>
      </c>
      <c r="D392" s="3" t="s">
        <v>104</v>
      </c>
      <c r="E392" s="3" t="s">
        <v>103</v>
      </c>
      <c r="F392">
        <v>7.0000000000000007E-2</v>
      </c>
      <c r="G392">
        <f>VLOOKUP(ola[[#This Row],[PRODUCT ID]],olaitan[],5,0)</f>
        <v>55</v>
      </c>
      <c r="H392">
        <f>VLOOKUP(ola[[#This Row],[PRODUCT ID]],olaitan[],6,0)</f>
        <v>58.3</v>
      </c>
      <c r="I392">
        <f>PRODUCT(ola[[#This Row],[BUYING PRICE]],ola[[#This Row],[QUANTITY]])</f>
        <v>220</v>
      </c>
      <c r="J392">
        <f>PRODUCT(ola[[#This Row],[SELLING PRICE]],ola[[#This Row],[QUANTITY]])</f>
        <v>233.2</v>
      </c>
      <c r="K392">
        <f>PRODUCT(1-ola[[#This Row],[DISCOUNT %]],ola[[#This Row],[Total selling price before discount]])</f>
        <v>216.87599999999998</v>
      </c>
      <c r="L392">
        <f>ola[[#This Row],[Total selling price after discount]]-ola[[#This Row],[Total buying price]]</f>
        <v>-3.1240000000000236</v>
      </c>
      <c r="M392" t="str">
        <f>TEXT(ola[[#This Row],[DATE]],"mmm")</f>
        <v>Jun</v>
      </c>
      <c r="N392" t="str">
        <f>TEXT(ola[[#This Row],[DATE]],"ddd")</f>
        <v>Sun</v>
      </c>
      <c r="O392" t="str">
        <f>TEXT(ola[[#This Row],[DATE]], "yyyy")</f>
        <v>2022</v>
      </c>
      <c r="P392" s="22" t="str">
        <f>VLOOKUP(ola[[#This Row],[PRODUCT ID]],olaitan[#All],3,0)</f>
        <v>Catagory04</v>
      </c>
    </row>
    <row r="393" spans="1:16" ht="15.75" thickBot="1" x14ac:dyDescent="0.3">
      <c r="A393" s="8">
        <v>44738</v>
      </c>
      <c r="B393" s="4" t="s">
        <v>101</v>
      </c>
      <c r="C393" s="5">
        <v>12</v>
      </c>
      <c r="D393" s="6" t="s">
        <v>104</v>
      </c>
      <c r="E393" s="6" t="s">
        <v>58</v>
      </c>
      <c r="F393">
        <v>7.0000000000000007E-2</v>
      </c>
      <c r="G393">
        <f>VLOOKUP(ola[[#This Row],[PRODUCT ID]],olaitan[],5,0)</f>
        <v>67</v>
      </c>
      <c r="H393">
        <f>VLOOKUP(ola[[#This Row],[PRODUCT ID]],olaitan[],6,0)</f>
        <v>83.08</v>
      </c>
      <c r="I393">
        <f>PRODUCT(ola[[#This Row],[BUYING PRICE]],ola[[#This Row],[QUANTITY]])</f>
        <v>804</v>
      </c>
      <c r="J393">
        <f>PRODUCT(ola[[#This Row],[SELLING PRICE]],ola[[#This Row],[QUANTITY]])</f>
        <v>996.96</v>
      </c>
      <c r="K393">
        <f>PRODUCT(1-ola[[#This Row],[DISCOUNT %]],ola[[#This Row],[Total selling price before discount]])</f>
        <v>927.17279999999994</v>
      </c>
      <c r="L393">
        <f>ola[[#This Row],[Total selling price after discount]]-ola[[#This Row],[Total buying price]]</f>
        <v>123.17279999999994</v>
      </c>
      <c r="M393" t="str">
        <f>TEXT(ola[[#This Row],[DATE]],"mmm")</f>
        <v>Jun</v>
      </c>
      <c r="N393" t="str">
        <f>TEXT(ola[[#This Row],[DATE]],"ddd")</f>
        <v>Sun</v>
      </c>
      <c r="O393" t="str">
        <f>TEXT(ola[[#This Row],[DATE]], "yyyy")</f>
        <v>2022</v>
      </c>
      <c r="P393" s="22" t="str">
        <f>VLOOKUP(ola[[#This Row],[PRODUCT ID]],olaitan[#All],3,0)</f>
        <v>Catagory04</v>
      </c>
    </row>
    <row r="394" spans="1:16" ht="15.75" thickBot="1" x14ac:dyDescent="0.3">
      <c r="A394" s="7">
        <v>44745</v>
      </c>
      <c r="B394" s="1" t="s">
        <v>91</v>
      </c>
      <c r="C394" s="2">
        <v>15</v>
      </c>
      <c r="D394" s="3" t="s">
        <v>104</v>
      </c>
      <c r="E394" s="3" t="s">
        <v>103</v>
      </c>
      <c r="F394">
        <v>0.04</v>
      </c>
      <c r="G394">
        <f>VLOOKUP(ola[[#This Row],[PRODUCT ID]],olaitan[],5,0)</f>
        <v>95</v>
      </c>
      <c r="H394">
        <f>VLOOKUP(ola[[#This Row],[PRODUCT ID]],olaitan[],6,0)</f>
        <v>119.7</v>
      </c>
      <c r="I394">
        <f>PRODUCT(ola[[#This Row],[BUYING PRICE]],ola[[#This Row],[QUANTITY]])</f>
        <v>1425</v>
      </c>
      <c r="J394">
        <f>PRODUCT(ola[[#This Row],[SELLING PRICE]],ola[[#This Row],[QUANTITY]])</f>
        <v>1795.5</v>
      </c>
      <c r="K394">
        <f>PRODUCT(1-ola[[#This Row],[DISCOUNT %]],ola[[#This Row],[Total selling price before discount]])</f>
        <v>1723.6799999999998</v>
      </c>
      <c r="L394">
        <f>ola[[#This Row],[Total selling price after discount]]-ola[[#This Row],[Total buying price]]</f>
        <v>298.67999999999984</v>
      </c>
      <c r="M394" t="str">
        <f>TEXT(ola[[#This Row],[DATE]],"mmm")</f>
        <v>Jul</v>
      </c>
      <c r="N394" t="str">
        <f>TEXT(ola[[#This Row],[DATE]],"ddd")</f>
        <v>Sun</v>
      </c>
      <c r="O394" t="str">
        <f>TEXT(ola[[#This Row],[DATE]], "yyyy")</f>
        <v>2022</v>
      </c>
      <c r="P394" s="22" t="str">
        <f>VLOOKUP(ola[[#This Row],[PRODUCT ID]],olaitan[#All],3,0)</f>
        <v>Catagory04</v>
      </c>
    </row>
    <row r="395" spans="1:16" ht="15.75" thickBot="1" x14ac:dyDescent="0.3">
      <c r="A395" s="8">
        <v>44746</v>
      </c>
      <c r="B395" s="4" t="s">
        <v>65</v>
      </c>
      <c r="C395" s="5">
        <v>7</v>
      </c>
      <c r="D395" s="6" t="s">
        <v>104</v>
      </c>
      <c r="E395" s="6" t="s">
        <v>58</v>
      </c>
      <c r="F395">
        <v>0.06</v>
      </c>
      <c r="G395">
        <f>VLOOKUP(ola[[#This Row],[PRODUCT ID]],olaitan[],5,0)</f>
        <v>43</v>
      </c>
      <c r="H395">
        <f>VLOOKUP(ola[[#This Row],[PRODUCT ID]],olaitan[],6,0)</f>
        <v>47.73</v>
      </c>
      <c r="I395">
        <f>PRODUCT(ola[[#This Row],[BUYING PRICE]],ola[[#This Row],[QUANTITY]])</f>
        <v>301</v>
      </c>
      <c r="J395">
        <f>PRODUCT(ola[[#This Row],[SELLING PRICE]],ola[[#This Row],[QUANTITY]])</f>
        <v>334.10999999999996</v>
      </c>
      <c r="K395">
        <f>PRODUCT(1-ola[[#This Row],[DISCOUNT %]],ola[[#This Row],[Total selling price before discount]])</f>
        <v>314.06339999999994</v>
      </c>
      <c r="L395">
        <f>ola[[#This Row],[Total selling price after discount]]-ola[[#This Row],[Total buying price]]</f>
        <v>13.063399999999945</v>
      </c>
      <c r="M395" t="str">
        <f>TEXT(ola[[#This Row],[DATE]],"mmm")</f>
        <v>Jul</v>
      </c>
      <c r="N395" t="str">
        <f>TEXT(ola[[#This Row],[DATE]],"ddd")</f>
        <v>Mon</v>
      </c>
      <c r="O395" t="str">
        <f>TEXT(ola[[#This Row],[DATE]], "yyyy")</f>
        <v>2022</v>
      </c>
      <c r="P395" s="22" t="str">
        <f>VLOOKUP(ola[[#This Row],[PRODUCT ID]],olaitan[#All],3,0)</f>
        <v>Catagory01</v>
      </c>
    </row>
    <row r="396" spans="1:16" ht="15.75" thickBot="1" x14ac:dyDescent="0.3">
      <c r="A396" s="7">
        <v>44747</v>
      </c>
      <c r="B396" s="1" t="s">
        <v>83</v>
      </c>
      <c r="C396" s="2">
        <v>7</v>
      </c>
      <c r="D396" s="3" t="s">
        <v>58</v>
      </c>
      <c r="E396" s="3" t="s">
        <v>103</v>
      </c>
      <c r="F396">
        <v>0.05</v>
      </c>
      <c r="G396">
        <f>VLOOKUP(ola[[#This Row],[PRODUCT ID]],olaitan[],5,0)</f>
        <v>7</v>
      </c>
      <c r="H396">
        <f>VLOOKUP(ola[[#This Row],[PRODUCT ID]],olaitan[],6,0)</f>
        <v>8.33</v>
      </c>
      <c r="I396">
        <f>PRODUCT(ola[[#This Row],[BUYING PRICE]],ola[[#This Row],[QUANTITY]])</f>
        <v>49</v>
      </c>
      <c r="J396">
        <f>PRODUCT(ola[[#This Row],[SELLING PRICE]],ola[[#This Row],[QUANTITY]])</f>
        <v>58.31</v>
      </c>
      <c r="K396">
        <f>PRODUCT(1-ola[[#This Row],[DISCOUNT %]],ola[[#This Row],[Total selling price before discount]])</f>
        <v>55.394500000000001</v>
      </c>
      <c r="L396">
        <f>ola[[#This Row],[Total selling price after discount]]-ola[[#This Row],[Total buying price]]</f>
        <v>6.3945000000000007</v>
      </c>
      <c r="M396" t="str">
        <f>TEXT(ola[[#This Row],[DATE]],"mmm")</f>
        <v>Jul</v>
      </c>
      <c r="N396" t="str">
        <f>TEXT(ola[[#This Row],[DATE]],"ddd")</f>
        <v>Tue</v>
      </c>
      <c r="O396" t="str">
        <f>TEXT(ola[[#This Row],[DATE]], "yyyy")</f>
        <v>2022</v>
      </c>
      <c r="P396" s="22" t="str">
        <f>VLOOKUP(ola[[#This Row],[PRODUCT ID]],olaitan[#All],3,0)</f>
        <v>Catagory04</v>
      </c>
    </row>
    <row r="397" spans="1:16" ht="15.75" thickBot="1" x14ac:dyDescent="0.3">
      <c r="A397" s="8">
        <v>44747</v>
      </c>
      <c r="B397" s="4" t="s">
        <v>73</v>
      </c>
      <c r="C397" s="5">
        <v>8</v>
      </c>
      <c r="D397" s="6" t="s">
        <v>104</v>
      </c>
      <c r="E397" s="6" t="s">
        <v>58</v>
      </c>
      <c r="F397">
        <v>0.08</v>
      </c>
      <c r="G397">
        <f>VLOOKUP(ola[[#This Row],[PRODUCT ID]],olaitan[],5,0)</f>
        <v>12</v>
      </c>
      <c r="H397">
        <f>VLOOKUP(ola[[#This Row],[PRODUCT ID]],olaitan[],6,0)</f>
        <v>15.72</v>
      </c>
      <c r="I397">
        <f>PRODUCT(ola[[#This Row],[BUYING PRICE]],ola[[#This Row],[QUANTITY]])</f>
        <v>96</v>
      </c>
      <c r="J397">
        <f>PRODUCT(ola[[#This Row],[SELLING PRICE]],ola[[#This Row],[QUANTITY]])</f>
        <v>125.76</v>
      </c>
      <c r="K397">
        <f>PRODUCT(1-ola[[#This Row],[DISCOUNT %]],ola[[#This Row],[Total selling price before discount]])</f>
        <v>115.6992</v>
      </c>
      <c r="L397">
        <f>ola[[#This Row],[Total selling price after discount]]-ola[[#This Row],[Total buying price]]</f>
        <v>19.699200000000005</v>
      </c>
      <c r="M397" t="str">
        <f>TEXT(ola[[#This Row],[DATE]],"mmm")</f>
        <v>Jul</v>
      </c>
      <c r="N397" t="str">
        <f>TEXT(ola[[#This Row],[DATE]],"ddd")</f>
        <v>Tue</v>
      </c>
      <c r="O397" t="str">
        <f>TEXT(ola[[#This Row],[DATE]], "yyyy")</f>
        <v>2022</v>
      </c>
      <c r="P397" s="22" t="str">
        <f>VLOOKUP(ola[[#This Row],[PRODUCT ID]],olaitan[#All],3,0)</f>
        <v>Catagory02</v>
      </c>
    </row>
    <row r="398" spans="1:16" ht="15.75" thickBot="1" x14ac:dyDescent="0.3">
      <c r="A398" s="7">
        <v>44748</v>
      </c>
      <c r="B398" s="1" t="s">
        <v>99</v>
      </c>
      <c r="C398" s="2">
        <v>2</v>
      </c>
      <c r="D398" s="3" t="s">
        <v>104</v>
      </c>
      <c r="E398" s="3" t="s">
        <v>103</v>
      </c>
      <c r="F398">
        <v>0.04</v>
      </c>
      <c r="G398">
        <f>VLOOKUP(ola[[#This Row],[PRODUCT ID]],olaitan[],5,0)</f>
        <v>138</v>
      </c>
      <c r="H398">
        <f>VLOOKUP(ola[[#This Row],[PRODUCT ID]],olaitan[],6,0)</f>
        <v>173.88</v>
      </c>
      <c r="I398">
        <f>PRODUCT(ola[[#This Row],[BUYING PRICE]],ola[[#This Row],[QUANTITY]])</f>
        <v>276</v>
      </c>
      <c r="J398">
        <f>PRODUCT(ola[[#This Row],[SELLING PRICE]],ola[[#This Row],[QUANTITY]])</f>
        <v>347.76</v>
      </c>
      <c r="K398">
        <f>PRODUCT(1-ola[[#This Row],[DISCOUNT %]],ola[[#This Row],[Total selling price before discount]])</f>
        <v>333.84959999999995</v>
      </c>
      <c r="L398">
        <f>ola[[#This Row],[Total selling price after discount]]-ola[[#This Row],[Total buying price]]</f>
        <v>57.849599999999953</v>
      </c>
      <c r="M398" t="str">
        <f>TEXT(ola[[#This Row],[DATE]],"mmm")</f>
        <v>Jul</v>
      </c>
      <c r="N398" t="str">
        <f>TEXT(ola[[#This Row],[DATE]],"ddd")</f>
        <v>Wed</v>
      </c>
      <c r="O398" t="str">
        <f>TEXT(ola[[#This Row],[DATE]], "yyyy")</f>
        <v>2022</v>
      </c>
      <c r="P398" s="22" t="str">
        <f>VLOOKUP(ola[[#This Row],[PRODUCT ID]],olaitan[#All],3,0)</f>
        <v>Catagory04</v>
      </c>
    </row>
    <row r="399" spans="1:16" ht="15.75" thickBot="1" x14ac:dyDescent="0.3">
      <c r="A399" s="8">
        <v>44750</v>
      </c>
      <c r="B399" s="4" t="s">
        <v>76</v>
      </c>
      <c r="C399" s="5">
        <v>2</v>
      </c>
      <c r="D399" s="6" t="s">
        <v>104</v>
      </c>
      <c r="E399" s="6" t="s">
        <v>58</v>
      </c>
      <c r="F399">
        <v>0.04</v>
      </c>
      <c r="G399">
        <f>VLOOKUP(ola[[#This Row],[PRODUCT ID]],olaitan[],5,0)</f>
        <v>37</v>
      </c>
      <c r="H399">
        <f>VLOOKUP(ola[[#This Row],[PRODUCT ID]],olaitan[],6,0)</f>
        <v>49.21</v>
      </c>
      <c r="I399">
        <f>PRODUCT(ola[[#This Row],[BUYING PRICE]],ola[[#This Row],[QUANTITY]])</f>
        <v>74</v>
      </c>
      <c r="J399">
        <f>PRODUCT(ola[[#This Row],[SELLING PRICE]],ola[[#This Row],[QUANTITY]])</f>
        <v>98.42</v>
      </c>
      <c r="K399">
        <f>PRODUCT(1-ola[[#This Row],[DISCOUNT %]],ola[[#This Row],[Total selling price before discount]])</f>
        <v>94.483199999999997</v>
      </c>
      <c r="L399">
        <f>ola[[#This Row],[Total selling price after discount]]-ola[[#This Row],[Total buying price]]</f>
        <v>20.483199999999997</v>
      </c>
      <c r="M399" t="str">
        <f>TEXT(ola[[#This Row],[DATE]],"mmm")</f>
        <v>Jul</v>
      </c>
      <c r="N399" t="str">
        <f>TEXT(ola[[#This Row],[DATE]],"ddd")</f>
        <v>Fri</v>
      </c>
      <c r="O399" t="str">
        <f>TEXT(ola[[#This Row],[DATE]], "yyyy")</f>
        <v>2022</v>
      </c>
      <c r="P399" s="22" t="str">
        <f>VLOOKUP(ola[[#This Row],[PRODUCT ID]],olaitan[#All],3,0)</f>
        <v>Catagory02</v>
      </c>
    </row>
    <row r="400" spans="1:16" ht="15.75" thickBot="1" x14ac:dyDescent="0.3">
      <c r="A400" s="7">
        <v>44752</v>
      </c>
      <c r="B400" s="1" t="s">
        <v>90</v>
      </c>
      <c r="C400" s="2">
        <v>12</v>
      </c>
      <c r="D400" s="3" t="s">
        <v>58</v>
      </c>
      <c r="E400" s="3" t="s">
        <v>103</v>
      </c>
      <c r="F400">
        <v>0.08</v>
      </c>
      <c r="G400">
        <f>VLOOKUP(ola[[#This Row],[PRODUCT ID]],olaitan[],5,0)</f>
        <v>89</v>
      </c>
      <c r="H400">
        <f>VLOOKUP(ola[[#This Row],[PRODUCT ID]],olaitan[],6,0)</f>
        <v>117.48</v>
      </c>
      <c r="I400">
        <f>PRODUCT(ola[[#This Row],[BUYING PRICE]],ola[[#This Row],[QUANTITY]])</f>
        <v>1068</v>
      </c>
      <c r="J400">
        <f>PRODUCT(ola[[#This Row],[SELLING PRICE]],ola[[#This Row],[QUANTITY]])</f>
        <v>1409.76</v>
      </c>
      <c r="K400">
        <f>PRODUCT(1-ola[[#This Row],[DISCOUNT %]],ola[[#This Row],[Total selling price before discount]])</f>
        <v>1296.9792</v>
      </c>
      <c r="L400">
        <f>ola[[#This Row],[Total selling price after discount]]-ola[[#This Row],[Total buying price]]</f>
        <v>228.97919999999999</v>
      </c>
      <c r="M400" t="str">
        <f>TEXT(ola[[#This Row],[DATE]],"mmm")</f>
        <v>Jul</v>
      </c>
      <c r="N400" t="str">
        <f>TEXT(ola[[#This Row],[DATE]],"ddd")</f>
        <v>Sun</v>
      </c>
      <c r="O400" t="str">
        <f>TEXT(ola[[#This Row],[DATE]], "yyyy")</f>
        <v>2022</v>
      </c>
      <c r="P400" s="22" t="str">
        <f>VLOOKUP(ola[[#This Row],[PRODUCT ID]],olaitan[#All],3,0)</f>
        <v>Catagory04</v>
      </c>
    </row>
    <row r="401" spans="1:16" ht="15.75" thickBot="1" x14ac:dyDescent="0.3">
      <c r="A401" s="8">
        <v>44754</v>
      </c>
      <c r="B401" s="4" t="s">
        <v>86</v>
      </c>
      <c r="C401" s="5">
        <v>12</v>
      </c>
      <c r="D401" s="6" t="s">
        <v>104</v>
      </c>
      <c r="E401" s="6" t="s">
        <v>103</v>
      </c>
      <c r="F401">
        <v>0.08</v>
      </c>
      <c r="G401">
        <f>VLOOKUP(ola[[#This Row],[PRODUCT ID]],olaitan[],5,0)</f>
        <v>37</v>
      </c>
      <c r="H401">
        <f>VLOOKUP(ola[[#This Row],[PRODUCT ID]],olaitan[],6,0)</f>
        <v>41.81</v>
      </c>
      <c r="I401">
        <f>PRODUCT(ola[[#This Row],[BUYING PRICE]],ola[[#This Row],[QUANTITY]])</f>
        <v>444</v>
      </c>
      <c r="J401">
        <f>PRODUCT(ola[[#This Row],[SELLING PRICE]],ola[[#This Row],[QUANTITY]])</f>
        <v>501.72</v>
      </c>
      <c r="K401">
        <f>PRODUCT(1-ola[[#This Row],[DISCOUNT %]],ola[[#This Row],[Total selling price before discount]])</f>
        <v>461.58240000000006</v>
      </c>
      <c r="L401">
        <f>ola[[#This Row],[Total selling price after discount]]-ola[[#This Row],[Total buying price]]</f>
        <v>17.582400000000064</v>
      </c>
      <c r="M401" t="str">
        <f>TEXT(ola[[#This Row],[DATE]],"mmm")</f>
        <v>Jul</v>
      </c>
      <c r="N401" t="str">
        <f>TEXT(ola[[#This Row],[DATE]],"ddd")</f>
        <v>Tue</v>
      </c>
      <c r="O401" t="str">
        <f>TEXT(ola[[#This Row],[DATE]], "yyyy")</f>
        <v>2022</v>
      </c>
      <c r="P401" s="22" t="str">
        <f>VLOOKUP(ola[[#This Row],[PRODUCT ID]],olaitan[#All],3,0)</f>
        <v>Catagory04</v>
      </c>
    </row>
    <row r="402" spans="1:16" ht="15.75" thickBot="1" x14ac:dyDescent="0.3">
      <c r="A402" s="7">
        <v>44755</v>
      </c>
      <c r="B402" s="1" t="s">
        <v>83</v>
      </c>
      <c r="C402" s="2">
        <v>7</v>
      </c>
      <c r="D402" s="3" t="s">
        <v>104</v>
      </c>
      <c r="E402" s="3" t="s">
        <v>58</v>
      </c>
      <c r="F402">
        <v>0.08</v>
      </c>
      <c r="G402">
        <f>VLOOKUP(ola[[#This Row],[PRODUCT ID]],olaitan[],5,0)</f>
        <v>7</v>
      </c>
      <c r="H402">
        <f>VLOOKUP(ola[[#This Row],[PRODUCT ID]],olaitan[],6,0)</f>
        <v>8.33</v>
      </c>
      <c r="I402">
        <f>PRODUCT(ola[[#This Row],[BUYING PRICE]],ola[[#This Row],[QUANTITY]])</f>
        <v>49</v>
      </c>
      <c r="J402">
        <f>PRODUCT(ola[[#This Row],[SELLING PRICE]],ola[[#This Row],[QUANTITY]])</f>
        <v>58.31</v>
      </c>
      <c r="K402">
        <f>PRODUCT(1-ola[[#This Row],[DISCOUNT %]],ola[[#This Row],[Total selling price before discount]])</f>
        <v>53.645200000000003</v>
      </c>
      <c r="L402">
        <f>ola[[#This Row],[Total selling price after discount]]-ola[[#This Row],[Total buying price]]</f>
        <v>4.6452000000000027</v>
      </c>
      <c r="M402" t="str">
        <f>TEXT(ola[[#This Row],[DATE]],"mmm")</f>
        <v>Jul</v>
      </c>
      <c r="N402" t="str">
        <f>TEXT(ola[[#This Row],[DATE]],"ddd")</f>
        <v>Wed</v>
      </c>
      <c r="O402" t="str">
        <f>TEXT(ola[[#This Row],[DATE]], "yyyy")</f>
        <v>2022</v>
      </c>
      <c r="P402" s="22" t="str">
        <f>VLOOKUP(ola[[#This Row],[PRODUCT ID]],olaitan[#All],3,0)</f>
        <v>Catagory04</v>
      </c>
    </row>
    <row r="403" spans="1:16" ht="15.75" thickBot="1" x14ac:dyDescent="0.3">
      <c r="A403" s="8">
        <v>44756</v>
      </c>
      <c r="B403" s="4" t="s">
        <v>91</v>
      </c>
      <c r="C403" s="5">
        <v>9</v>
      </c>
      <c r="D403" s="6" t="s">
        <v>104</v>
      </c>
      <c r="E403" s="6" t="s">
        <v>58</v>
      </c>
      <c r="F403">
        <v>0.04</v>
      </c>
      <c r="G403">
        <f>VLOOKUP(ola[[#This Row],[PRODUCT ID]],olaitan[],5,0)</f>
        <v>95</v>
      </c>
      <c r="H403">
        <f>VLOOKUP(ola[[#This Row],[PRODUCT ID]],olaitan[],6,0)</f>
        <v>119.7</v>
      </c>
      <c r="I403">
        <f>PRODUCT(ola[[#This Row],[BUYING PRICE]],ola[[#This Row],[QUANTITY]])</f>
        <v>855</v>
      </c>
      <c r="J403">
        <f>PRODUCT(ola[[#This Row],[SELLING PRICE]],ola[[#This Row],[QUANTITY]])</f>
        <v>1077.3</v>
      </c>
      <c r="K403">
        <f>PRODUCT(1-ola[[#This Row],[DISCOUNT %]],ola[[#This Row],[Total selling price before discount]])</f>
        <v>1034.2079999999999</v>
      </c>
      <c r="L403">
        <f>ola[[#This Row],[Total selling price after discount]]-ola[[#This Row],[Total buying price]]</f>
        <v>179.20799999999986</v>
      </c>
      <c r="M403" t="str">
        <f>TEXT(ola[[#This Row],[DATE]],"mmm")</f>
        <v>Jul</v>
      </c>
      <c r="N403" t="str">
        <f>TEXT(ola[[#This Row],[DATE]],"ddd")</f>
        <v>Thu</v>
      </c>
      <c r="O403" t="str">
        <f>TEXT(ola[[#This Row],[DATE]], "yyyy")</f>
        <v>2022</v>
      </c>
      <c r="P403" s="22" t="str">
        <f>VLOOKUP(ola[[#This Row],[PRODUCT ID]],olaitan[#All],3,0)</f>
        <v>Catagory04</v>
      </c>
    </row>
    <row r="404" spans="1:16" ht="15.75" thickBot="1" x14ac:dyDescent="0.3">
      <c r="A404" s="7">
        <v>44757</v>
      </c>
      <c r="B404" s="1" t="s">
        <v>62</v>
      </c>
      <c r="C404" s="2">
        <v>2</v>
      </c>
      <c r="D404" s="3" t="s">
        <v>58</v>
      </c>
      <c r="E404" s="3" t="s">
        <v>58</v>
      </c>
      <c r="F404">
        <v>0.08</v>
      </c>
      <c r="G404">
        <f>VLOOKUP(ola[[#This Row],[PRODUCT ID]],olaitan[],5,0)</f>
        <v>44</v>
      </c>
      <c r="H404">
        <f>VLOOKUP(ola[[#This Row],[PRODUCT ID]],olaitan[],6,0)</f>
        <v>48.84</v>
      </c>
      <c r="I404">
        <f>PRODUCT(ola[[#This Row],[BUYING PRICE]],ola[[#This Row],[QUANTITY]])</f>
        <v>88</v>
      </c>
      <c r="J404">
        <f>PRODUCT(ola[[#This Row],[SELLING PRICE]],ola[[#This Row],[QUANTITY]])</f>
        <v>97.68</v>
      </c>
      <c r="K404">
        <f>PRODUCT(1-ola[[#This Row],[DISCOUNT %]],ola[[#This Row],[Total selling price before discount]])</f>
        <v>89.865600000000015</v>
      </c>
      <c r="L404">
        <f>ola[[#This Row],[Total selling price after discount]]-ola[[#This Row],[Total buying price]]</f>
        <v>1.8656000000000148</v>
      </c>
      <c r="M404" t="str">
        <f>TEXT(ola[[#This Row],[DATE]],"mmm")</f>
        <v>Jul</v>
      </c>
      <c r="N404" t="str">
        <f>TEXT(ola[[#This Row],[DATE]],"ddd")</f>
        <v>Fri</v>
      </c>
      <c r="O404" t="str">
        <f>TEXT(ola[[#This Row],[DATE]], "yyyy")</f>
        <v>2022</v>
      </c>
      <c r="P404" s="22" t="str">
        <f>VLOOKUP(ola[[#This Row],[PRODUCT ID]],olaitan[#All],3,0)</f>
        <v>Catagory01</v>
      </c>
    </row>
    <row r="405" spans="1:16" ht="15.75" thickBot="1" x14ac:dyDescent="0.3">
      <c r="A405" s="8">
        <v>44759</v>
      </c>
      <c r="B405" s="4" t="s">
        <v>99</v>
      </c>
      <c r="C405" s="5">
        <v>8</v>
      </c>
      <c r="D405" s="6" t="s">
        <v>58</v>
      </c>
      <c r="E405" s="6" t="s">
        <v>103</v>
      </c>
      <c r="F405">
        <v>0.06</v>
      </c>
      <c r="G405">
        <f>VLOOKUP(ola[[#This Row],[PRODUCT ID]],olaitan[],5,0)</f>
        <v>138</v>
      </c>
      <c r="H405">
        <f>VLOOKUP(ola[[#This Row],[PRODUCT ID]],olaitan[],6,0)</f>
        <v>173.88</v>
      </c>
      <c r="I405">
        <f>PRODUCT(ola[[#This Row],[BUYING PRICE]],ola[[#This Row],[QUANTITY]])</f>
        <v>1104</v>
      </c>
      <c r="J405">
        <f>PRODUCT(ola[[#This Row],[SELLING PRICE]],ola[[#This Row],[QUANTITY]])</f>
        <v>1391.04</v>
      </c>
      <c r="K405">
        <f>PRODUCT(1-ola[[#This Row],[DISCOUNT %]],ola[[#This Row],[Total selling price before discount]])</f>
        <v>1307.5775999999998</v>
      </c>
      <c r="L405">
        <f>ola[[#This Row],[Total selling price after discount]]-ola[[#This Row],[Total buying price]]</f>
        <v>203.57759999999985</v>
      </c>
      <c r="M405" t="str">
        <f>TEXT(ola[[#This Row],[DATE]],"mmm")</f>
        <v>Jul</v>
      </c>
      <c r="N405" t="str">
        <f>TEXT(ola[[#This Row],[DATE]],"ddd")</f>
        <v>Sun</v>
      </c>
      <c r="O405" t="str">
        <f>TEXT(ola[[#This Row],[DATE]], "yyyy")</f>
        <v>2022</v>
      </c>
      <c r="P405" s="22" t="str">
        <f>VLOOKUP(ola[[#This Row],[PRODUCT ID]],olaitan[#All],3,0)</f>
        <v>Catagory04</v>
      </c>
    </row>
    <row r="406" spans="1:16" ht="15.75" thickBot="1" x14ac:dyDescent="0.3">
      <c r="A406" s="7">
        <v>44760</v>
      </c>
      <c r="B406" s="1" t="s">
        <v>68</v>
      </c>
      <c r="C406" s="2">
        <v>12</v>
      </c>
      <c r="D406" s="3" t="s">
        <v>104</v>
      </c>
      <c r="E406" s="3" t="s">
        <v>58</v>
      </c>
      <c r="F406">
        <v>0.08</v>
      </c>
      <c r="G406">
        <f>VLOOKUP(ola[[#This Row],[PRODUCT ID]],olaitan[],5,0)</f>
        <v>148</v>
      </c>
      <c r="H406">
        <f>VLOOKUP(ola[[#This Row],[PRODUCT ID]],olaitan[],6,0)</f>
        <v>164.28</v>
      </c>
      <c r="I406">
        <f>PRODUCT(ola[[#This Row],[BUYING PRICE]],ola[[#This Row],[QUANTITY]])</f>
        <v>1776</v>
      </c>
      <c r="J406">
        <f>PRODUCT(ola[[#This Row],[SELLING PRICE]],ola[[#This Row],[QUANTITY]])</f>
        <v>1971.3600000000001</v>
      </c>
      <c r="K406">
        <f>PRODUCT(1-ola[[#This Row],[DISCOUNT %]],ola[[#This Row],[Total selling price before discount]])</f>
        <v>1813.6512000000002</v>
      </c>
      <c r="L406">
        <f>ola[[#This Row],[Total selling price after discount]]-ola[[#This Row],[Total buying price]]</f>
        <v>37.651200000000244</v>
      </c>
      <c r="M406" t="str">
        <f>TEXT(ola[[#This Row],[DATE]],"mmm")</f>
        <v>Jul</v>
      </c>
      <c r="N406" t="str">
        <f>TEXT(ola[[#This Row],[DATE]],"ddd")</f>
        <v>Mon</v>
      </c>
      <c r="O406" t="str">
        <f>TEXT(ola[[#This Row],[DATE]], "yyyy")</f>
        <v>2022</v>
      </c>
      <c r="P406" s="22" t="str">
        <f>VLOOKUP(ola[[#This Row],[PRODUCT ID]],olaitan[#All],3,0)</f>
        <v>Catagory02</v>
      </c>
    </row>
    <row r="407" spans="1:16" ht="15.75" thickBot="1" x14ac:dyDescent="0.3">
      <c r="A407" s="8">
        <v>44762</v>
      </c>
      <c r="B407" s="4" t="s">
        <v>100</v>
      </c>
      <c r="C407" s="5">
        <v>8</v>
      </c>
      <c r="D407" s="6" t="s">
        <v>8</v>
      </c>
      <c r="E407" s="6" t="s">
        <v>58</v>
      </c>
      <c r="F407">
        <v>0.06</v>
      </c>
      <c r="G407">
        <f>VLOOKUP(ola[[#This Row],[PRODUCT ID]],olaitan[],5,0)</f>
        <v>120</v>
      </c>
      <c r="H407">
        <f>VLOOKUP(ola[[#This Row],[PRODUCT ID]],olaitan[],6,0)</f>
        <v>162</v>
      </c>
      <c r="I407">
        <f>PRODUCT(ola[[#This Row],[BUYING PRICE]],ola[[#This Row],[QUANTITY]])</f>
        <v>960</v>
      </c>
      <c r="J407">
        <f>PRODUCT(ola[[#This Row],[SELLING PRICE]],ola[[#This Row],[QUANTITY]])</f>
        <v>1296</v>
      </c>
      <c r="K407">
        <f>PRODUCT(1-ola[[#This Row],[DISCOUNT %]],ola[[#This Row],[Total selling price before discount]])</f>
        <v>1218.24</v>
      </c>
      <c r="L407">
        <f>ola[[#This Row],[Total selling price after discount]]-ola[[#This Row],[Total buying price]]</f>
        <v>258.24</v>
      </c>
      <c r="M407" t="str">
        <f>TEXT(ola[[#This Row],[DATE]],"mmm")</f>
        <v>Jul</v>
      </c>
      <c r="N407" t="str">
        <f>TEXT(ola[[#This Row],[DATE]],"ddd")</f>
        <v>Wed</v>
      </c>
      <c r="O407" t="str">
        <f>TEXT(ola[[#This Row],[DATE]], "yyyy")</f>
        <v>2022</v>
      </c>
      <c r="P407" s="22" t="str">
        <f>VLOOKUP(ola[[#This Row],[PRODUCT ID]],olaitan[#All],3,0)</f>
        <v>Catagory04</v>
      </c>
    </row>
    <row r="408" spans="1:16" ht="15.75" thickBot="1" x14ac:dyDescent="0.3">
      <c r="A408" s="7">
        <v>44764</v>
      </c>
      <c r="B408" s="1" t="s">
        <v>92</v>
      </c>
      <c r="C408" s="2">
        <v>6</v>
      </c>
      <c r="D408" s="3" t="s">
        <v>104</v>
      </c>
      <c r="E408" s="3" t="s">
        <v>103</v>
      </c>
      <c r="F408">
        <v>0.05</v>
      </c>
      <c r="G408">
        <f>VLOOKUP(ola[[#This Row],[PRODUCT ID]],olaitan[],5,0)</f>
        <v>55</v>
      </c>
      <c r="H408">
        <f>VLOOKUP(ola[[#This Row],[PRODUCT ID]],olaitan[],6,0)</f>
        <v>58.3</v>
      </c>
      <c r="I408">
        <f>PRODUCT(ola[[#This Row],[BUYING PRICE]],ola[[#This Row],[QUANTITY]])</f>
        <v>330</v>
      </c>
      <c r="J408">
        <f>PRODUCT(ola[[#This Row],[SELLING PRICE]],ola[[#This Row],[QUANTITY]])</f>
        <v>349.79999999999995</v>
      </c>
      <c r="K408">
        <f>PRODUCT(1-ola[[#This Row],[DISCOUNT %]],ola[[#This Row],[Total selling price before discount]])</f>
        <v>332.30999999999995</v>
      </c>
      <c r="L408">
        <f>ola[[#This Row],[Total selling price after discount]]-ola[[#This Row],[Total buying price]]</f>
        <v>2.3099999999999454</v>
      </c>
      <c r="M408" t="str">
        <f>TEXT(ola[[#This Row],[DATE]],"mmm")</f>
        <v>Jul</v>
      </c>
      <c r="N408" t="str">
        <f>TEXT(ola[[#This Row],[DATE]],"ddd")</f>
        <v>Fri</v>
      </c>
      <c r="O408" t="str">
        <f>TEXT(ola[[#This Row],[DATE]], "yyyy")</f>
        <v>2022</v>
      </c>
      <c r="P408" s="22" t="str">
        <f>VLOOKUP(ola[[#This Row],[PRODUCT ID]],olaitan[#All],3,0)</f>
        <v>Catagory04</v>
      </c>
    </row>
    <row r="409" spans="1:16" ht="15.75" thickBot="1" x14ac:dyDescent="0.3">
      <c r="A409" s="8">
        <v>44765</v>
      </c>
      <c r="B409" s="4" t="s">
        <v>76</v>
      </c>
      <c r="C409" s="5">
        <v>2</v>
      </c>
      <c r="D409" s="6" t="s">
        <v>58</v>
      </c>
      <c r="E409" s="6" t="s">
        <v>58</v>
      </c>
      <c r="F409">
        <v>7.0000000000000007E-2</v>
      </c>
      <c r="G409">
        <f>VLOOKUP(ola[[#This Row],[PRODUCT ID]],olaitan[],5,0)</f>
        <v>37</v>
      </c>
      <c r="H409">
        <f>VLOOKUP(ola[[#This Row],[PRODUCT ID]],olaitan[],6,0)</f>
        <v>49.21</v>
      </c>
      <c r="I409">
        <f>PRODUCT(ola[[#This Row],[BUYING PRICE]],ola[[#This Row],[QUANTITY]])</f>
        <v>74</v>
      </c>
      <c r="J409">
        <f>PRODUCT(ola[[#This Row],[SELLING PRICE]],ola[[#This Row],[QUANTITY]])</f>
        <v>98.42</v>
      </c>
      <c r="K409">
        <f>PRODUCT(1-ola[[#This Row],[DISCOUNT %]],ola[[#This Row],[Total selling price before discount]])</f>
        <v>91.530599999999993</v>
      </c>
      <c r="L409">
        <f>ola[[#This Row],[Total selling price after discount]]-ola[[#This Row],[Total buying price]]</f>
        <v>17.530599999999993</v>
      </c>
      <c r="M409" t="str">
        <f>TEXT(ola[[#This Row],[DATE]],"mmm")</f>
        <v>Jul</v>
      </c>
      <c r="N409" t="str">
        <f>TEXT(ola[[#This Row],[DATE]],"ddd")</f>
        <v>Sat</v>
      </c>
      <c r="O409" t="str">
        <f>TEXT(ola[[#This Row],[DATE]], "yyyy")</f>
        <v>2022</v>
      </c>
      <c r="P409" s="22" t="str">
        <f>VLOOKUP(ola[[#This Row],[PRODUCT ID]],olaitan[#All],3,0)</f>
        <v>Catagory02</v>
      </c>
    </row>
    <row r="410" spans="1:16" ht="15.75" thickBot="1" x14ac:dyDescent="0.3">
      <c r="A410" s="7">
        <v>44766</v>
      </c>
      <c r="B410" s="1" t="s">
        <v>64</v>
      </c>
      <c r="C410" s="2">
        <v>14</v>
      </c>
      <c r="D410" s="3" t="s">
        <v>104</v>
      </c>
      <c r="E410" s="3" t="s">
        <v>103</v>
      </c>
      <c r="F410">
        <v>0.06</v>
      </c>
      <c r="G410">
        <f>VLOOKUP(ola[[#This Row],[PRODUCT ID]],olaitan[],5,0)</f>
        <v>75</v>
      </c>
      <c r="H410">
        <f>VLOOKUP(ola[[#This Row],[PRODUCT ID]],olaitan[],6,0)</f>
        <v>85.5</v>
      </c>
      <c r="I410">
        <f>PRODUCT(ola[[#This Row],[BUYING PRICE]],ola[[#This Row],[QUANTITY]])</f>
        <v>1050</v>
      </c>
      <c r="J410">
        <f>PRODUCT(ola[[#This Row],[SELLING PRICE]],ola[[#This Row],[QUANTITY]])</f>
        <v>1197</v>
      </c>
      <c r="K410">
        <f>PRODUCT(1-ola[[#This Row],[DISCOUNT %]],ola[[#This Row],[Total selling price before discount]])</f>
        <v>1125.1799999999998</v>
      </c>
      <c r="L410">
        <f>ola[[#This Row],[Total selling price after discount]]-ola[[#This Row],[Total buying price]]</f>
        <v>75.179999999999836</v>
      </c>
      <c r="M410" t="str">
        <f>TEXT(ola[[#This Row],[DATE]],"mmm")</f>
        <v>Jul</v>
      </c>
      <c r="N410" t="str">
        <f>TEXT(ola[[#This Row],[DATE]],"ddd")</f>
        <v>Sun</v>
      </c>
      <c r="O410" t="str">
        <f>TEXT(ola[[#This Row],[DATE]], "yyyy")</f>
        <v>2022</v>
      </c>
      <c r="P410" s="22" t="str">
        <f>VLOOKUP(ola[[#This Row],[PRODUCT ID]],olaitan[#All],3,0)</f>
        <v>Catagory01</v>
      </c>
    </row>
    <row r="411" spans="1:16" ht="15.75" thickBot="1" x14ac:dyDescent="0.3">
      <c r="A411" s="8">
        <v>44766</v>
      </c>
      <c r="B411" s="4" t="s">
        <v>85</v>
      </c>
      <c r="C411" s="5">
        <v>1</v>
      </c>
      <c r="D411" s="6" t="s">
        <v>58</v>
      </c>
      <c r="E411" s="6" t="s">
        <v>58</v>
      </c>
      <c r="F411">
        <v>0.06</v>
      </c>
      <c r="G411">
        <f>VLOOKUP(ola[[#This Row],[PRODUCT ID]],olaitan[],5,0)</f>
        <v>48</v>
      </c>
      <c r="H411">
        <f>VLOOKUP(ola[[#This Row],[PRODUCT ID]],olaitan[],6,0)</f>
        <v>57.12</v>
      </c>
      <c r="I411">
        <f>PRODUCT(ola[[#This Row],[BUYING PRICE]],ola[[#This Row],[QUANTITY]])</f>
        <v>48</v>
      </c>
      <c r="J411">
        <f>PRODUCT(ola[[#This Row],[SELLING PRICE]],ola[[#This Row],[QUANTITY]])</f>
        <v>57.12</v>
      </c>
      <c r="K411">
        <f>PRODUCT(1-ola[[#This Row],[DISCOUNT %]],ola[[#This Row],[Total selling price before discount]])</f>
        <v>53.692799999999991</v>
      </c>
      <c r="L411">
        <f>ola[[#This Row],[Total selling price after discount]]-ola[[#This Row],[Total buying price]]</f>
        <v>5.6927999999999912</v>
      </c>
      <c r="M411" t="str">
        <f>TEXT(ola[[#This Row],[DATE]],"mmm")</f>
        <v>Jul</v>
      </c>
      <c r="N411" t="str">
        <f>TEXT(ola[[#This Row],[DATE]],"ddd")</f>
        <v>Sun</v>
      </c>
      <c r="O411" t="str">
        <f>TEXT(ola[[#This Row],[DATE]], "yyyy")</f>
        <v>2022</v>
      </c>
      <c r="P411" s="22" t="str">
        <f>VLOOKUP(ola[[#This Row],[PRODUCT ID]],olaitan[#All],3,0)</f>
        <v>Catagory04</v>
      </c>
    </row>
    <row r="412" spans="1:16" ht="15.75" thickBot="1" x14ac:dyDescent="0.3">
      <c r="A412" s="7">
        <v>44767</v>
      </c>
      <c r="B412" s="1" t="s">
        <v>102</v>
      </c>
      <c r="C412" s="2">
        <v>2</v>
      </c>
      <c r="D412" s="3" t="s">
        <v>104</v>
      </c>
      <c r="E412" s="3" t="s">
        <v>103</v>
      </c>
      <c r="F412">
        <v>0.05</v>
      </c>
      <c r="G412">
        <f>VLOOKUP(ola[[#This Row],[PRODUCT ID]],olaitan[],5,0)</f>
        <v>76</v>
      </c>
      <c r="H412">
        <f>VLOOKUP(ola[[#This Row],[PRODUCT ID]],olaitan[],6,0)</f>
        <v>82.08</v>
      </c>
      <c r="I412">
        <f>PRODUCT(ola[[#This Row],[BUYING PRICE]],ola[[#This Row],[QUANTITY]])</f>
        <v>152</v>
      </c>
      <c r="J412">
        <f>PRODUCT(ola[[#This Row],[SELLING PRICE]],ola[[#This Row],[QUANTITY]])</f>
        <v>164.16</v>
      </c>
      <c r="K412">
        <f>PRODUCT(1-ola[[#This Row],[DISCOUNT %]],ola[[#This Row],[Total selling price before discount]])</f>
        <v>155.952</v>
      </c>
      <c r="L412">
        <f>ola[[#This Row],[Total selling price after discount]]-ola[[#This Row],[Total buying price]]</f>
        <v>3.9519999999999982</v>
      </c>
      <c r="M412" t="str">
        <f>TEXT(ola[[#This Row],[DATE]],"mmm")</f>
        <v>Jul</v>
      </c>
      <c r="N412" t="str">
        <f>TEXT(ola[[#This Row],[DATE]],"ddd")</f>
        <v>Mon</v>
      </c>
      <c r="O412" t="str">
        <f>TEXT(ola[[#This Row],[DATE]], "yyyy")</f>
        <v>2022</v>
      </c>
      <c r="P412" s="22" t="str">
        <f>VLOOKUP(ola[[#This Row],[PRODUCT ID]],olaitan[#All],3,0)</f>
        <v>Catagory04</v>
      </c>
    </row>
    <row r="413" spans="1:16" ht="15.75" thickBot="1" x14ac:dyDescent="0.3">
      <c r="A413" s="8">
        <v>44767</v>
      </c>
      <c r="B413" s="4" t="s">
        <v>75</v>
      </c>
      <c r="C413" s="5">
        <v>12</v>
      </c>
      <c r="D413" s="6" t="s">
        <v>104</v>
      </c>
      <c r="E413" s="6" t="s">
        <v>103</v>
      </c>
      <c r="F413">
        <v>0.06</v>
      </c>
      <c r="G413">
        <f>VLOOKUP(ola[[#This Row],[PRODUCT ID]],olaitan[],5,0)</f>
        <v>134</v>
      </c>
      <c r="H413">
        <f>VLOOKUP(ola[[#This Row],[PRODUCT ID]],olaitan[],6,0)</f>
        <v>156.78</v>
      </c>
      <c r="I413">
        <f>PRODUCT(ola[[#This Row],[BUYING PRICE]],ola[[#This Row],[QUANTITY]])</f>
        <v>1608</v>
      </c>
      <c r="J413">
        <f>PRODUCT(ola[[#This Row],[SELLING PRICE]],ola[[#This Row],[QUANTITY]])</f>
        <v>1881.3600000000001</v>
      </c>
      <c r="K413">
        <f>PRODUCT(1-ola[[#This Row],[DISCOUNT %]],ola[[#This Row],[Total selling price before discount]])</f>
        <v>1768.4784</v>
      </c>
      <c r="L413">
        <f>ola[[#This Row],[Total selling price after discount]]-ola[[#This Row],[Total buying price]]</f>
        <v>160.47839999999997</v>
      </c>
      <c r="M413" t="str">
        <f>TEXT(ola[[#This Row],[DATE]],"mmm")</f>
        <v>Jul</v>
      </c>
      <c r="N413" t="str">
        <f>TEXT(ola[[#This Row],[DATE]],"ddd")</f>
        <v>Mon</v>
      </c>
      <c r="O413" t="str">
        <f>TEXT(ola[[#This Row],[DATE]], "yyyy")</f>
        <v>2022</v>
      </c>
      <c r="P413" s="22" t="str">
        <f>VLOOKUP(ola[[#This Row],[PRODUCT ID]],olaitan[#All],3,0)</f>
        <v>Catagory02</v>
      </c>
    </row>
    <row r="414" spans="1:16" ht="15.75" thickBot="1" x14ac:dyDescent="0.3">
      <c r="A414" s="7">
        <v>44767</v>
      </c>
      <c r="B414" s="1" t="s">
        <v>61</v>
      </c>
      <c r="C414" s="2">
        <v>13</v>
      </c>
      <c r="D414" s="3" t="s">
        <v>58</v>
      </c>
      <c r="E414" s="3" t="s">
        <v>103</v>
      </c>
      <c r="F414">
        <v>0.04</v>
      </c>
      <c r="G414">
        <f>VLOOKUP(ola[[#This Row],[PRODUCT ID]],olaitan[],5,0)</f>
        <v>71</v>
      </c>
      <c r="H414">
        <f>VLOOKUP(ola[[#This Row],[PRODUCT ID]],olaitan[],6,0)</f>
        <v>80.94</v>
      </c>
      <c r="I414">
        <f>PRODUCT(ola[[#This Row],[BUYING PRICE]],ola[[#This Row],[QUANTITY]])</f>
        <v>923</v>
      </c>
      <c r="J414">
        <f>PRODUCT(ola[[#This Row],[SELLING PRICE]],ola[[#This Row],[QUANTITY]])</f>
        <v>1052.22</v>
      </c>
      <c r="K414">
        <f>PRODUCT(1-ola[[#This Row],[DISCOUNT %]],ola[[#This Row],[Total selling price before discount]])</f>
        <v>1010.1312</v>
      </c>
      <c r="L414">
        <f>ola[[#This Row],[Total selling price after discount]]-ola[[#This Row],[Total buying price]]</f>
        <v>87.131200000000035</v>
      </c>
      <c r="M414" t="str">
        <f>TEXT(ola[[#This Row],[DATE]],"mmm")</f>
        <v>Jul</v>
      </c>
      <c r="N414" t="str">
        <f>TEXT(ola[[#This Row],[DATE]],"ddd")</f>
        <v>Mon</v>
      </c>
      <c r="O414" t="str">
        <f>TEXT(ola[[#This Row],[DATE]], "yyyy")</f>
        <v>2022</v>
      </c>
      <c r="P414" s="22" t="str">
        <f>VLOOKUP(ola[[#This Row],[PRODUCT ID]],olaitan[#All],3,0)</f>
        <v>Catagory01</v>
      </c>
    </row>
    <row r="415" spans="1:16" ht="15.75" thickBot="1" x14ac:dyDescent="0.3">
      <c r="A415" s="8">
        <v>44768</v>
      </c>
      <c r="B415" s="4" t="s">
        <v>61</v>
      </c>
      <c r="C415" s="5">
        <v>10</v>
      </c>
      <c r="D415" s="6" t="s">
        <v>58</v>
      </c>
      <c r="E415" s="6" t="s">
        <v>58</v>
      </c>
      <c r="F415">
        <v>0.05</v>
      </c>
      <c r="G415">
        <f>VLOOKUP(ola[[#This Row],[PRODUCT ID]],olaitan[],5,0)</f>
        <v>71</v>
      </c>
      <c r="H415">
        <f>VLOOKUP(ola[[#This Row],[PRODUCT ID]],olaitan[],6,0)</f>
        <v>80.94</v>
      </c>
      <c r="I415">
        <f>PRODUCT(ola[[#This Row],[BUYING PRICE]],ola[[#This Row],[QUANTITY]])</f>
        <v>710</v>
      </c>
      <c r="J415">
        <f>PRODUCT(ola[[#This Row],[SELLING PRICE]],ola[[#This Row],[QUANTITY]])</f>
        <v>809.4</v>
      </c>
      <c r="K415">
        <f>PRODUCT(1-ola[[#This Row],[DISCOUNT %]],ola[[#This Row],[Total selling price before discount]])</f>
        <v>768.93</v>
      </c>
      <c r="L415">
        <f>ola[[#This Row],[Total selling price after discount]]-ola[[#This Row],[Total buying price]]</f>
        <v>58.92999999999995</v>
      </c>
      <c r="M415" t="str">
        <f>TEXT(ola[[#This Row],[DATE]],"mmm")</f>
        <v>Jul</v>
      </c>
      <c r="N415" t="str">
        <f>TEXT(ola[[#This Row],[DATE]],"ddd")</f>
        <v>Tue</v>
      </c>
      <c r="O415" t="str">
        <f>TEXT(ola[[#This Row],[DATE]], "yyyy")</f>
        <v>2022</v>
      </c>
      <c r="P415" s="22" t="str">
        <f>VLOOKUP(ola[[#This Row],[PRODUCT ID]],olaitan[#All],3,0)</f>
        <v>Catagory01</v>
      </c>
    </row>
    <row r="416" spans="1:16" ht="15.75" thickBot="1" x14ac:dyDescent="0.3">
      <c r="A416" s="7">
        <v>44768</v>
      </c>
      <c r="B416" s="1" t="s">
        <v>84</v>
      </c>
      <c r="C416" s="2">
        <v>1</v>
      </c>
      <c r="D416" s="3" t="s">
        <v>58</v>
      </c>
      <c r="E416" s="3" t="s">
        <v>103</v>
      </c>
      <c r="F416">
        <v>0.06</v>
      </c>
      <c r="G416">
        <f>VLOOKUP(ola[[#This Row],[PRODUCT ID]],olaitan[],5,0)</f>
        <v>18</v>
      </c>
      <c r="H416">
        <f>VLOOKUP(ola[[#This Row],[PRODUCT ID]],olaitan[],6,0)</f>
        <v>24.66</v>
      </c>
      <c r="I416">
        <f>PRODUCT(ola[[#This Row],[BUYING PRICE]],ola[[#This Row],[QUANTITY]])</f>
        <v>18</v>
      </c>
      <c r="J416">
        <f>PRODUCT(ola[[#This Row],[SELLING PRICE]],ola[[#This Row],[QUANTITY]])</f>
        <v>24.66</v>
      </c>
      <c r="K416">
        <f>PRODUCT(1-ola[[#This Row],[DISCOUNT %]],ola[[#This Row],[Total selling price before discount]])</f>
        <v>23.180399999999999</v>
      </c>
      <c r="L416">
        <f>ola[[#This Row],[Total selling price after discount]]-ola[[#This Row],[Total buying price]]</f>
        <v>5.1803999999999988</v>
      </c>
      <c r="M416" t="str">
        <f>TEXT(ola[[#This Row],[DATE]],"mmm")</f>
        <v>Jul</v>
      </c>
      <c r="N416" t="str">
        <f>TEXT(ola[[#This Row],[DATE]],"ddd")</f>
        <v>Tue</v>
      </c>
      <c r="O416" t="str">
        <f>TEXT(ola[[#This Row],[DATE]], "yyyy")</f>
        <v>2022</v>
      </c>
      <c r="P416" s="22" t="str">
        <f>VLOOKUP(ola[[#This Row],[PRODUCT ID]],olaitan[#All],3,0)</f>
        <v>Catagory04</v>
      </c>
    </row>
    <row r="417" spans="1:16" ht="15.75" thickBot="1" x14ac:dyDescent="0.3">
      <c r="A417" s="8">
        <v>44776</v>
      </c>
      <c r="B417" s="4" t="s">
        <v>70</v>
      </c>
      <c r="C417" s="5">
        <v>5</v>
      </c>
      <c r="D417" s="6" t="s">
        <v>104</v>
      </c>
      <c r="E417" s="6" t="s">
        <v>103</v>
      </c>
      <c r="F417">
        <v>0.05</v>
      </c>
      <c r="G417">
        <f>VLOOKUP(ola[[#This Row],[PRODUCT ID]],olaitan[],5,0)</f>
        <v>73</v>
      </c>
      <c r="H417">
        <f>VLOOKUP(ola[[#This Row],[PRODUCT ID]],olaitan[],6,0)</f>
        <v>94.17</v>
      </c>
      <c r="I417">
        <f>PRODUCT(ola[[#This Row],[BUYING PRICE]],ola[[#This Row],[QUANTITY]])</f>
        <v>365</v>
      </c>
      <c r="J417">
        <f>PRODUCT(ola[[#This Row],[SELLING PRICE]],ola[[#This Row],[QUANTITY]])</f>
        <v>470.85</v>
      </c>
      <c r="K417">
        <f>PRODUCT(1-ola[[#This Row],[DISCOUNT %]],ola[[#This Row],[Total selling price before discount]])</f>
        <v>447.3075</v>
      </c>
      <c r="L417">
        <f>ola[[#This Row],[Total selling price after discount]]-ola[[#This Row],[Total buying price]]</f>
        <v>82.307500000000005</v>
      </c>
      <c r="M417" t="str">
        <f>TEXT(ola[[#This Row],[DATE]],"mmm")</f>
        <v>Aug</v>
      </c>
      <c r="N417" t="str">
        <f>TEXT(ola[[#This Row],[DATE]],"ddd")</f>
        <v>Wed</v>
      </c>
      <c r="O417" t="str">
        <f>TEXT(ola[[#This Row],[DATE]], "yyyy")</f>
        <v>2022</v>
      </c>
      <c r="P417" s="22" t="str">
        <f>VLOOKUP(ola[[#This Row],[PRODUCT ID]],olaitan[#All],3,0)</f>
        <v>Catagory02</v>
      </c>
    </row>
    <row r="418" spans="1:16" ht="15.75" thickBot="1" x14ac:dyDescent="0.3">
      <c r="A418" s="7">
        <v>44779</v>
      </c>
      <c r="B418" s="1" t="s">
        <v>74</v>
      </c>
      <c r="C418" s="2">
        <v>9</v>
      </c>
      <c r="D418" s="3" t="s">
        <v>58</v>
      </c>
      <c r="E418" s="3" t="s">
        <v>58</v>
      </c>
      <c r="F418">
        <v>0.05</v>
      </c>
      <c r="G418">
        <f>VLOOKUP(ola[[#This Row],[PRODUCT ID]],olaitan[],5,0)</f>
        <v>13</v>
      </c>
      <c r="H418">
        <f>VLOOKUP(ola[[#This Row],[PRODUCT ID]],olaitan[],6,0)</f>
        <v>16.64</v>
      </c>
      <c r="I418">
        <f>PRODUCT(ola[[#This Row],[BUYING PRICE]],ola[[#This Row],[QUANTITY]])</f>
        <v>117</v>
      </c>
      <c r="J418">
        <f>PRODUCT(ola[[#This Row],[SELLING PRICE]],ola[[#This Row],[QUANTITY]])</f>
        <v>149.76</v>
      </c>
      <c r="K418">
        <f>PRODUCT(1-ola[[#This Row],[DISCOUNT %]],ola[[#This Row],[Total selling price before discount]])</f>
        <v>142.27199999999999</v>
      </c>
      <c r="L418">
        <f>ola[[#This Row],[Total selling price after discount]]-ola[[#This Row],[Total buying price]]</f>
        <v>25.271999999999991</v>
      </c>
      <c r="M418" t="str">
        <f>TEXT(ola[[#This Row],[DATE]],"mmm")</f>
        <v>Aug</v>
      </c>
      <c r="N418" t="str">
        <f>TEXT(ola[[#This Row],[DATE]],"ddd")</f>
        <v>Sat</v>
      </c>
      <c r="O418" t="str">
        <f>TEXT(ola[[#This Row],[DATE]], "yyyy")</f>
        <v>2022</v>
      </c>
      <c r="P418" s="22" t="str">
        <f>VLOOKUP(ola[[#This Row],[PRODUCT ID]],olaitan[#All],3,0)</f>
        <v>Catagory02</v>
      </c>
    </row>
    <row r="419" spans="1:16" ht="15.75" thickBot="1" x14ac:dyDescent="0.3">
      <c r="A419" s="8">
        <v>44781</v>
      </c>
      <c r="B419" s="4" t="s">
        <v>74</v>
      </c>
      <c r="C419" s="5">
        <v>2</v>
      </c>
      <c r="D419" s="6" t="s">
        <v>104</v>
      </c>
      <c r="E419" s="6" t="s">
        <v>58</v>
      </c>
      <c r="F419">
        <v>7.0000000000000007E-2</v>
      </c>
      <c r="G419">
        <f>VLOOKUP(ola[[#This Row],[PRODUCT ID]],olaitan[],5,0)</f>
        <v>13</v>
      </c>
      <c r="H419">
        <f>VLOOKUP(ola[[#This Row],[PRODUCT ID]],olaitan[],6,0)</f>
        <v>16.64</v>
      </c>
      <c r="I419">
        <f>PRODUCT(ola[[#This Row],[BUYING PRICE]],ola[[#This Row],[QUANTITY]])</f>
        <v>26</v>
      </c>
      <c r="J419">
        <f>PRODUCT(ola[[#This Row],[SELLING PRICE]],ola[[#This Row],[QUANTITY]])</f>
        <v>33.28</v>
      </c>
      <c r="K419">
        <f>PRODUCT(1-ola[[#This Row],[DISCOUNT %]],ola[[#This Row],[Total selling price before discount]])</f>
        <v>30.950399999999998</v>
      </c>
      <c r="L419">
        <f>ola[[#This Row],[Total selling price after discount]]-ola[[#This Row],[Total buying price]]</f>
        <v>4.9503999999999984</v>
      </c>
      <c r="M419" t="str">
        <f>TEXT(ola[[#This Row],[DATE]],"mmm")</f>
        <v>Aug</v>
      </c>
      <c r="N419" t="str">
        <f>TEXT(ola[[#This Row],[DATE]],"ddd")</f>
        <v>Mon</v>
      </c>
      <c r="O419" t="str">
        <f>TEXT(ola[[#This Row],[DATE]], "yyyy")</f>
        <v>2022</v>
      </c>
      <c r="P419" s="22" t="str">
        <f>VLOOKUP(ola[[#This Row],[PRODUCT ID]],olaitan[#All],3,0)</f>
        <v>Catagory02</v>
      </c>
    </row>
    <row r="420" spans="1:16" ht="15.75" thickBot="1" x14ac:dyDescent="0.3">
      <c r="A420" s="7">
        <v>44781</v>
      </c>
      <c r="B420" s="1" t="s">
        <v>90</v>
      </c>
      <c r="C420" s="2">
        <v>12</v>
      </c>
      <c r="D420" s="3" t="s">
        <v>104</v>
      </c>
      <c r="E420" s="3" t="s">
        <v>103</v>
      </c>
      <c r="F420">
        <v>0.06</v>
      </c>
      <c r="G420">
        <f>VLOOKUP(ola[[#This Row],[PRODUCT ID]],olaitan[],5,0)</f>
        <v>89</v>
      </c>
      <c r="H420">
        <f>VLOOKUP(ola[[#This Row],[PRODUCT ID]],olaitan[],6,0)</f>
        <v>117.48</v>
      </c>
      <c r="I420">
        <f>PRODUCT(ola[[#This Row],[BUYING PRICE]],ola[[#This Row],[QUANTITY]])</f>
        <v>1068</v>
      </c>
      <c r="J420">
        <f>PRODUCT(ola[[#This Row],[SELLING PRICE]],ola[[#This Row],[QUANTITY]])</f>
        <v>1409.76</v>
      </c>
      <c r="K420">
        <f>PRODUCT(1-ola[[#This Row],[DISCOUNT %]],ola[[#This Row],[Total selling price before discount]])</f>
        <v>1325.1743999999999</v>
      </c>
      <c r="L420">
        <f>ola[[#This Row],[Total selling price after discount]]-ola[[#This Row],[Total buying price]]</f>
        <v>257.17439999999988</v>
      </c>
      <c r="M420" t="str">
        <f>TEXT(ola[[#This Row],[DATE]],"mmm")</f>
        <v>Aug</v>
      </c>
      <c r="N420" t="str">
        <f>TEXT(ola[[#This Row],[DATE]],"ddd")</f>
        <v>Mon</v>
      </c>
      <c r="O420" t="str">
        <f>TEXT(ola[[#This Row],[DATE]], "yyyy")</f>
        <v>2022</v>
      </c>
      <c r="P420" s="22" t="str">
        <f>VLOOKUP(ola[[#This Row],[PRODUCT ID]],olaitan[#All],3,0)</f>
        <v>Catagory04</v>
      </c>
    </row>
    <row r="421" spans="1:16" ht="15.75" thickBot="1" x14ac:dyDescent="0.3">
      <c r="A421" s="8">
        <v>44781</v>
      </c>
      <c r="B421" s="4" t="s">
        <v>79</v>
      </c>
      <c r="C421" s="5">
        <v>11</v>
      </c>
      <c r="D421" s="6" t="s">
        <v>104</v>
      </c>
      <c r="E421" s="6" t="s">
        <v>103</v>
      </c>
      <c r="F421">
        <v>7.0000000000000007E-2</v>
      </c>
      <c r="G421">
        <f>VLOOKUP(ola[[#This Row],[PRODUCT ID]],olaitan[],5,0)</f>
        <v>126</v>
      </c>
      <c r="H421">
        <f>VLOOKUP(ola[[#This Row],[PRODUCT ID]],olaitan[],6,0)</f>
        <v>162.54</v>
      </c>
      <c r="I421">
        <f>PRODUCT(ola[[#This Row],[BUYING PRICE]],ola[[#This Row],[QUANTITY]])</f>
        <v>1386</v>
      </c>
      <c r="J421">
        <f>PRODUCT(ola[[#This Row],[SELLING PRICE]],ola[[#This Row],[QUANTITY]])</f>
        <v>1787.9399999999998</v>
      </c>
      <c r="K421">
        <f>PRODUCT(1-ola[[#This Row],[DISCOUNT %]],ola[[#This Row],[Total selling price before discount]])</f>
        <v>1662.7841999999998</v>
      </c>
      <c r="L421">
        <f>ola[[#This Row],[Total selling price after discount]]-ola[[#This Row],[Total buying price]]</f>
        <v>276.78419999999983</v>
      </c>
      <c r="M421" t="str">
        <f>TEXT(ola[[#This Row],[DATE]],"mmm")</f>
        <v>Aug</v>
      </c>
      <c r="N421" t="str">
        <f>TEXT(ola[[#This Row],[DATE]],"ddd")</f>
        <v>Mon</v>
      </c>
      <c r="O421" t="str">
        <f>TEXT(ola[[#This Row],[DATE]], "yyyy")</f>
        <v>2022</v>
      </c>
      <c r="P421" s="22" t="str">
        <f>VLOOKUP(ola[[#This Row],[PRODUCT ID]],olaitan[#All],3,0)</f>
        <v>Catagory03</v>
      </c>
    </row>
    <row r="422" spans="1:16" ht="15.75" thickBot="1" x14ac:dyDescent="0.3">
      <c r="A422" s="7">
        <v>44787</v>
      </c>
      <c r="B422" s="1" t="s">
        <v>88</v>
      </c>
      <c r="C422" s="2">
        <v>14</v>
      </c>
      <c r="D422" s="3" t="s">
        <v>104</v>
      </c>
      <c r="E422" s="3" t="s">
        <v>103</v>
      </c>
      <c r="F422">
        <v>0.08</v>
      </c>
      <c r="G422">
        <f>VLOOKUP(ola[[#This Row],[PRODUCT ID]],olaitan[],5,0)</f>
        <v>148</v>
      </c>
      <c r="H422">
        <f>VLOOKUP(ola[[#This Row],[PRODUCT ID]],olaitan[],6,0)</f>
        <v>201.28</v>
      </c>
      <c r="I422">
        <f>PRODUCT(ola[[#This Row],[BUYING PRICE]],ola[[#This Row],[QUANTITY]])</f>
        <v>2072</v>
      </c>
      <c r="J422">
        <f>PRODUCT(ola[[#This Row],[SELLING PRICE]],ola[[#This Row],[QUANTITY]])</f>
        <v>2817.92</v>
      </c>
      <c r="K422">
        <f>PRODUCT(1-ola[[#This Row],[DISCOUNT %]],ola[[#This Row],[Total selling price before discount]])</f>
        <v>2592.4864000000002</v>
      </c>
      <c r="L422">
        <f>ola[[#This Row],[Total selling price after discount]]-ola[[#This Row],[Total buying price]]</f>
        <v>520.48640000000023</v>
      </c>
      <c r="M422" t="str">
        <f>TEXT(ola[[#This Row],[DATE]],"mmm")</f>
        <v>Aug</v>
      </c>
      <c r="N422" t="str">
        <f>TEXT(ola[[#This Row],[DATE]],"ddd")</f>
        <v>Sun</v>
      </c>
      <c r="O422" t="str">
        <f>TEXT(ola[[#This Row],[DATE]], "yyyy")</f>
        <v>2022</v>
      </c>
      <c r="P422" s="22" t="str">
        <f>VLOOKUP(ola[[#This Row],[PRODUCT ID]],olaitan[#All],3,0)</f>
        <v>Catagory04</v>
      </c>
    </row>
    <row r="423" spans="1:16" ht="15.75" thickBot="1" x14ac:dyDescent="0.3">
      <c r="A423" s="8">
        <v>44788</v>
      </c>
      <c r="B423" s="4" t="s">
        <v>69</v>
      </c>
      <c r="C423" s="5">
        <v>10</v>
      </c>
      <c r="D423" s="6" t="s">
        <v>8</v>
      </c>
      <c r="E423" s="6" t="s">
        <v>103</v>
      </c>
      <c r="F423">
        <v>0.08</v>
      </c>
      <c r="G423">
        <f>VLOOKUP(ola[[#This Row],[PRODUCT ID]],olaitan[],5,0)</f>
        <v>44</v>
      </c>
      <c r="H423">
        <f>VLOOKUP(ola[[#This Row],[PRODUCT ID]],olaitan[],6,0)</f>
        <v>48.4</v>
      </c>
      <c r="I423">
        <f>PRODUCT(ola[[#This Row],[BUYING PRICE]],ola[[#This Row],[QUANTITY]])</f>
        <v>440</v>
      </c>
      <c r="J423">
        <f>PRODUCT(ola[[#This Row],[SELLING PRICE]],ola[[#This Row],[QUANTITY]])</f>
        <v>484</v>
      </c>
      <c r="K423">
        <f>PRODUCT(1-ola[[#This Row],[DISCOUNT %]],ola[[#This Row],[Total selling price before discount]])</f>
        <v>445.28000000000003</v>
      </c>
      <c r="L423">
        <f>ola[[#This Row],[Total selling price after discount]]-ola[[#This Row],[Total buying price]]</f>
        <v>5.2800000000000296</v>
      </c>
      <c r="M423" t="str">
        <f>TEXT(ola[[#This Row],[DATE]],"mmm")</f>
        <v>Aug</v>
      </c>
      <c r="N423" t="str">
        <f>TEXT(ola[[#This Row],[DATE]],"ddd")</f>
        <v>Mon</v>
      </c>
      <c r="O423" t="str">
        <f>TEXT(ola[[#This Row],[DATE]], "yyyy")</f>
        <v>2022</v>
      </c>
      <c r="P423" s="22" t="str">
        <f>VLOOKUP(ola[[#This Row],[PRODUCT ID]],olaitan[#All],3,0)</f>
        <v>Catagory02</v>
      </c>
    </row>
    <row r="424" spans="1:16" ht="15.75" thickBot="1" x14ac:dyDescent="0.3">
      <c r="A424" s="7">
        <v>44788</v>
      </c>
      <c r="B424" s="1" t="s">
        <v>73</v>
      </c>
      <c r="C424" s="2">
        <v>7</v>
      </c>
      <c r="D424" s="3" t="s">
        <v>104</v>
      </c>
      <c r="E424" s="3" t="s">
        <v>58</v>
      </c>
      <c r="F424">
        <v>7.0000000000000007E-2</v>
      </c>
      <c r="G424">
        <f>VLOOKUP(ola[[#This Row],[PRODUCT ID]],olaitan[],5,0)</f>
        <v>12</v>
      </c>
      <c r="H424">
        <f>VLOOKUP(ola[[#This Row],[PRODUCT ID]],olaitan[],6,0)</f>
        <v>15.72</v>
      </c>
      <c r="I424">
        <f>PRODUCT(ola[[#This Row],[BUYING PRICE]],ola[[#This Row],[QUANTITY]])</f>
        <v>84</v>
      </c>
      <c r="J424">
        <f>PRODUCT(ola[[#This Row],[SELLING PRICE]],ola[[#This Row],[QUANTITY]])</f>
        <v>110.04</v>
      </c>
      <c r="K424">
        <f>PRODUCT(1-ola[[#This Row],[DISCOUNT %]],ola[[#This Row],[Total selling price before discount]])</f>
        <v>102.3372</v>
      </c>
      <c r="L424">
        <f>ola[[#This Row],[Total selling price after discount]]-ola[[#This Row],[Total buying price]]</f>
        <v>18.337199999999996</v>
      </c>
      <c r="M424" t="str">
        <f>TEXT(ola[[#This Row],[DATE]],"mmm")</f>
        <v>Aug</v>
      </c>
      <c r="N424" t="str">
        <f>TEXT(ola[[#This Row],[DATE]],"ddd")</f>
        <v>Mon</v>
      </c>
      <c r="O424" t="str">
        <f>TEXT(ola[[#This Row],[DATE]], "yyyy")</f>
        <v>2022</v>
      </c>
      <c r="P424" s="22" t="str">
        <f>VLOOKUP(ola[[#This Row],[PRODUCT ID]],olaitan[#All],3,0)</f>
        <v>Catagory02</v>
      </c>
    </row>
    <row r="425" spans="1:16" ht="15.75" thickBot="1" x14ac:dyDescent="0.3">
      <c r="A425" s="8">
        <v>44791</v>
      </c>
      <c r="B425" s="4" t="s">
        <v>87</v>
      </c>
      <c r="C425" s="5">
        <v>8</v>
      </c>
      <c r="D425" s="6" t="s">
        <v>58</v>
      </c>
      <c r="E425" s="6" t="s">
        <v>58</v>
      </c>
      <c r="F425">
        <v>0.08</v>
      </c>
      <c r="G425">
        <f>VLOOKUP(ola[[#This Row],[PRODUCT ID]],olaitan[],5,0)</f>
        <v>47</v>
      </c>
      <c r="H425">
        <f>VLOOKUP(ola[[#This Row],[PRODUCT ID]],olaitan[],6,0)</f>
        <v>53.11</v>
      </c>
      <c r="I425">
        <f>PRODUCT(ola[[#This Row],[BUYING PRICE]],ola[[#This Row],[QUANTITY]])</f>
        <v>376</v>
      </c>
      <c r="J425">
        <f>PRODUCT(ola[[#This Row],[SELLING PRICE]],ola[[#This Row],[QUANTITY]])</f>
        <v>424.88</v>
      </c>
      <c r="K425">
        <f>PRODUCT(1-ola[[#This Row],[DISCOUNT %]],ola[[#This Row],[Total selling price before discount]])</f>
        <v>390.88960000000003</v>
      </c>
      <c r="L425">
        <f>ola[[#This Row],[Total selling price after discount]]-ola[[#This Row],[Total buying price]]</f>
        <v>14.88960000000003</v>
      </c>
      <c r="M425" t="str">
        <f>TEXT(ola[[#This Row],[DATE]],"mmm")</f>
        <v>Aug</v>
      </c>
      <c r="N425" t="str">
        <f>TEXT(ola[[#This Row],[DATE]],"ddd")</f>
        <v>Thu</v>
      </c>
      <c r="O425" t="str">
        <f>TEXT(ola[[#This Row],[DATE]], "yyyy")</f>
        <v>2022</v>
      </c>
      <c r="P425" s="22" t="str">
        <f>VLOOKUP(ola[[#This Row],[PRODUCT ID]],olaitan[#All],3,0)</f>
        <v>Catagory04</v>
      </c>
    </row>
    <row r="426" spans="1:16" ht="15.75" thickBot="1" x14ac:dyDescent="0.3">
      <c r="A426" s="7">
        <v>44791</v>
      </c>
      <c r="B426" s="1" t="s">
        <v>68</v>
      </c>
      <c r="C426" s="2">
        <v>2</v>
      </c>
      <c r="D426" s="3" t="s">
        <v>58</v>
      </c>
      <c r="E426" s="3" t="s">
        <v>103</v>
      </c>
      <c r="F426">
        <v>0.08</v>
      </c>
      <c r="G426">
        <f>VLOOKUP(ola[[#This Row],[PRODUCT ID]],olaitan[],5,0)</f>
        <v>148</v>
      </c>
      <c r="H426">
        <f>VLOOKUP(ola[[#This Row],[PRODUCT ID]],olaitan[],6,0)</f>
        <v>164.28</v>
      </c>
      <c r="I426">
        <f>PRODUCT(ola[[#This Row],[BUYING PRICE]],ola[[#This Row],[QUANTITY]])</f>
        <v>296</v>
      </c>
      <c r="J426">
        <f>PRODUCT(ola[[#This Row],[SELLING PRICE]],ola[[#This Row],[QUANTITY]])</f>
        <v>328.56</v>
      </c>
      <c r="K426">
        <f>PRODUCT(1-ola[[#This Row],[DISCOUNT %]],ola[[#This Row],[Total selling price before discount]])</f>
        <v>302.27520000000004</v>
      </c>
      <c r="L426">
        <f>ola[[#This Row],[Total selling price after discount]]-ola[[#This Row],[Total buying price]]</f>
        <v>6.2752000000000407</v>
      </c>
      <c r="M426" t="str">
        <f>TEXT(ola[[#This Row],[DATE]],"mmm")</f>
        <v>Aug</v>
      </c>
      <c r="N426" t="str">
        <f>TEXT(ola[[#This Row],[DATE]],"ddd")</f>
        <v>Thu</v>
      </c>
      <c r="O426" t="str">
        <f>TEXT(ola[[#This Row],[DATE]], "yyyy")</f>
        <v>2022</v>
      </c>
      <c r="P426" s="22" t="str">
        <f>VLOOKUP(ola[[#This Row],[PRODUCT ID]],olaitan[#All],3,0)</f>
        <v>Catagory02</v>
      </c>
    </row>
    <row r="427" spans="1:16" ht="15.75" thickBot="1" x14ac:dyDescent="0.3">
      <c r="A427" s="8">
        <v>44792</v>
      </c>
      <c r="B427" s="4" t="s">
        <v>65</v>
      </c>
      <c r="C427" s="5">
        <v>3</v>
      </c>
      <c r="D427" s="6" t="s">
        <v>58</v>
      </c>
      <c r="E427" s="6" t="s">
        <v>58</v>
      </c>
      <c r="F427">
        <v>0.04</v>
      </c>
      <c r="G427">
        <f>VLOOKUP(ola[[#This Row],[PRODUCT ID]],olaitan[],5,0)</f>
        <v>43</v>
      </c>
      <c r="H427">
        <f>VLOOKUP(ola[[#This Row],[PRODUCT ID]],olaitan[],6,0)</f>
        <v>47.73</v>
      </c>
      <c r="I427">
        <f>PRODUCT(ola[[#This Row],[BUYING PRICE]],ola[[#This Row],[QUANTITY]])</f>
        <v>129</v>
      </c>
      <c r="J427">
        <f>PRODUCT(ola[[#This Row],[SELLING PRICE]],ola[[#This Row],[QUANTITY]])</f>
        <v>143.19</v>
      </c>
      <c r="K427">
        <f>PRODUCT(1-ola[[#This Row],[DISCOUNT %]],ola[[#This Row],[Total selling price before discount]])</f>
        <v>137.4624</v>
      </c>
      <c r="L427">
        <f>ola[[#This Row],[Total selling price after discount]]-ola[[#This Row],[Total buying price]]</f>
        <v>8.4624000000000024</v>
      </c>
      <c r="M427" t="str">
        <f>TEXT(ola[[#This Row],[DATE]],"mmm")</f>
        <v>Aug</v>
      </c>
      <c r="N427" t="str">
        <f>TEXT(ola[[#This Row],[DATE]],"ddd")</f>
        <v>Fri</v>
      </c>
      <c r="O427" t="str">
        <f>TEXT(ola[[#This Row],[DATE]], "yyyy")</f>
        <v>2022</v>
      </c>
      <c r="P427" s="22" t="str">
        <f>VLOOKUP(ola[[#This Row],[PRODUCT ID]],olaitan[#All],3,0)</f>
        <v>Catagory01</v>
      </c>
    </row>
    <row r="428" spans="1:16" ht="15.75" thickBot="1" x14ac:dyDescent="0.3">
      <c r="A428" s="7">
        <v>44793</v>
      </c>
      <c r="B428" s="1" t="s">
        <v>81</v>
      </c>
      <c r="C428" s="2">
        <v>13</v>
      </c>
      <c r="D428" s="3" t="s">
        <v>104</v>
      </c>
      <c r="E428" s="3" t="s">
        <v>58</v>
      </c>
      <c r="F428">
        <v>0.08</v>
      </c>
      <c r="G428">
        <f>VLOOKUP(ola[[#This Row],[PRODUCT ID]],olaitan[],5,0)</f>
        <v>141</v>
      </c>
      <c r="H428">
        <f>VLOOKUP(ola[[#This Row],[PRODUCT ID]],olaitan[],6,0)</f>
        <v>149.46</v>
      </c>
      <c r="I428">
        <f>PRODUCT(ola[[#This Row],[BUYING PRICE]],ola[[#This Row],[QUANTITY]])</f>
        <v>1833</v>
      </c>
      <c r="J428">
        <f>PRODUCT(ola[[#This Row],[SELLING PRICE]],ola[[#This Row],[QUANTITY]])</f>
        <v>1942.98</v>
      </c>
      <c r="K428">
        <f>PRODUCT(1-ola[[#This Row],[DISCOUNT %]],ola[[#This Row],[Total selling price before discount]])</f>
        <v>1787.5416</v>
      </c>
      <c r="L428">
        <f>ola[[#This Row],[Total selling price after discount]]-ola[[#This Row],[Total buying price]]</f>
        <v>-45.458399999999983</v>
      </c>
      <c r="M428" t="str">
        <f>TEXT(ola[[#This Row],[DATE]],"mmm")</f>
        <v>Aug</v>
      </c>
      <c r="N428" t="str">
        <f>TEXT(ola[[#This Row],[DATE]],"ddd")</f>
        <v>Sat</v>
      </c>
      <c r="O428" t="str">
        <f>TEXT(ola[[#This Row],[DATE]], "yyyy")</f>
        <v>2022</v>
      </c>
      <c r="P428" s="22" t="str">
        <f>VLOOKUP(ola[[#This Row],[PRODUCT ID]],olaitan[#All],3,0)</f>
        <v>Catagory03</v>
      </c>
    </row>
    <row r="429" spans="1:16" ht="15.75" thickBot="1" x14ac:dyDescent="0.3">
      <c r="A429" s="8">
        <v>44793</v>
      </c>
      <c r="B429" s="4" t="s">
        <v>91</v>
      </c>
      <c r="C429" s="5">
        <v>14</v>
      </c>
      <c r="D429" s="6" t="s">
        <v>104</v>
      </c>
      <c r="E429" s="6" t="s">
        <v>58</v>
      </c>
      <c r="F429">
        <v>0.04</v>
      </c>
      <c r="G429">
        <f>VLOOKUP(ola[[#This Row],[PRODUCT ID]],olaitan[],5,0)</f>
        <v>95</v>
      </c>
      <c r="H429">
        <f>VLOOKUP(ola[[#This Row],[PRODUCT ID]],olaitan[],6,0)</f>
        <v>119.7</v>
      </c>
      <c r="I429">
        <f>PRODUCT(ola[[#This Row],[BUYING PRICE]],ola[[#This Row],[QUANTITY]])</f>
        <v>1330</v>
      </c>
      <c r="J429">
        <f>PRODUCT(ola[[#This Row],[SELLING PRICE]],ola[[#This Row],[QUANTITY]])</f>
        <v>1675.8</v>
      </c>
      <c r="K429">
        <f>PRODUCT(1-ola[[#This Row],[DISCOUNT %]],ola[[#This Row],[Total selling price before discount]])</f>
        <v>1608.7679999999998</v>
      </c>
      <c r="L429">
        <f>ola[[#This Row],[Total selling price after discount]]-ola[[#This Row],[Total buying price]]</f>
        <v>278.7679999999998</v>
      </c>
      <c r="M429" t="str">
        <f>TEXT(ola[[#This Row],[DATE]],"mmm")</f>
        <v>Aug</v>
      </c>
      <c r="N429" t="str">
        <f>TEXT(ola[[#This Row],[DATE]],"ddd")</f>
        <v>Sat</v>
      </c>
      <c r="O429" t="str">
        <f>TEXT(ola[[#This Row],[DATE]], "yyyy")</f>
        <v>2022</v>
      </c>
      <c r="P429" s="22" t="str">
        <f>VLOOKUP(ola[[#This Row],[PRODUCT ID]],olaitan[#All],3,0)</f>
        <v>Catagory04</v>
      </c>
    </row>
    <row r="430" spans="1:16" ht="15.75" thickBot="1" x14ac:dyDescent="0.3">
      <c r="A430" s="7">
        <v>44794</v>
      </c>
      <c r="B430" s="1" t="s">
        <v>74</v>
      </c>
      <c r="C430" s="2">
        <v>4</v>
      </c>
      <c r="D430" s="3" t="s">
        <v>104</v>
      </c>
      <c r="E430" s="3" t="s">
        <v>58</v>
      </c>
      <c r="F430">
        <v>7.0000000000000007E-2</v>
      </c>
      <c r="G430">
        <f>VLOOKUP(ola[[#This Row],[PRODUCT ID]],olaitan[],5,0)</f>
        <v>13</v>
      </c>
      <c r="H430">
        <f>VLOOKUP(ola[[#This Row],[PRODUCT ID]],olaitan[],6,0)</f>
        <v>16.64</v>
      </c>
      <c r="I430">
        <f>PRODUCT(ola[[#This Row],[BUYING PRICE]],ola[[#This Row],[QUANTITY]])</f>
        <v>52</v>
      </c>
      <c r="J430">
        <f>PRODUCT(ola[[#This Row],[SELLING PRICE]],ola[[#This Row],[QUANTITY]])</f>
        <v>66.56</v>
      </c>
      <c r="K430">
        <f>PRODUCT(1-ola[[#This Row],[DISCOUNT %]],ola[[#This Row],[Total selling price before discount]])</f>
        <v>61.900799999999997</v>
      </c>
      <c r="L430">
        <f>ola[[#This Row],[Total selling price after discount]]-ola[[#This Row],[Total buying price]]</f>
        <v>9.9007999999999967</v>
      </c>
      <c r="M430" t="str">
        <f>TEXT(ola[[#This Row],[DATE]],"mmm")</f>
        <v>Aug</v>
      </c>
      <c r="N430" t="str">
        <f>TEXT(ola[[#This Row],[DATE]],"ddd")</f>
        <v>Sun</v>
      </c>
      <c r="O430" t="str">
        <f>TEXT(ola[[#This Row],[DATE]], "yyyy")</f>
        <v>2022</v>
      </c>
      <c r="P430" s="22" t="str">
        <f>VLOOKUP(ola[[#This Row],[PRODUCT ID]],olaitan[#All],3,0)</f>
        <v>Catagory02</v>
      </c>
    </row>
    <row r="431" spans="1:16" ht="15.75" thickBot="1" x14ac:dyDescent="0.3">
      <c r="A431" s="8">
        <v>44796</v>
      </c>
      <c r="B431" s="4" t="s">
        <v>102</v>
      </c>
      <c r="C431" s="5">
        <v>11</v>
      </c>
      <c r="D431" s="6" t="s">
        <v>58</v>
      </c>
      <c r="E431" s="6" t="s">
        <v>58</v>
      </c>
      <c r="F431">
        <v>7.0000000000000007E-2</v>
      </c>
      <c r="G431">
        <f>VLOOKUP(ola[[#This Row],[PRODUCT ID]],olaitan[],5,0)</f>
        <v>76</v>
      </c>
      <c r="H431">
        <f>VLOOKUP(ola[[#This Row],[PRODUCT ID]],olaitan[],6,0)</f>
        <v>82.08</v>
      </c>
      <c r="I431">
        <f>PRODUCT(ola[[#This Row],[BUYING PRICE]],ola[[#This Row],[QUANTITY]])</f>
        <v>836</v>
      </c>
      <c r="J431">
        <f>PRODUCT(ola[[#This Row],[SELLING PRICE]],ola[[#This Row],[QUANTITY]])</f>
        <v>902.88</v>
      </c>
      <c r="K431">
        <f>PRODUCT(1-ola[[#This Row],[DISCOUNT %]],ola[[#This Row],[Total selling price before discount]])</f>
        <v>839.6783999999999</v>
      </c>
      <c r="L431">
        <f>ola[[#This Row],[Total selling price after discount]]-ola[[#This Row],[Total buying price]]</f>
        <v>3.6783999999998969</v>
      </c>
      <c r="M431" t="str">
        <f>TEXT(ola[[#This Row],[DATE]],"mmm")</f>
        <v>Aug</v>
      </c>
      <c r="N431" t="str">
        <f>TEXT(ola[[#This Row],[DATE]],"ddd")</f>
        <v>Tue</v>
      </c>
      <c r="O431" t="str">
        <f>TEXT(ola[[#This Row],[DATE]], "yyyy")</f>
        <v>2022</v>
      </c>
      <c r="P431" s="22" t="str">
        <f>VLOOKUP(ola[[#This Row],[PRODUCT ID]],olaitan[#All],3,0)</f>
        <v>Catagory04</v>
      </c>
    </row>
    <row r="432" spans="1:16" ht="15.75" thickBot="1" x14ac:dyDescent="0.3">
      <c r="A432" s="7">
        <v>44796</v>
      </c>
      <c r="B432" s="1" t="s">
        <v>87</v>
      </c>
      <c r="C432" s="2">
        <v>14</v>
      </c>
      <c r="D432" s="3" t="s">
        <v>104</v>
      </c>
      <c r="E432" s="3" t="s">
        <v>103</v>
      </c>
      <c r="F432">
        <v>0.04</v>
      </c>
      <c r="G432">
        <f>VLOOKUP(ola[[#This Row],[PRODUCT ID]],olaitan[],5,0)</f>
        <v>47</v>
      </c>
      <c r="H432">
        <f>VLOOKUP(ola[[#This Row],[PRODUCT ID]],olaitan[],6,0)</f>
        <v>53.11</v>
      </c>
      <c r="I432">
        <f>PRODUCT(ola[[#This Row],[BUYING PRICE]],ola[[#This Row],[QUANTITY]])</f>
        <v>658</v>
      </c>
      <c r="J432">
        <f>PRODUCT(ola[[#This Row],[SELLING PRICE]],ola[[#This Row],[QUANTITY]])</f>
        <v>743.54</v>
      </c>
      <c r="K432">
        <f>PRODUCT(1-ola[[#This Row],[DISCOUNT %]],ola[[#This Row],[Total selling price before discount]])</f>
        <v>713.7983999999999</v>
      </c>
      <c r="L432">
        <f>ola[[#This Row],[Total selling price after discount]]-ola[[#This Row],[Total buying price]]</f>
        <v>55.798399999999901</v>
      </c>
      <c r="M432" t="str">
        <f>TEXT(ola[[#This Row],[DATE]],"mmm")</f>
        <v>Aug</v>
      </c>
      <c r="N432" t="str">
        <f>TEXT(ola[[#This Row],[DATE]],"ddd")</f>
        <v>Tue</v>
      </c>
      <c r="O432" t="str">
        <f>TEXT(ola[[#This Row],[DATE]], "yyyy")</f>
        <v>2022</v>
      </c>
      <c r="P432" s="22" t="str">
        <f>VLOOKUP(ola[[#This Row],[PRODUCT ID]],olaitan[#All],3,0)</f>
        <v>Catagory04</v>
      </c>
    </row>
    <row r="433" spans="1:16" ht="15.75" thickBot="1" x14ac:dyDescent="0.3">
      <c r="A433" s="8">
        <v>44797</v>
      </c>
      <c r="B433" s="4" t="s">
        <v>63</v>
      </c>
      <c r="C433" s="5">
        <v>5</v>
      </c>
      <c r="D433" s="6" t="s">
        <v>104</v>
      </c>
      <c r="E433" s="6" t="s">
        <v>103</v>
      </c>
      <c r="F433">
        <v>0.04</v>
      </c>
      <c r="G433">
        <f>VLOOKUP(ola[[#This Row],[PRODUCT ID]],olaitan[],5,0)</f>
        <v>133</v>
      </c>
      <c r="H433">
        <f>VLOOKUP(ola[[#This Row],[PRODUCT ID]],olaitan[],6,0)</f>
        <v>155.61000000000001</v>
      </c>
      <c r="I433">
        <f>PRODUCT(ola[[#This Row],[BUYING PRICE]],ola[[#This Row],[QUANTITY]])</f>
        <v>665</v>
      </c>
      <c r="J433">
        <f>PRODUCT(ola[[#This Row],[SELLING PRICE]],ola[[#This Row],[QUANTITY]])</f>
        <v>778.05000000000007</v>
      </c>
      <c r="K433">
        <f>PRODUCT(1-ola[[#This Row],[DISCOUNT %]],ola[[#This Row],[Total selling price before discount]])</f>
        <v>746.928</v>
      </c>
      <c r="L433">
        <f>ola[[#This Row],[Total selling price after discount]]-ola[[#This Row],[Total buying price]]</f>
        <v>81.927999999999997</v>
      </c>
      <c r="M433" t="str">
        <f>TEXT(ola[[#This Row],[DATE]],"mmm")</f>
        <v>Aug</v>
      </c>
      <c r="N433" t="str">
        <f>TEXT(ola[[#This Row],[DATE]],"ddd")</f>
        <v>Wed</v>
      </c>
      <c r="O433" t="str">
        <f>TEXT(ola[[#This Row],[DATE]], "yyyy")</f>
        <v>2022</v>
      </c>
      <c r="P433" s="22" t="str">
        <f>VLOOKUP(ola[[#This Row],[PRODUCT ID]],olaitan[#All],3,0)</f>
        <v>Catagory01</v>
      </c>
    </row>
    <row r="434" spans="1:16" ht="15.75" thickBot="1" x14ac:dyDescent="0.3">
      <c r="A434" s="7">
        <v>44799</v>
      </c>
      <c r="B434" s="1" t="s">
        <v>77</v>
      </c>
      <c r="C434" s="2">
        <v>13</v>
      </c>
      <c r="D434" s="3" t="s">
        <v>8</v>
      </c>
      <c r="E434" s="3" t="s">
        <v>103</v>
      </c>
      <c r="F434">
        <v>0.08</v>
      </c>
      <c r="G434">
        <f>VLOOKUP(ola[[#This Row],[PRODUCT ID]],olaitan[],5,0)</f>
        <v>150</v>
      </c>
      <c r="H434">
        <f>VLOOKUP(ola[[#This Row],[PRODUCT ID]],olaitan[],6,0)</f>
        <v>210</v>
      </c>
      <c r="I434">
        <f>PRODUCT(ola[[#This Row],[BUYING PRICE]],ola[[#This Row],[QUANTITY]])</f>
        <v>1950</v>
      </c>
      <c r="J434">
        <f>PRODUCT(ola[[#This Row],[SELLING PRICE]],ola[[#This Row],[QUANTITY]])</f>
        <v>2730</v>
      </c>
      <c r="K434">
        <f>PRODUCT(1-ola[[#This Row],[DISCOUNT %]],ola[[#This Row],[Total selling price before discount]])</f>
        <v>2511.6</v>
      </c>
      <c r="L434">
        <f>ola[[#This Row],[Total selling price after discount]]-ola[[#This Row],[Total buying price]]</f>
        <v>561.59999999999991</v>
      </c>
      <c r="M434" t="str">
        <f>TEXT(ola[[#This Row],[DATE]],"mmm")</f>
        <v>Aug</v>
      </c>
      <c r="N434" t="str">
        <f>TEXT(ola[[#This Row],[DATE]],"ddd")</f>
        <v>Fri</v>
      </c>
      <c r="O434" t="str">
        <f>TEXT(ola[[#This Row],[DATE]], "yyyy")</f>
        <v>2022</v>
      </c>
      <c r="P434" s="22" t="str">
        <f>VLOOKUP(ola[[#This Row],[PRODUCT ID]],olaitan[#All],3,0)</f>
        <v>Catagory02</v>
      </c>
    </row>
    <row r="435" spans="1:16" ht="15.75" thickBot="1" x14ac:dyDescent="0.3">
      <c r="A435" s="8">
        <v>44799</v>
      </c>
      <c r="B435" s="4" t="s">
        <v>95</v>
      </c>
      <c r="C435" s="5">
        <v>8</v>
      </c>
      <c r="D435" s="6" t="s">
        <v>58</v>
      </c>
      <c r="E435" s="6" t="s">
        <v>58</v>
      </c>
      <c r="F435">
        <v>0.08</v>
      </c>
      <c r="G435">
        <f>VLOOKUP(ola[[#This Row],[PRODUCT ID]],olaitan[],5,0)</f>
        <v>67</v>
      </c>
      <c r="H435">
        <f>VLOOKUP(ola[[#This Row],[PRODUCT ID]],olaitan[],6,0)</f>
        <v>85.76</v>
      </c>
      <c r="I435">
        <f>PRODUCT(ola[[#This Row],[BUYING PRICE]],ola[[#This Row],[QUANTITY]])</f>
        <v>536</v>
      </c>
      <c r="J435">
        <f>PRODUCT(ola[[#This Row],[SELLING PRICE]],ola[[#This Row],[QUANTITY]])</f>
        <v>686.08</v>
      </c>
      <c r="K435">
        <f>PRODUCT(1-ola[[#This Row],[DISCOUNT %]],ola[[#This Row],[Total selling price before discount]])</f>
        <v>631.19360000000006</v>
      </c>
      <c r="L435">
        <f>ola[[#This Row],[Total selling price after discount]]-ola[[#This Row],[Total buying price]]</f>
        <v>95.19360000000006</v>
      </c>
      <c r="M435" t="str">
        <f>TEXT(ola[[#This Row],[DATE]],"mmm")</f>
        <v>Aug</v>
      </c>
      <c r="N435" t="str">
        <f>TEXT(ola[[#This Row],[DATE]],"ddd")</f>
        <v>Fri</v>
      </c>
      <c r="O435" t="str">
        <f>TEXT(ola[[#This Row],[DATE]], "yyyy")</f>
        <v>2022</v>
      </c>
      <c r="P435" s="22" t="str">
        <f>VLOOKUP(ola[[#This Row],[PRODUCT ID]],olaitan[#All],3,0)</f>
        <v>Catagory04</v>
      </c>
    </row>
    <row r="436" spans="1:16" ht="15.75" thickBot="1" x14ac:dyDescent="0.3">
      <c r="A436" s="7">
        <v>44800</v>
      </c>
      <c r="B436" s="1" t="s">
        <v>97</v>
      </c>
      <c r="C436" s="2">
        <v>15</v>
      </c>
      <c r="D436" s="3" t="s">
        <v>8</v>
      </c>
      <c r="E436" s="3" t="s">
        <v>58</v>
      </c>
      <c r="F436">
        <v>0.04</v>
      </c>
      <c r="G436">
        <f>VLOOKUP(ola[[#This Row],[PRODUCT ID]],olaitan[],5,0)</f>
        <v>37</v>
      </c>
      <c r="H436">
        <f>VLOOKUP(ola[[#This Row],[PRODUCT ID]],olaitan[],6,0)</f>
        <v>42.55</v>
      </c>
      <c r="I436">
        <f>PRODUCT(ola[[#This Row],[BUYING PRICE]],ola[[#This Row],[QUANTITY]])</f>
        <v>555</v>
      </c>
      <c r="J436">
        <f>PRODUCT(ola[[#This Row],[SELLING PRICE]],ola[[#This Row],[QUANTITY]])</f>
        <v>638.25</v>
      </c>
      <c r="K436">
        <f>PRODUCT(1-ola[[#This Row],[DISCOUNT %]],ola[[#This Row],[Total selling price before discount]])</f>
        <v>612.72</v>
      </c>
      <c r="L436">
        <f>ola[[#This Row],[Total selling price after discount]]-ola[[#This Row],[Total buying price]]</f>
        <v>57.720000000000027</v>
      </c>
      <c r="M436" t="str">
        <f>TEXT(ola[[#This Row],[DATE]],"mmm")</f>
        <v>Aug</v>
      </c>
      <c r="N436" t="str">
        <f>TEXT(ola[[#This Row],[DATE]],"ddd")</f>
        <v>Sat</v>
      </c>
      <c r="O436" t="str">
        <f>TEXT(ola[[#This Row],[DATE]], "yyyy")</f>
        <v>2022</v>
      </c>
      <c r="P436" s="22" t="str">
        <f>VLOOKUP(ola[[#This Row],[PRODUCT ID]],olaitan[#All],3,0)</f>
        <v>Catagory04</v>
      </c>
    </row>
    <row r="437" spans="1:16" ht="15.75" thickBot="1" x14ac:dyDescent="0.3">
      <c r="A437" s="8">
        <v>44801</v>
      </c>
      <c r="B437" s="4" t="s">
        <v>63</v>
      </c>
      <c r="C437" s="5">
        <v>9</v>
      </c>
      <c r="D437" s="6" t="s">
        <v>58</v>
      </c>
      <c r="E437" s="6" t="s">
        <v>58</v>
      </c>
      <c r="F437">
        <v>0.06</v>
      </c>
      <c r="G437">
        <f>VLOOKUP(ola[[#This Row],[PRODUCT ID]],olaitan[],5,0)</f>
        <v>133</v>
      </c>
      <c r="H437">
        <f>VLOOKUP(ola[[#This Row],[PRODUCT ID]],olaitan[],6,0)</f>
        <v>155.61000000000001</v>
      </c>
      <c r="I437">
        <f>PRODUCT(ola[[#This Row],[BUYING PRICE]],ola[[#This Row],[QUANTITY]])</f>
        <v>1197</v>
      </c>
      <c r="J437">
        <f>PRODUCT(ola[[#This Row],[SELLING PRICE]],ola[[#This Row],[QUANTITY]])</f>
        <v>1400.4900000000002</v>
      </c>
      <c r="K437">
        <f>PRODUCT(1-ola[[#This Row],[DISCOUNT %]],ola[[#This Row],[Total selling price before discount]])</f>
        <v>1316.4606000000001</v>
      </c>
      <c r="L437">
        <f>ola[[#This Row],[Total selling price after discount]]-ola[[#This Row],[Total buying price]]</f>
        <v>119.46060000000011</v>
      </c>
      <c r="M437" t="str">
        <f>TEXT(ola[[#This Row],[DATE]],"mmm")</f>
        <v>Aug</v>
      </c>
      <c r="N437" t="str">
        <f>TEXT(ola[[#This Row],[DATE]],"ddd")</f>
        <v>Sun</v>
      </c>
      <c r="O437" t="str">
        <f>TEXT(ola[[#This Row],[DATE]], "yyyy")</f>
        <v>2022</v>
      </c>
      <c r="P437" s="22" t="str">
        <f>VLOOKUP(ola[[#This Row],[PRODUCT ID]],olaitan[#All],3,0)</f>
        <v>Catagory01</v>
      </c>
    </row>
    <row r="438" spans="1:16" ht="15.75" thickBot="1" x14ac:dyDescent="0.3">
      <c r="A438" s="7">
        <v>44801</v>
      </c>
      <c r="B438" s="1" t="s">
        <v>97</v>
      </c>
      <c r="C438" s="2">
        <v>5</v>
      </c>
      <c r="D438" s="3" t="s">
        <v>104</v>
      </c>
      <c r="E438" s="3" t="s">
        <v>58</v>
      </c>
      <c r="F438">
        <v>7.0000000000000007E-2</v>
      </c>
      <c r="G438">
        <f>VLOOKUP(ola[[#This Row],[PRODUCT ID]],olaitan[],5,0)</f>
        <v>37</v>
      </c>
      <c r="H438">
        <f>VLOOKUP(ola[[#This Row],[PRODUCT ID]],olaitan[],6,0)</f>
        <v>42.55</v>
      </c>
      <c r="I438">
        <f>PRODUCT(ola[[#This Row],[BUYING PRICE]],ola[[#This Row],[QUANTITY]])</f>
        <v>185</v>
      </c>
      <c r="J438">
        <f>PRODUCT(ola[[#This Row],[SELLING PRICE]],ola[[#This Row],[QUANTITY]])</f>
        <v>212.75</v>
      </c>
      <c r="K438">
        <f>PRODUCT(1-ola[[#This Row],[DISCOUNT %]],ola[[#This Row],[Total selling price before discount]])</f>
        <v>197.85749999999999</v>
      </c>
      <c r="L438">
        <f>ola[[#This Row],[Total selling price after discount]]-ola[[#This Row],[Total buying price]]</f>
        <v>12.857499999999987</v>
      </c>
      <c r="M438" t="str">
        <f>TEXT(ola[[#This Row],[DATE]],"mmm")</f>
        <v>Aug</v>
      </c>
      <c r="N438" t="str">
        <f>TEXT(ola[[#This Row],[DATE]],"ddd")</f>
        <v>Sun</v>
      </c>
      <c r="O438" t="str">
        <f>TEXT(ola[[#This Row],[DATE]], "yyyy")</f>
        <v>2022</v>
      </c>
      <c r="P438" s="22" t="str">
        <f>VLOOKUP(ola[[#This Row],[PRODUCT ID]],olaitan[#All],3,0)</f>
        <v>Catagory04</v>
      </c>
    </row>
    <row r="439" spans="1:16" ht="15.75" thickBot="1" x14ac:dyDescent="0.3">
      <c r="A439" s="8">
        <v>44803</v>
      </c>
      <c r="B439" s="4" t="s">
        <v>64</v>
      </c>
      <c r="C439" s="5">
        <v>6</v>
      </c>
      <c r="D439" s="6" t="s">
        <v>58</v>
      </c>
      <c r="E439" s="6" t="s">
        <v>103</v>
      </c>
      <c r="F439">
        <v>0.04</v>
      </c>
      <c r="G439">
        <f>VLOOKUP(ola[[#This Row],[PRODUCT ID]],olaitan[],5,0)</f>
        <v>75</v>
      </c>
      <c r="H439">
        <f>VLOOKUP(ola[[#This Row],[PRODUCT ID]],olaitan[],6,0)</f>
        <v>85.5</v>
      </c>
      <c r="I439">
        <f>PRODUCT(ola[[#This Row],[BUYING PRICE]],ola[[#This Row],[QUANTITY]])</f>
        <v>450</v>
      </c>
      <c r="J439">
        <f>PRODUCT(ola[[#This Row],[SELLING PRICE]],ola[[#This Row],[QUANTITY]])</f>
        <v>513</v>
      </c>
      <c r="K439">
        <f>PRODUCT(1-ola[[#This Row],[DISCOUNT %]],ola[[#This Row],[Total selling price before discount]])</f>
        <v>492.47999999999996</v>
      </c>
      <c r="L439">
        <f>ola[[#This Row],[Total selling price after discount]]-ola[[#This Row],[Total buying price]]</f>
        <v>42.479999999999961</v>
      </c>
      <c r="M439" t="str">
        <f>TEXT(ola[[#This Row],[DATE]],"mmm")</f>
        <v>Aug</v>
      </c>
      <c r="N439" t="str">
        <f>TEXT(ola[[#This Row],[DATE]],"ddd")</f>
        <v>Tue</v>
      </c>
      <c r="O439" t="str">
        <f>TEXT(ola[[#This Row],[DATE]], "yyyy")</f>
        <v>2022</v>
      </c>
      <c r="P439" s="22" t="str">
        <f>VLOOKUP(ola[[#This Row],[PRODUCT ID]],olaitan[#All],3,0)</f>
        <v>Catagory01</v>
      </c>
    </row>
    <row r="440" spans="1:16" ht="15.75" thickBot="1" x14ac:dyDescent="0.3">
      <c r="A440" s="7">
        <v>44803</v>
      </c>
      <c r="B440" s="1" t="s">
        <v>101</v>
      </c>
      <c r="C440" s="2">
        <v>6</v>
      </c>
      <c r="D440" s="3" t="s">
        <v>104</v>
      </c>
      <c r="E440" s="3" t="s">
        <v>103</v>
      </c>
      <c r="F440">
        <v>7.0000000000000007E-2</v>
      </c>
      <c r="G440">
        <f>VLOOKUP(ola[[#This Row],[PRODUCT ID]],olaitan[],5,0)</f>
        <v>67</v>
      </c>
      <c r="H440">
        <f>VLOOKUP(ola[[#This Row],[PRODUCT ID]],olaitan[],6,0)</f>
        <v>83.08</v>
      </c>
      <c r="I440">
        <f>PRODUCT(ola[[#This Row],[BUYING PRICE]],ola[[#This Row],[QUANTITY]])</f>
        <v>402</v>
      </c>
      <c r="J440">
        <f>PRODUCT(ola[[#This Row],[SELLING PRICE]],ola[[#This Row],[QUANTITY]])</f>
        <v>498.48</v>
      </c>
      <c r="K440">
        <f>PRODUCT(1-ola[[#This Row],[DISCOUNT %]],ola[[#This Row],[Total selling price before discount]])</f>
        <v>463.58639999999997</v>
      </c>
      <c r="L440">
        <f>ola[[#This Row],[Total selling price after discount]]-ola[[#This Row],[Total buying price]]</f>
        <v>61.586399999999969</v>
      </c>
      <c r="M440" t="str">
        <f>TEXT(ola[[#This Row],[DATE]],"mmm")</f>
        <v>Aug</v>
      </c>
      <c r="N440" t="str">
        <f>TEXT(ola[[#This Row],[DATE]],"ddd")</f>
        <v>Tue</v>
      </c>
      <c r="O440" t="str">
        <f>TEXT(ola[[#This Row],[DATE]], "yyyy")</f>
        <v>2022</v>
      </c>
      <c r="P440" s="22" t="str">
        <f>VLOOKUP(ola[[#This Row],[PRODUCT ID]],olaitan[#All],3,0)</f>
        <v>Catagory04</v>
      </c>
    </row>
    <row r="441" spans="1:16" ht="15.75" thickBot="1" x14ac:dyDescent="0.3">
      <c r="A441" s="8">
        <v>44803</v>
      </c>
      <c r="B441" s="4" t="s">
        <v>83</v>
      </c>
      <c r="C441" s="5">
        <v>5</v>
      </c>
      <c r="D441" s="6" t="s">
        <v>104</v>
      </c>
      <c r="E441" s="6" t="s">
        <v>103</v>
      </c>
      <c r="F441">
        <v>7.0000000000000007E-2</v>
      </c>
      <c r="G441">
        <f>VLOOKUP(ola[[#This Row],[PRODUCT ID]],olaitan[],5,0)</f>
        <v>7</v>
      </c>
      <c r="H441">
        <f>VLOOKUP(ola[[#This Row],[PRODUCT ID]],olaitan[],6,0)</f>
        <v>8.33</v>
      </c>
      <c r="I441">
        <f>PRODUCT(ola[[#This Row],[BUYING PRICE]],ola[[#This Row],[QUANTITY]])</f>
        <v>35</v>
      </c>
      <c r="J441">
        <f>PRODUCT(ola[[#This Row],[SELLING PRICE]],ola[[#This Row],[QUANTITY]])</f>
        <v>41.65</v>
      </c>
      <c r="K441">
        <f>PRODUCT(1-ola[[#This Row],[DISCOUNT %]],ola[[#This Row],[Total selling price before discount]])</f>
        <v>38.734499999999997</v>
      </c>
      <c r="L441">
        <f>ola[[#This Row],[Total selling price after discount]]-ola[[#This Row],[Total buying price]]</f>
        <v>3.734499999999997</v>
      </c>
      <c r="M441" t="str">
        <f>TEXT(ola[[#This Row],[DATE]],"mmm")</f>
        <v>Aug</v>
      </c>
      <c r="N441" t="str">
        <f>TEXT(ola[[#This Row],[DATE]],"ddd")</f>
        <v>Tue</v>
      </c>
      <c r="O441" t="str">
        <f>TEXT(ola[[#This Row],[DATE]], "yyyy")</f>
        <v>2022</v>
      </c>
      <c r="P441" s="22" t="str">
        <f>VLOOKUP(ola[[#This Row],[PRODUCT ID]],olaitan[#All],3,0)</f>
        <v>Catagory04</v>
      </c>
    </row>
    <row r="442" spans="1:16" ht="15.75" thickBot="1" x14ac:dyDescent="0.3">
      <c r="A442" s="7">
        <v>44804</v>
      </c>
      <c r="B442" s="1" t="s">
        <v>73</v>
      </c>
      <c r="C442" s="2">
        <v>13</v>
      </c>
      <c r="D442" s="3" t="s">
        <v>104</v>
      </c>
      <c r="E442" s="3" t="s">
        <v>103</v>
      </c>
      <c r="F442">
        <v>0.08</v>
      </c>
      <c r="G442">
        <f>VLOOKUP(ola[[#This Row],[PRODUCT ID]],olaitan[],5,0)</f>
        <v>12</v>
      </c>
      <c r="H442">
        <f>VLOOKUP(ola[[#This Row],[PRODUCT ID]],olaitan[],6,0)</f>
        <v>15.72</v>
      </c>
      <c r="I442">
        <f>PRODUCT(ola[[#This Row],[BUYING PRICE]],ola[[#This Row],[QUANTITY]])</f>
        <v>156</v>
      </c>
      <c r="J442">
        <f>PRODUCT(ola[[#This Row],[SELLING PRICE]],ola[[#This Row],[QUANTITY]])</f>
        <v>204.36</v>
      </c>
      <c r="K442">
        <f>PRODUCT(1-ola[[#This Row],[DISCOUNT %]],ola[[#This Row],[Total selling price before discount]])</f>
        <v>188.01120000000003</v>
      </c>
      <c r="L442">
        <f>ola[[#This Row],[Total selling price after discount]]-ola[[#This Row],[Total buying price]]</f>
        <v>32.011200000000031</v>
      </c>
      <c r="M442" t="str">
        <f>TEXT(ola[[#This Row],[DATE]],"mmm")</f>
        <v>Aug</v>
      </c>
      <c r="N442" t="str">
        <f>TEXT(ola[[#This Row],[DATE]],"ddd")</f>
        <v>Wed</v>
      </c>
      <c r="O442" t="str">
        <f>TEXT(ola[[#This Row],[DATE]], "yyyy")</f>
        <v>2022</v>
      </c>
      <c r="P442" s="22" t="str">
        <f>VLOOKUP(ola[[#This Row],[PRODUCT ID]],olaitan[#All],3,0)</f>
        <v>Catagory02</v>
      </c>
    </row>
    <row r="443" spans="1:16" ht="15.75" thickBot="1" x14ac:dyDescent="0.3">
      <c r="A443" s="8">
        <v>44808</v>
      </c>
      <c r="B443" s="4" t="s">
        <v>60</v>
      </c>
      <c r="C443" s="5">
        <v>1</v>
      </c>
      <c r="D443" s="6" t="s">
        <v>104</v>
      </c>
      <c r="E443" s="6" t="s">
        <v>103</v>
      </c>
      <c r="F443">
        <v>7.0000000000000007E-2</v>
      </c>
      <c r="G443">
        <f>VLOOKUP(ola[[#This Row],[PRODUCT ID]],olaitan[],5,0)</f>
        <v>105</v>
      </c>
      <c r="H443">
        <f>VLOOKUP(ola[[#This Row],[PRODUCT ID]],olaitan[],6,0)</f>
        <v>142.80000000000001</v>
      </c>
      <c r="I443">
        <f>PRODUCT(ola[[#This Row],[BUYING PRICE]],ola[[#This Row],[QUANTITY]])</f>
        <v>105</v>
      </c>
      <c r="J443">
        <f>PRODUCT(ola[[#This Row],[SELLING PRICE]],ola[[#This Row],[QUANTITY]])</f>
        <v>142.80000000000001</v>
      </c>
      <c r="K443">
        <f>PRODUCT(1-ola[[#This Row],[DISCOUNT %]],ola[[#This Row],[Total selling price before discount]])</f>
        <v>132.804</v>
      </c>
      <c r="L443">
        <f>ola[[#This Row],[Total selling price after discount]]-ola[[#This Row],[Total buying price]]</f>
        <v>27.804000000000002</v>
      </c>
      <c r="M443" t="str">
        <f>TEXT(ola[[#This Row],[DATE]],"mmm")</f>
        <v>Sep</v>
      </c>
      <c r="N443" t="str">
        <f>TEXT(ola[[#This Row],[DATE]],"ddd")</f>
        <v>Sun</v>
      </c>
      <c r="O443" t="str">
        <f>TEXT(ola[[#This Row],[DATE]], "yyyy")</f>
        <v>2022</v>
      </c>
      <c r="P443" s="22" t="str">
        <f>VLOOKUP(ola[[#This Row],[PRODUCT ID]],olaitan[#All],3,0)</f>
        <v>Catagory01</v>
      </c>
    </row>
    <row r="444" spans="1:16" ht="15.75" thickBot="1" x14ac:dyDescent="0.3">
      <c r="A444" s="7">
        <v>44810</v>
      </c>
      <c r="B444" s="1" t="s">
        <v>63</v>
      </c>
      <c r="C444" s="2">
        <v>12</v>
      </c>
      <c r="D444" s="3" t="s">
        <v>8</v>
      </c>
      <c r="E444" s="3" t="s">
        <v>58</v>
      </c>
      <c r="F444">
        <v>0.06</v>
      </c>
      <c r="G444">
        <f>VLOOKUP(ola[[#This Row],[PRODUCT ID]],olaitan[],5,0)</f>
        <v>133</v>
      </c>
      <c r="H444">
        <f>VLOOKUP(ola[[#This Row],[PRODUCT ID]],olaitan[],6,0)</f>
        <v>155.61000000000001</v>
      </c>
      <c r="I444">
        <f>PRODUCT(ola[[#This Row],[BUYING PRICE]],ola[[#This Row],[QUANTITY]])</f>
        <v>1596</v>
      </c>
      <c r="J444">
        <f>PRODUCT(ola[[#This Row],[SELLING PRICE]],ola[[#This Row],[QUANTITY]])</f>
        <v>1867.3200000000002</v>
      </c>
      <c r="K444">
        <f>PRODUCT(1-ola[[#This Row],[DISCOUNT %]],ola[[#This Row],[Total selling price before discount]])</f>
        <v>1755.2808</v>
      </c>
      <c r="L444">
        <f>ola[[#This Row],[Total selling price after discount]]-ola[[#This Row],[Total buying price]]</f>
        <v>159.2808</v>
      </c>
      <c r="M444" t="str">
        <f>TEXT(ola[[#This Row],[DATE]],"mmm")</f>
        <v>Sep</v>
      </c>
      <c r="N444" t="str">
        <f>TEXT(ola[[#This Row],[DATE]],"ddd")</f>
        <v>Tue</v>
      </c>
      <c r="O444" t="str">
        <f>TEXT(ola[[#This Row],[DATE]], "yyyy")</f>
        <v>2022</v>
      </c>
      <c r="P444" s="22" t="str">
        <f>VLOOKUP(ola[[#This Row],[PRODUCT ID]],olaitan[#All],3,0)</f>
        <v>Catagory01</v>
      </c>
    </row>
    <row r="445" spans="1:16" ht="15.75" thickBot="1" x14ac:dyDescent="0.3">
      <c r="A445" s="8">
        <v>44813</v>
      </c>
      <c r="B445" s="4" t="s">
        <v>99</v>
      </c>
      <c r="C445" s="5">
        <v>9</v>
      </c>
      <c r="D445" s="6" t="s">
        <v>104</v>
      </c>
      <c r="E445" s="6" t="s">
        <v>58</v>
      </c>
      <c r="F445">
        <v>0.05</v>
      </c>
      <c r="G445">
        <f>VLOOKUP(ola[[#This Row],[PRODUCT ID]],olaitan[],5,0)</f>
        <v>138</v>
      </c>
      <c r="H445">
        <f>VLOOKUP(ola[[#This Row],[PRODUCT ID]],olaitan[],6,0)</f>
        <v>173.88</v>
      </c>
      <c r="I445">
        <f>PRODUCT(ola[[#This Row],[BUYING PRICE]],ola[[#This Row],[QUANTITY]])</f>
        <v>1242</v>
      </c>
      <c r="J445">
        <f>PRODUCT(ola[[#This Row],[SELLING PRICE]],ola[[#This Row],[QUANTITY]])</f>
        <v>1564.92</v>
      </c>
      <c r="K445">
        <f>PRODUCT(1-ola[[#This Row],[DISCOUNT %]],ola[[#This Row],[Total selling price before discount]])</f>
        <v>1486.674</v>
      </c>
      <c r="L445">
        <f>ola[[#This Row],[Total selling price after discount]]-ola[[#This Row],[Total buying price]]</f>
        <v>244.67399999999998</v>
      </c>
      <c r="M445" t="str">
        <f>TEXT(ola[[#This Row],[DATE]],"mmm")</f>
        <v>Sep</v>
      </c>
      <c r="N445" t="str">
        <f>TEXT(ola[[#This Row],[DATE]],"ddd")</f>
        <v>Fri</v>
      </c>
      <c r="O445" t="str">
        <f>TEXT(ola[[#This Row],[DATE]], "yyyy")</f>
        <v>2022</v>
      </c>
      <c r="P445" s="22" t="str">
        <f>VLOOKUP(ola[[#This Row],[PRODUCT ID]],olaitan[#All],3,0)</f>
        <v>Catagory04</v>
      </c>
    </row>
    <row r="446" spans="1:16" ht="15.75" thickBot="1" x14ac:dyDescent="0.3">
      <c r="A446" s="7">
        <v>44813</v>
      </c>
      <c r="B446" s="1" t="s">
        <v>61</v>
      </c>
      <c r="C446" s="2">
        <v>3</v>
      </c>
      <c r="D446" s="3" t="s">
        <v>104</v>
      </c>
      <c r="E446" s="3" t="s">
        <v>58</v>
      </c>
      <c r="F446">
        <v>0.05</v>
      </c>
      <c r="G446">
        <f>VLOOKUP(ola[[#This Row],[PRODUCT ID]],olaitan[],5,0)</f>
        <v>71</v>
      </c>
      <c r="H446">
        <f>VLOOKUP(ola[[#This Row],[PRODUCT ID]],olaitan[],6,0)</f>
        <v>80.94</v>
      </c>
      <c r="I446">
        <f>PRODUCT(ola[[#This Row],[BUYING PRICE]],ola[[#This Row],[QUANTITY]])</f>
        <v>213</v>
      </c>
      <c r="J446">
        <f>PRODUCT(ola[[#This Row],[SELLING PRICE]],ola[[#This Row],[QUANTITY]])</f>
        <v>242.82</v>
      </c>
      <c r="K446">
        <f>PRODUCT(1-ola[[#This Row],[DISCOUNT %]],ola[[#This Row],[Total selling price before discount]])</f>
        <v>230.67899999999997</v>
      </c>
      <c r="L446">
        <f>ola[[#This Row],[Total selling price after discount]]-ola[[#This Row],[Total buying price]]</f>
        <v>17.678999999999974</v>
      </c>
      <c r="M446" t="str">
        <f>TEXT(ola[[#This Row],[DATE]],"mmm")</f>
        <v>Sep</v>
      </c>
      <c r="N446" t="str">
        <f>TEXT(ola[[#This Row],[DATE]],"ddd")</f>
        <v>Fri</v>
      </c>
      <c r="O446" t="str">
        <f>TEXT(ola[[#This Row],[DATE]], "yyyy")</f>
        <v>2022</v>
      </c>
      <c r="P446" s="22" t="str">
        <f>VLOOKUP(ola[[#This Row],[PRODUCT ID]],olaitan[#All],3,0)</f>
        <v>Catagory01</v>
      </c>
    </row>
    <row r="447" spans="1:16" ht="15.75" thickBot="1" x14ac:dyDescent="0.3">
      <c r="A447" s="8">
        <v>44814</v>
      </c>
      <c r="B447" s="4" t="s">
        <v>93</v>
      </c>
      <c r="C447" s="5">
        <v>15</v>
      </c>
      <c r="D447" s="6" t="s">
        <v>58</v>
      </c>
      <c r="E447" s="6" t="s">
        <v>103</v>
      </c>
      <c r="F447">
        <v>0.06</v>
      </c>
      <c r="G447">
        <f>VLOOKUP(ola[[#This Row],[PRODUCT ID]],olaitan[],5,0)</f>
        <v>5</v>
      </c>
      <c r="H447">
        <f>VLOOKUP(ola[[#This Row],[PRODUCT ID]],olaitan[],6,0)</f>
        <v>6.7</v>
      </c>
      <c r="I447">
        <f>PRODUCT(ola[[#This Row],[BUYING PRICE]],ola[[#This Row],[QUANTITY]])</f>
        <v>75</v>
      </c>
      <c r="J447">
        <f>PRODUCT(ola[[#This Row],[SELLING PRICE]],ola[[#This Row],[QUANTITY]])</f>
        <v>100.5</v>
      </c>
      <c r="K447">
        <f>PRODUCT(1-ola[[#This Row],[DISCOUNT %]],ola[[#This Row],[Total selling price before discount]])</f>
        <v>94.47</v>
      </c>
      <c r="L447">
        <f>ola[[#This Row],[Total selling price after discount]]-ola[[#This Row],[Total buying price]]</f>
        <v>19.47</v>
      </c>
      <c r="M447" t="str">
        <f>TEXT(ola[[#This Row],[DATE]],"mmm")</f>
        <v>Sep</v>
      </c>
      <c r="N447" t="str">
        <f>TEXT(ola[[#This Row],[DATE]],"ddd")</f>
        <v>Sat</v>
      </c>
      <c r="O447" t="str">
        <f>TEXT(ola[[#This Row],[DATE]], "yyyy")</f>
        <v>2022</v>
      </c>
      <c r="P447" s="22" t="str">
        <f>VLOOKUP(ola[[#This Row],[PRODUCT ID]],olaitan[#All],3,0)</f>
        <v>Catagory04</v>
      </c>
    </row>
    <row r="448" spans="1:16" ht="15.75" thickBot="1" x14ac:dyDescent="0.3">
      <c r="A448" s="7">
        <v>44814</v>
      </c>
      <c r="B448" s="1" t="s">
        <v>96</v>
      </c>
      <c r="C448" s="2">
        <v>4</v>
      </c>
      <c r="D448" s="3" t="s">
        <v>104</v>
      </c>
      <c r="E448" s="3" t="s">
        <v>103</v>
      </c>
      <c r="F448">
        <v>0.06</v>
      </c>
      <c r="G448">
        <f>VLOOKUP(ola[[#This Row],[PRODUCT ID]],olaitan[],5,0)</f>
        <v>72</v>
      </c>
      <c r="H448">
        <f>VLOOKUP(ola[[#This Row],[PRODUCT ID]],olaitan[],6,0)</f>
        <v>79.92</v>
      </c>
      <c r="I448">
        <f>PRODUCT(ola[[#This Row],[BUYING PRICE]],ola[[#This Row],[QUANTITY]])</f>
        <v>288</v>
      </c>
      <c r="J448">
        <f>PRODUCT(ola[[#This Row],[SELLING PRICE]],ola[[#This Row],[QUANTITY]])</f>
        <v>319.68</v>
      </c>
      <c r="K448">
        <f>PRODUCT(1-ola[[#This Row],[DISCOUNT %]],ola[[#This Row],[Total selling price before discount]])</f>
        <v>300.49919999999997</v>
      </c>
      <c r="L448">
        <f>ola[[#This Row],[Total selling price after discount]]-ola[[#This Row],[Total buying price]]</f>
        <v>12.499199999999973</v>
      </c>
      <c r="M448" t="str">
        <f>TEXT(ola[[#This Row],[DATE]],"mmm")</f>
        <v>Sep</v>
      </c>
      <c r="N448" t="str">
        <f>TEXT(ola[[#This Row],[DATE]],"ddd")</f>
        <v>Sat</v>
      </c>
      <c r="O448" t="str">
        <f>TEXT(ola[[#This Row],[DATE]], "yyyy")</f>
        <v>2022</v>
      </c>
      <c r="P448" s="22" t="str">
        <f>VLOOKUP(ola[[#This Row],[PRODUCT ID]],olaitan[#All],3,0)</f>
        <v>Catagory04</v>
      </c>
    </row>
    <row r="449" spans="1:16" ht="15.75" thickBot="1" x14ac:dyDescent="0.3">
      <c r="A449" s="8">
        <v>44818</v>
      </c>
      <c r="B449" s="4" t="s">
        <v>87</v>
      </c>
      <c r="C449" s="5">
        <v>3</v>
      </c>
      <c r="D449" s="6" t="s">
        <v>104</v>
      </c>
      <c r="E449" s="6" t="s">
        <v>103</v>
      </c>
      <c r="F449">
        <v>0.05</v>
      </c>
      <c r="G449">
        <f>VLOOKUP(ola[[#This Row],[PRODUCT ID]],olaitan[],5,0)</f>
        <v>47</v>
      </c>
      <c r="H449">
        <f>VLOOKUP(ola[[#This Row],[PRODUCT ID]],olaitan[],6,0)</f>
        <v>53.11</v>
      </c>
      <c r="I449">
        <f>PRODUCT(ola[[#This Row],[BUYING PRICE]],ola[[#This Row],[QUANTITY]])</f>
        <v>141</v>
      </c>
      <c r="J449">
        <f>PRODUCT(ola[[#This Row],[SELLING PRICE]],ola[[#This Row],[QUANTITY]])</f>
        <v>159.32999999999998</v>
      </c>
      <c r="K449">
        <f>PRODUCT(1-ola[[#This Row],[DISCOUNT %]],ola[[#This Row],[Total selling price before discount]])</f>
        <v>151.36349999999999</v>
      </c>
      <c r="L449">
        <f>ola[[#This Row],[Total selling price after discount]]-ola[[#This Row],[Total buying price]]</f>
        <v>10.363499999999988</v>
      </c>
      <c r="M449" t="str">
        <f>TEXT(ola[[#This Row],[DATE]],"mmm")</f>
        <v>Sep</v>
      </c>
      <c r="N449" t="str">
        <f>TEXT(ola[[#This Row],[DATE]],"ddd")</f>
        <v>Wed</v>
      </c>
      <c r="O449" t="str">
        <f>TEXT(ola[[#This Row],[DATE]], "yyyy")</f>
        <v>2022</v>
      </c>
      <c r="P449" s="22" t="str">
        <f>VLOOKUP(ola[[#This Row],[PRODUCT ID]],olaitan[#All],3,0)</f>
        <v>Catagory04</v>
      </c>
    </row>
    <row r="450" spans="1:16" ht="15.75" thickBot="1" x14ac:dyDescent="0.3">
      <c r="A450" s="7">
        <v>44819</v>
      </c>
      <c r="B450" s="1" t="s">
        <v>95</v>
      </c>
      <c r="C450" s="2">
        <v>15</v>
      </c>
      <c r="D450" s="3" t="s">
        <v>58</v>
      </c>
      <c r="E450" s="3" t="s">
        <v>58</v>
      </c>
      <c r="F450">
        <v>7.0000000000000007E-2</v>
      </c>
      <c r="G450">
        <f>VLOOKUP(ola[[#This Row],[PRODUCT ID]],olaitan[],5,0)</f>
        <v>67</v>
      </c>
      <c r="H450">
        <f>VLOOKUP(ola[[#This Row],[PRODUCT ID]],olaitan[],6,0)</f>
        <v>85.76</v>
      </c>
      <c r="I450">
        <f>PRODUCT(ola[[#This Row],[BUYING PRICE]],ola[[#This Row],[QUANTITY]])</f>
        <v>1005</v>
      </c>
      <c r="J450">
        <f>PRODUCT(ola[[#This Row],[SELLING PRICE]],ola[[#This Row],[QUANTITY]])</f>
        <v>1286.4000000000001</v>
      </c>
      <c r="K450">
        <f>PRODUCT(1-ola[[#This Row],[DISCOUNT %]],ola[[#This Row],[Total selling price before discount]])</f>
        <v>1196.3520000000001</v>
      </c>
      <c r="L450">
        <f>ola[[#This Row],[Total selling price after discount]]-ola[[#This Row],[Total buying price]]</f>
        <v>191.35200000000009</v>
      </c>
      <c r="M450" t="str">
        <f>TEXT(ola[[#This Row],[DATE]],"mmm")</f>
        <v>Sep</v>
      </c>
      <c r="N450" t="str">
        <f>TEXT(ola[[#This Row],[DATE]],"ddd")</f>
        <v>Thu</v>
      </c>
      <c r="O450" t="str">
        <f>TEXT(ola[[#This Row],[DATE]], "yyyy")</f>
        <v>2022</v>
      </c>
      <c r="P450" s="22" t="str">
        <f>VLOOKUP(ola[[#This Row],[PRODUCT ID]],olaitan[#All],3,0)</f>
        <v>Catagory04</v>
      </c>
    </row>
    <row r="451" spans="1:16" ht="15.75" thickBot="1" x14ac:dyDescent="0.3">
      <c r="A451" s="8">
        <v>44822</v>
      </c>
      <c r="B451" s="4" t="s">
        <v>84</v>
      </c>
      <c r="C451" s="5">
        <v>14</v>
      </c>
      <c r="D451" s="6" t="s">
        <v>58</v>
      </c>
      <c r="E451" s="6" t="s">
        <v>103</v>
      </c>
      <c r="F451">
        <v>0.05</v>
      </c>
      <c r="G451">
        <f>VLOOKUP(ola[[#This Row],[PRODUCT ID]],olaitan[],5,0)</f>
        <v>18</v>
      </c>
      <c r="H451">
        <f>VLOOKUP(ola[[#This Row],[PRODUCT ID]],olaitan[],6,0)</f>
        <v>24.66</v>
      </c>
      <c r="I451">
        <f>PRODUCT(ola[[#This Row],[BUYING PRICE]],ola[[#This Row],[QUANTITY]])</f>
        <v>252</v>
      </c>
      <c r="J451">
        <f>PRODUCT(ola[[#This Row],[SELLING PRICE]],ola[[#This Row],[QUANTITY]])</f>
        <v>345.24</v>
      </c>
      <c r="K451">
        <f>PRODUCT(1-ola[[#This Row],[DISCOUNT %]],ola[[#This Row],[Total selling price before discount]])</f>
        <v>327.97800000000001</v>
      </c>
      <c r="L451">
        <f>ola[[#This Row],[Total selling price after discount]]-ola[[#This Row],[Total buying price]]</f>
        <v>75.978000000000009</v>
      </c>
      <c r="M451" t="str">
        <f>TEXT(ola[[#This Row],[DATE]],"mmm")</f>
        <v>Sep</v>
      </c>
      <c r="N451" t="str">
        <f>TEXT(ola[[#This Row],[DATE]],"ddd")</f>
        <v>Sun</v>
      </c>
      <c r="O451" t="str">
        <f>TEXT(ola[[#This Row],[DATE]], "yyyy")</f>
        <v>2022</v>
      </c>
      <c r="P451" s="22" t="str">
        <f>VLOOKUP(ola[[#This Row],[PRODUCT ID]],olaitan[#All],3,0)</f>
        <v>Catagory04</v>
      </c>
    </row>
    <row r="452" spans="1:16" ht="15.75" thickBot="1" x14ac:dyDescent="0.3">
      <c r="A452" s="7">
        <v>44823</v>
      </c>
      <c r="B452" s="1" t="s">
        <v>91</v>
      </c>
      <c r="C452" s="2">
        <v>8</v>
      </c>
      <c r="D452" s="3" t="s">
        <v>8</v>
      </c>
      <c r="E452" s="3" t="s">
        <v>103</v>
      </c>
      <c r="F452">
        <v>0.08</v>
      </c>
      <c r="G452">
        <f>VLOOKUP(ola[[#This Row],[PRODUCT ID]],olaitan[],5,0)</f>
        <v>95</v>
      </c>
      <c r="H452">
        <f>VLOOKUP(ola[[#This Row],[PRODUCT ID]],olaitan[],6,0)</f>
        <v>119.7</v>
      </c>
      <c r="I452">
        <f>PRODUCT(ola[[#This Row],[BUYING PRICE]],ola[[#This Row],[QUANTITY]])</f>
        <v>760</v>
      </c>
      <c r="J452">
        <f>PRODUCT(ola[[#This Row],[SELLING PRICE]],ola[[#This Row],[QUANTITY]])</f>
        <v>957.6</v>
      </c>
      <c r="K452">
        <f>PRODUCT(1-ola[[#This Row],[DISCOUNT %]],ola[[#This Row],[Total selling price before discount]])</f>
        <v>880.99200000000008</v>
      </c>
      <c r="L452">
        <f>ola[[#This Row],[Total selling price after discount]]-ola[[#This Row],[Total buying price]]</f>
        <v>120.99200000000008</v>
      </c>
      <c r="M452" t="str">
        <f>TEXT(ola[[#This Row],[DATE]],"mmm")</f>
        <v>Sep</v>
      </c>
      <c r="N452" t="str">
        <f>TEXT(ola[[#This Row],[DATE]],"ddd")</f>
        <v>Mon</v>
      </c>
      <c r="O452" t="str">
        <f>TEXT(ola[[#This Row],[DATE]], "yyyy")</f>
        <v>2022</v>
      </c>
      <c r="P452" s="22" t="str">
        <f>VLOOKUP(ola[[#This Row],[PRODUCT ID]],olaitan[#All],3,0)</f>
        <v>Catagory04</v>
      </c>
    </row>
    <row r="453" spans="1:16" ht="15.75" thickBot="1" x14ac:dyDescent="0.3">
      <c r="A453" s="8">
        <v>44824</v>
      </c>
      <c r="B453" s="4" t="s">
        <v>91</v>
      </c>
      <c r="C453" s="5">
        <v>6</v>
      </c>
      <c r="D453" s="6" t="s">
        <v>104</v>
      </c>
      <c r="E453" s="6" t="s">
        <v>58</v>
      </c>
      <c r="F453">
        <v>0.05</v>
      </c>
      <c r="G453">
        <f>VLOOKUP(ola[[#This Row],[PRODUCT ID]],olaitan[],5,0)</f>
        <v>95</v>
      </c>
      <c r="H453">
        <f>VLOOKUP(ola[[#This Row],[PRODUCT ID]],olaitan[],6,0)</f>
        <v>119.7</v>
      </c>
      <c r="I453">
        <f>PRODUCT(ola[[#This Row],[BUYING PRICE]],ola[[#This Row],[QUANTITY]])</f>
        <v>570</v>
      </c>
      <c r="J453">
        <f>PRODUCT(ola[[#This Row],[SELLING PRICE]],ola[[#This Row],[QUANTITY]])</f>
        <v>718.2</v>
      </c>
      <c r="K453">
        <f>PRODUCT(1-ola[[#This Row],[DISCOUNT %]],ola[[#This Row],[Total selling price before discount]])</f>
        <v>682.29</v>
      </c>
      <c r="L453">
        <f>ola[[#This Row],[Total selling price after discount]]-ola[[#This Row],[Total buying price]]</f>
        <v>112.28999999999996</v>
      </c>
      <c r="M453" t="str">
        <f>TEXT(ola[[#This Row],[DATE]],"mmm")</f>
        <v>Sep</v>
      </c>
      <c r="N453" t="str">
        <f>TEXT(ola[[#This Row],[DATE]],"ddd")</f>
        <v>Tue</v>
      </c>
      <c r="O453" t="str">
        <f>TEXT(ola[[#This Row],[DATE]], "yyyy")</f>
        <v>2022</v>
      </c>
      <c r="P453" s="22" t="str">
        <f>VLOOKUP(ola[[#This Row],[PRODUCT ID]],olaitan[#All],3,0)</f>
        <v>Catagory04</v>
      </c>
    </row>
    <row r="454" spans="1:16" ht="15.75" thickBot="1" x14ac:dyDescent="0.3">
      <c r="A454" s="7">
        <v>44824</v>
      </c>
      <c r="B454" s="1" t="s">
        <v>59</v>
      </c>
      <c r="C454" s="2">
        <v>10</v>
      </c>
      <c r="D454" s="3" t="s">
        <v>104</v>
      </c>
      <c r="E454" s="3" t="s">
        <v>58</v>
      </c>
      <c r="F454">
        <v>0.08</v>
      </c>
      <c r="G454">
        <f>VLOOKUP(ola[[#This Row],[PRODUCT ID]],olaitan[],5,0)</f>
        <v>98</v>
      </c>
      <c r="H454">
        <f>VLOOKUP(ola[[#This Row],[PRODUCT ID]],olaitan[],6,0)</f>
        <v>103.88</v>
      </c>
      <c r="I454">
        <f>PRODUCT(ola[[#This Row],[BUYING PRICE]],ola[[#This Row],[QUANTITY]])</f>
        <v>980</v>
      </c>
      <c r="J454">
        <f>PRODUCT(ola[[#This Row],[SELLING PRICE]],ola[[#This Row],[QUANTITY]])</f>
        <v>1038.8</v>
      </c>
      <c r="K454">
        <f>PRODUCT(1-ola[[#This Row],[DISCOUNT %]],ola[[#This Row],[Total selling price before discount]])</f>
        <v>955.69600000000003</v>
      </c>
      <c r="L454">
        <f>ola[[#This Row],[Total selling price after discount]]-ola[[#This Row],[Total buying price]]</f>
        <v>-24.303999999999974</v>
      </c>
      <c r="M454" t="str">
        <f>TEXT(ola[[#This Row],[DATE]],"mmm")</f>
        <v>Sep</v>
      </c>
      <c r="N454" t="str">
        <f>TEXT(ola[[#This Row],[DATE]],"ddd")</f>
        <v>Tue</v>
      </c>
      <c r="O454" t="str">
        <f>TEXT(ola[[#This Row],[DATE]], "yyyy")</f>
        <v>2022</v>
      </c>
      <c r="P454" s="22" t="str">
        <f>VLOOKUP(ola[[#This Row],[PRODUCT ID]],olaitan[#All],3,0)</f>
        <v>Catagory01</v>
      </c>
    </row>
    <row r="455" spans="1:16" ht="15.75" thickBot="1" x14ac:dyDescent="0.3">
      <c r="A455" s="8">
        <v>44825</v>
      </c>
      <c r="B455" s="4" t="s">
        <v>76</v>
      </c>
      <c r="C455" s="5">
        <v>14</v>
      </c>
      <c r="D455" s="6" t="s">
        <v>58</v>
      </c>
      <c r="E455" s="6" t="s">
        <v>58</v>
      </c>
      <c r="F455">
        <v>0.05</v>
      </c>
      <c r="G455">
        <f>VLOOKUP(ola[[#This Row],[PRODUCT ID]],olaitan[],5,0)</f>
        <v>37</v>
      </c>
      <c r="H455">
        <f>VLOOKUP(ola[[#This Row],[PRODUCT ID]],olaitan[],6,0)</f>
        <v>49.21</v>
      </c>
      <c r="I455">
        <f>PRODUCT(ola[[#This Row],[BUYING PRICE]],ola[[#This Row],[QUANTITY]])</f>
        <v>518</v>
      </c>
      <c r="J455">
        <f>PRODUCT(ola[[#This Row],[SELLING PRICE]],ola[[#This Row],[QUANTITY]])</f>
        <v>688.94</v>
      </c>
      <c r="K455">
        <f>PRODUCT(1-ola[[#This Row],[DISCOUNT %]],ola[[#This Row],[Total selling price before discount]])</f>
        <v>654.49300000000005</v>
      </c>
      <c r="L455">
        <f>ola[[#This Row],[Total selling price after discount]]-ola[[#This Row],[Total buying price]]</f>
        <v>136.49300000000005</v>
      </c>
      <c r="M455" t="str">
        <f>TEXT(ola[[#This Row],[DATE]],"mmm")</f>
        <v>Sep</v>
      </c>
      <c r="N455" t="str">
        <f>TEXT(ola[[#This Row],[DATE]],"ddd")</f>
        <v>Wed</v>
      </c>
      <c r="O455" t="str">
        <f>TEXT(ola[[#This Row],[DATE]], "yyyy")</f>
        <v>2022</v>
      </c>
      <c r="P455" s="22" t="str">
        <f>VLOOKUP(ola[[#This Row],[PRODUCT ID]],olaitan[#All],3,0)</f>
        <v>Catagory02</v>
      </c>
    </row>
    <row r="456" spans="1:16" ht="15.75" thickBot="1" x14ac:dyDescent="0.3">
      <c r="A456" s="7">
        <v>44825</v>
      </c>
      <c r="B456" s="1" t="s">
        <v>84</v>
      </c>
      <c r="C456" s="2">
        <v>5</v>
      </c>
      <c r="D456" s="3" t="s">
        <v>104</v>
      </c>
      <c r="E456" s="3" t="s">
        <v>103</v>
      </c>
      <c r="F456">
        <v>7.0000000000000007E-2</v>
      </c>
      <c r="G456">
        <f>VLOOKUP(ola[[#This Row],[PRODUCT ID]],olaitan[],5,0)</f>
        <v>18</v>
      </c>
      <c r="H456">
        <f>VLOOKUP(ola[[#This Row],[PRODUCT ID]],olaitan[],6,0)</f>
        <v>24.66</v>
      </c>
      <c r="I456">
        <f>PRODUCT(ola[[#This Row],[BUYING PRICE]],ola[[#This Row],[QUANTITY]])</f>
        <v>90</v>
      </c>
      <c r="J456">
        <f>PRODUCT(ola[[#This Row],[SELLING PRICE]],ola[[#This Row],[QUANTITY]])</f>
        <v>123.3</v>
      </c>
      <c r="K456">
        <f>PRODUCT(1-ola[[#This Row],[DISCOUNT %]],ola[[#This Row],[Total selling price before discount]])</f>
        <v>114.66899999999998</v>
      </c>
      <c r="L456">
        <f>ola[[#This Row],[Total selling price after discount]]-ola[[#This Row],[Total buying price]]</f>
        <v>24.668999999999983</v>
      </c>
      <c r="M456" t="str">
        <f>TEXT(ola[[#This Row],[DATE]],"mmm")</f>
        <v>Sep</v>
      </c>
      <c r="N456" t="str">
        <f>TEXT(ola[[#This Row],[DATE]],"ddd")</f>
        <v>Wed</v>
      </c>
      <c r="O456" t="str">
        <f>TEXT(ola[[#This Row],[DATE]], "yyyy")</f>
        <v>2022</v>
      </c>
      <c r="P456" s="22" t="str">
        <f>VLOOKUP(ola[[#This Row],[PRODUCT ID]],olaitan[#All],3,0)</f>
        <v>Catagory04</v>
      </c>
    </row>
    <row r="457" spans="1:16" ht="15.75" thickBot="1" x14ac:dyDescent="0.3">
      <c r="A457" s="8">
        <v>44826</v>
      </c>
      <c r="B457" s="4" t="s">
        <v>101</v>
      </c>
      <c r="C457" s="5">
        <v>12</v>
      </c>
      <c r="D457" s="6" t="s">
        <v>58</v>
      </c>
      <c r="E457" s="6" t="s">
        <v>58</v>
      </c>
      <c r="F457">
        <v>0.05</v>
      </c>
      <c r="G457">
        <f>VLOOKUP(ola[[#This Row],[PRODUCT ID]],olaitan[],5,0)</f>
        <v>67</v>
      </c>
      <c r="H457">
        <f>VLOOKUP(ola[[#This Row],[PRODUCT ID]],olaitan[],6,0)</f>
        <v>83.08</v>
      </c>
      <c r="I457">
        <f>PRODUCT(ola[[#This Row],[BUYING PRICE]],ola[[#This Row],[QUANTITY]])</f>
        <v>804</v>
      </c>
      <c r="J457">
        <f>PRODUCT(ola[[#This Row],[SELLING PRICE]],ola[[#This Row],[QUANTITY]])</f>
        <v>996.96</v>
      </c>
      <c r="K457">
        <f>PRODUCT(1-ola[[#This Row],[DISCOUNT %]],ola[[#This Row],[Total selling price before discount]])</f>
        <v>947.11199999999997</v>
      </c>
      <c r="L457">
        <f>ola[[#This Row],[Total selling price after discount]]-ola[[#This Row],[Total buying price]]</f>
        <v>143.11199999999997</v>
      </c>
      <c r="M457" t="str">
        <f>TEXT(ola[[#This Row],[DATE]],"mmm")</f>
        <v>Sep</v>
      </c>
      <c r="N457" t="str">
        <f>TEXT(ola[[#This Row],[DATE]],"ddd")</f>
        <v>Thu</v>
      </c>
      <c r="O457" t="str">
        <f>TEXT(ola[[#This Row],[DATE]], "yyyy")</f>
        <v>2022</v>
      </c>
      <c r="P457" s="22" t="str">
        <f>VLOOKUP(ola[[#This Row],[PRODUCT ID]],olaitan[#All],3,0)</f>
        <v>Catagory04</v>
      </c>
    </row>
    <row r="458" spans="1:16" ht="15.75" thickBot="1" x14ac:dyDescent="0.3">
      <c r="A458" s="7">
        <v>44827</v>
      </c>
      <c r="B458" s="1" t="s">
        <v>70</v>
      </c>
      <c r="C458" s="2">
        <v>12</v>
      </c>
      <c r="D458" s="3" t="s">
        <v>104</v>
      </c>
      <c r="E458" s="3" t="s">
        <v>58</v>
      </c>
      <c r="F458">
        <v>0.04</v>
      </c>
      <c r="G458">
        <f>VLOOKUP(ola[[#This Row],[PRODUCT ID]],olaitan[],5,0)</f>
        <v>73</v>
      </c>
      <c r="H458">
        <f>VLOOKUP(ola[[#This Row],[PRODUCT ID]],olaitan[],6,0)</f>
        <v>94.17</v>
      </c>
      <c r="I458">
        <f>PRODUCT(ola[[#This Row],[BUYING PRICE]],ola[[#This Row],[QUANTITY]])</f>
        <v>876</v>
      </c>
      <c r="J458">
        <f>PRODUCT(ola[[#This Row],[SELLING PRICE]],ola[[#This Row],[QUANTITY]])</f>
        <v>1130.04</v>
      </c>
      <c r="K458">
        <f>PRODUCT(1-ola[[#This Row],[DISCOUNT %]],ola[[#This Row],[Total selling price before discount]])</f>
        <v>1084.8383999999999</v>
      </c>
      <c r="L458">
        <f>ola[[#This Row],[Total selling price after discount]]-ola[[#This Row],[Total buying price]]</f>
        <v>208.83839999999987</v>
      </c>
      <c r="M458" t="str">
        <f>TEXT(ola[[#This Row],[DATE]],"mmm")</f>
        <v>Sep</v>
      </c>
      <c r="N458" t="str">
        <f>TEXT(ola[[#This Row],[DATE]],"ddd")</f>
        <v>Fri</v>
      </c>
      <c r="O458" t="str">
        <f>TEXT(ola[[#This Row],[DATE]], "yyyy")</f>
        <v>2022</v>
      </c>
      <c r="P458" s="22" t="str">
        <f>VLOOKUP(ola[[#This Row],[PRODUCT ID]],olaitan[#All],3,0)</f>
        <v>Catagory02</v>
      </c>
    </row>
    <row r="459" spans="1:16" ht="15.75" thickBot="1" x14ac:dyDescent="0.3">
      <c r="A459" s="8">
        <v>44828</v>
      </c>
      <c r="B459" s="4" t="s">
        <v>90</v>
      </c>
      <c r="C459" s="5">
        <v>14</v>
      </c>
      <c r="D459" s="6" t="s">
        <v>104</v>
      </c>
      <c r="E459" s="6" t="s">
        <v>58</v>
      </c>
      <c r="F459">
        <v>7.0000000000000007E-2</v>
      </c>
      <c r="G459">
        <f>VLOOKUP(ola[[#This Row],[PRODUCT ID]],olaitan[],5,0)</f>
        <v>89</v>
      </c>
      <c r="H459">
        <f>VLOOKUP(ola[[#This Row],[PRODUCT ID]],olaitan[],6,0)</f>
        <v>117.48</v>
      </c>
      <c r="I459">
        <f>PRODUCT(ola[[#This Row],[BUYING PRICE]],ola[[#This Row],[QUANTITY]])</f>
        <v>1246</v>
      </c>
      <c r="J459">
        <f>PRODUCT(ola[[#This Row],[SELLING PRICE]],ola[[#This Row],[QUANTITY]])</f>
        <v>1644.72</v>
      </c>
      <c r="K459">
        <f>PRODUCT(1-ola[[#This Row],[DISCOUNT %]],ola[[#This Row],[Total selling price before discount]])</f>
        <v>1529.5896</v>
      </c>
      <c r="L459">
        <f>ola[[#This Row],[Total selling price after discount]]-ola[[#This Row],[Total buying price]]</f>
        <v>283.58960000000002</v>
      </c>
      <c r="M459" t="str">
        <f>TEXT(ola[[#This Row],[DATE]],"mmm")</f>
        <v>Sep</v>
      </c>
      <c r="N459" t="str">
        <f>TEXT(ola[[#This Row],[DATE]],"ddd")</f>
        <v>Sat</v>
      </c>
      <c r="O459" t="str">
        <f>TEXT(ola[[#This Row],[DATE]], "yyyy")</f>
        <v>2022</v>
      </c>
      <c r="P459" s="22" t="str">
        <f>VLOOKUP(ola[[#This Row],[PRODUCT ID]],olaitan[#All],3,0)</f>
        <v>Catagory04</v>
      </c>
    </row>
    <row r="460" spans="1:16" ht="15.75" thickBot="1" x14ac:dyDescent="0.3">
      <c r="A460" s="7">
        <v>44828</v>
      </c>
      <c r="B460" s="1" t="s">
        <v>90</v>
      </c>
      <c r="C460" s="2">
        <v>8</v>
      </c>
      <c r="D460" s="3" t="s">
        <v>104</v>
      </c>
      <c r="E460" s="3" t="s">
        <v>103</v>
      </c>
      <c r="F460">
        <v>0.06</v>
      </c>
      <c r="G460">
        <f>VLOOKUP(ola[[#This Row],[PRODUCT ID]],olaitan[],5,0)</f>
        <v>89</v>
      </c>
      <c r="H460">
        <f>VLOOKUP(ola[[#This Row],[PRODUCT ID]],olaitan[],6,0)</f>
        <v>117.48</v>
      </c>
      <c r="I460">
        <f>PRODUCT(ola[[#This Row],[BUYING PRICE]],ola[[#This Row],[QUANTITY]])</f>
        <v>712</v>
      </c>
      <c r="J460">
        <f>PRODUCT(ola[[#This Row],[SELLING PRICE]],ola[[#This Row],[QUANTITY]])</f>
        <v>939.84</v>
      </c>
      <c r="K460">
        <f>PRODUCT(1-ola[[#This Row],[DISCOUNT %]],ola[[#This Row],[Total selling price before discount]])</f>
        <v>883.44960000000003</v>
      </c>
      <c r="L460">
        <f>ola[[#This Row],[Total selling price after discount]]-ola[[#This Row],[Total buying price]]</f>
        <v>171.44960000000003</v>
      </c>
      <c r="M460" t="str">
        <f>TEXT(ola[[#This Row],[DATE]],"mmm")</f>
        <v>Sep</v>
      </c>
      <c r="N460" t="str">
        <f>TEXT(ola[[#This Row],[DATE]],"ddd")</f>
        <v>Sat</v>
      </c>
      <c r="O460" t="str">
        <f>TEXT(ola[[#This Row],[DATE]], "yyyy")</f>
        <v>2022</v>
      </c>
      <c r="P460" s="22" t="str">
        <f>VLOOKUP(ola[[#This Row],[PRODUCT ID]],olaitan[#All],3,0)</f>
        <v>Catagory04</v>
      </c>
    </row>
    <row r="461" spans="1:16" ht="15.75" thickBot="1" x14ac:dyDescent="0.3">
      <c r="A461" s="8">
        <v>44831</v>
      </c>
      <c r="B461" s="4" t="s">
        <v>94</v>
      </c>
      <c r="C461" s="5">
        <v>4</v>
      </c>
      <c r="D461" s="6" t="s">
        <v>104</v>
      </c>
      <c r="E461" s="6" t="s">
        <v>103</v>
      </c>
      <c r="F461">
        <v>0.04</v>
      </c>
      <c r="G461">
        <f>VLOOKUP(ola[[#This Row],[PRODUCT ID]],olaitan[],5,0)</f>
        <v>90</v>
      </c>
      <c r="H461">
        <f>VLOOKUP(ola[[#This Row],[PRODUCT ID]],olaitan[],6,0)</f>
        <v>96.3</v>
      </c>
      <c r="I461">
        <f>PRODUCT(ola[[#This Row],[BUYING PRICE]],ola[[#This Row],[QUANTITY]])</f>
        <v>360</v>
      </c>
      <c r="J461">
        <f>PRODUCT(ola[[#This Row],[SELLING PRICE]],ola[[#This Row],[QUANTITY]])</f>
        <v>385.2</v>
      </c>
      <c r="K461">
        <f>PRODUCT(1-ola[[#This Row],[DISCOUNT %]],ola[[#This Row],[Total selling price before discount]])</f>
        <v>369.79199999999997</v>
      </c>
      <c r="L461">
        <f>ola[[#This Row],[Total selling price after discount]]-ola[[#This Row],[Total buying price]]</f>
        <v>9.7919999999999732</v>
      </c>
      <c r="M461" t="str">
        <f>TEXT(ola[[#This Row],[DATE]],"mmm")</f>
        <v>Sep</v>
      </c>
      <c r="N461" t="str">
        <f>TEXT(ola[[#This Row],[DATE]],"ddd")</f>
        <v>Tue</v>
      </c>
      <c r="O461" t="str">
        <f>TEXT(ola[[#This Row],[DATE]], "yyyy")</f>
        <v>2022</v>
      </c>
      <c r="P461" s="22" t="str">
        <f>VLOOKUP(ola[[#This Row],[PRODUCT ID]],olaitan[#All],3,0)</f>
        <v>Catagory04</v>
      </c>
    </row>
    <row r="462" spans="1:16" ht="15.75" thickBot="1" x14ac:dyDescent="0.3">
      <c r="A462" s="7">
        <v>44831</v>
      </c>
      <c r="B462" s="1" t="s">
        <v>102</v>
      </c>
      <c r="C462" s="2">
        <v>9</v>
      </c>
      <c r="D462" s="3" t="s">
        <v>104</v>
      </c>
      <c r="E462" s="3" t="s">
        <v>103</v>
      </c>
      <c r="F462">
        <v>0.08</v>
      </c>
      <c r="G462">
        <f>VLOOKUP(ola[[#This Row],[PRODUCT ID]],olaitan[],5,0)</f>
        <v>76</v>
      </c>
      <c r="H462">
        <f>VLOOKUP(ola[[#This Row],[PRODUCT ID]],olaitan[],6,0)</f>
        <v>82.08</v>
      </c>
      <c r="I462">
        <f>PRODUCT(ola[[#This Row],[BUYING PRICE]],ola[[#This Row],[QUANTITY]])</f>
        <v>684</v>
      </c>
      <c r="J462">
        <f>PRODUCT(ola[[#This Row],[SELLING PRICE]],ola[[#This Row],[QUANTITY]])</f>
        <v>738.72</v>
      </c>
      <c r="K462">
        <f>PRODUCT(1-ola[[#This Row],[DISCOUNT %]],ola[[#This Row],[Total selling price before discount]])</f>
        <v>679.62240000000008</v>
      </c>
      <c r="L462">
        <f>ola[[#This Row],[Total selling price after discount]]-ola[[#This Row],[Total buying price]]</f>
        <v>-4.3775999999999158</v>
      </c>
      <c r="M462" t="str">
        <f>TEXT(ola[[#This Row],[DATE]],"mmm")</f>
        <v>Sep</v>
      </c>
      <c r="N462" t="str">
        <f>TEXT(ola[[#This Row],[DATE]],"ddd")</f>
        <v>Tue</v>
      </c>
      <c r="O462" t="str">
        <f>TEXT(ola[[#This Row],[DATE]], "yyyy")</f>
        <v>2022</v>
      </c>
      <c r="P462" s="22" t="str">
        <f>VLOOKUP(ola[[#This Row],[PRODUCT ID]],olaitan[#All],3,0)</f>
        <v>Catagory04</v>
      </c>
    </row>
    <row r="463" spans="1:16" ht="15.75" thickBot="1" x14ac:dyDescent="0.3">
      <c r="A463" s="8">
        <v>44831</v>
      </c>
      <c r="B463" s="4" t="s">
        <v>96</v>
      </c>
      <c r="C463" s="5">
        <v>3</v>
      </c>
      <c r="D463" s="6" t="s">
        <v>8</v>
      </c>
      <c r="E463" s="6" t="s">
        <v>103</v>
      </c>
      <c r="F463">
        <v>0.08</v>
      </c>
      <c r="G463">
        <f>VLOOKUP(ola[[#This Row],[PRODUCT ID]],olaitan[],5,0)</f>
        <v>72</v>
      </c>
      <c r="H463">
        <f>VLOOKUP(ola[[#This Row],[PRODUCT ID]],olaitan[],6,0)</f>
        <v>79.92</v>
      </c>
      <c r="I463">
        <f>PRODUCT(ola[[#This Row],[BUYING PRICE]],ola[[#This Row],[QUANTITY]])</f>
        <v>216</v>
      </c>
      <c r="J463">
        <f>PRODUCT(ola[[#This Row],[SELLING PRICE]],ola[[#This Row],[QUANTITY]])</f>
        <v>239.76</v>
      </c>
      <c r="K463">
        <f>PRODUCT(1-ola[[#This Row],[DISCOUNT %]],ola[[#This Row],[Total selling price before discount]])</f>
        <v>220.57920000000001</v>
      </c>
      <c r="L463">
        <f>ola[[#This Row],[Total selling price after discount]]-ola[[#This Row],[Total buying price]]</f>
        <v>4.5792000000000144</v>
      </c>
      <c r="M463" t="str">
        <f>TEXT(ola[[#This Row],[DATE]],"mmm")</f>
        <v>Sep</v>
      </c>
      <c r="N463" t="str">
        <f>TEXT(ola[[#This Row],[DATE]],"ddd")</f>
        <v>Tue</v>
      </c>
      <c r="O463" t="str">
        <f>TEXT(ola[[#This Row],[DATE]], "yyyy")</f>
        <v>2022</v>
      </c>
      <c r="P463" s="22" t="str">
        <f>VLOOKUP(ola[[#This Row],[PRODUCT ID]],olaitan[#All],3,0)</f>
        <v>Catagory04</v>
      </c>
    </row>
    <row r="464" spans="1:16" ht="15.75" thickBot="1" x14ac:dyDescent="0.3">
      <c r="A464" s="7">
        <v>44833</v>
      </c>
      <c r="B464" s="1" t="s">
        <v>92</v>
      </c>
      <c r="C464" s="2">
        <v>13</v>
      </c>
      <c r="D464" s="3" t="s">
        <v>104</v>
      </c>
      <c r="E464" s="3" t="s">
        <v>58</v>
      </c>
      <c r="F464">
        <v>0.08</v>
      </c>
      <c r="G464">
        <f>VLOOKUP(ola[[#This Row],[PRODUCT ID]],olaitan[],5,0)</f>
        <v>55</v>
      </c>
      <c r="H464">
        <f>VLOOKUP(ola[[#This Row],[PRODUCT ID]],olaitan[],6,0)</f>
        <v>58.3</v>
      </c>
      <c r="I464">
        <f>PRODUCT(ola[[#This Row],[BUYING PRICE]],ola[[#This Row],[QUANTITY]])</f>
        <v>715</v>
      </c>
      <c r="J464">
        <f>PRODUCT(ola[[#This Row],[SELLING PRICE]],ola[[#This Row],[QUANTITY]])</f>
        <v>757.9</v>
      </c>
      <c r="K464">
        <f>PRODUCT(1-ola[[#This Row],[DISCOUNT %]],ola[[#This Row],[Total selling price before discount]])</f>
        <v>697.26800000000003</v>
      </c>
      <c r="L464">
        <f>ola[[#This Row],[Total selling price after discount]]-ola[[#This Row],[Total buying price]]</f>
        <v>-17.731999999999971</v>
      </c>
      <c r="M464" t="str">
        <f>TEXT(ola[[#This Row],[DATE]],"mmm")</f>
        <v>Sep</v>
      </c>
      <c r="N464" t="str">
        <f>TEXT(ola[[#This Row],[DATE]],"ddd")</f>
        <v>Thu</v>
      </c>
      <c r="O464" t="str">
        <f>TEXT(ola[[#This Row],[DATE]], "yyyy")</f>
        <v>2022</v>
      </c>
      <c r="P464" s="22" t="str">
        <f>VLOOKUP(ola[[#This Row],[PRODUCT ID]],olaitan[#All],3,0)</f>
        <v>Catagory04</v>
      </c>
    </row>
    <row r="465" spans="1:16" ht="15.75" thickBot="1" x14ac:dyDescent="0.3">
      <c r="A465" s="8">
        <v>44837</v>
      </c>
      <c r="B465" s="4" t="s">
        <v>69</v>
      </c>
      <c r="C465" s="5">
        <v>5</v>
      </c>
      <c r="D465" s="6" t="s">
        <v>104</v>
      </c>
      <c r="E465" s="6" t="s">
        <v>103</v>
      </c>
      <c r="F465">
        <v>0.08</v>
      </c>
      <c r="G465">
        <f>VLOOKUP(ola[[#This Row],[PRODUCT ID]],olaitan[],5,0)</f>
        <v>44</v>
      </c>
      <c r="H465">
        <f>VLOOKUP(ola[[#This Row],[PRODUCT ID]],olaitan[],6,0)</f>
        <v>48.4</v>
      </c>
      <c r="I465">
        <f>PRODUCT(ola[[#This Row],[BUYING PRICE]],ola[[#This Row],[QUANTITY]])</f>
        <v>220</v>
      </c>
      <c r="J465">
        <f>PRODUCT(ola[[#This Row],[SELLING PRICE]],ola[[#This Row],[QUANTITY]])</f>
        <v>242</v>
      </c>
      <c r="K465">
        <f>PRODUCT(1-ola[[#This Row],[DISCOUNT %]],ola[[#This Row],[Total selling price before discount]])</f>
        <v>222.64000000000001</v>
      </c>
      <c r="L465">
        <f>ola[[#This Row],[Total selling price after discount]]-ola[[#This Row],[Total buying price]]</f>
        <v>2.6400000000000148</v>
      </c>
      <c r="M465" t="str">
        <f>TEXT(ola[[#This Row],[DATE]],"mmm")</f>
        <v>Oct</v>
      </c>
      <c r="N465" t="str">
        <f>TEXT(ola[[#This Row],[DATE]],"ddd")</f>
        <v>Mon</v>
      </c>
      <c r="O465" t="str">
        <f>TEXT(ola[[#This Row],[DATE]], "yyyy")</f>
        <v>2022</v>
      </c>
      <c r="P465" s="22" t="str">
        <f>VLOOKUP(ola[[#This Row],[PRODUCT ID]],olaitan[#All],3,0)</f>
        <v>Catagory02</v>
      </c>
    </row>
    <row r="466" spans="1:16" ht="15.75" thickBot="1" x14ac:dyDescent="0.3">
      <c r="A466" s="7">
        <v>44838</v>
      </c>
      <c r="B466" s="1" t="s">
        <v>65</v>
      </c>
      <c r="C466" s="2">
        <v>15</v>
      </c>
      <c r="D466" s="3" t="s">
        <v>104</v>
      </c>
      <c r="E466" s="3" t="s">
        <v>58</v>
      </c>
      <c r="F466">
        <v>0.04</v>
      </c>
      <c r="G466">
        <f>VLOOKUP(ola[[#This Row],[PRODUCT ID]],olaitan[],5,0)</f>
        <v>43</v>
      </c>
      <c r="H466">
        <f>VLOOKUP(ola[[#This Row],[PRODUCT ID]],olaitan[],6,0)</f>
        <v>47.73</v>
      </c>
      <c r="I466">
        <f>PRODUCT(ola[[#This Row],[BUYING PRICE]],ola[[#This Row],[QUANTITY]])</f>
        <v>645</v>
      </c>
      <c r="J466">
        <f>PRODUCT(ola[[#This Row],[SELLING PRICE]],ola[[#This Row],[QUANTITY]])</f>
        <v>715.94999999999993</v>
      </c>
      <c r="K466">
        <f>PRODUCT(1-ola[[#This Row],[DISCOUNT %]],ola[[#This Row],[Total selling price before discount]])</f>
        <v>687.3119999999999</v>
      </c>
      <c r="L466">
        <f>ola[[#This Row],[Total selling price after discount]]-ola[[#This Row],[Total buying price]]</f>
        <v>42.311999999999898</v>
      </c>
      <c r="M466" t="str">
        <f>TEXT(ola[[#This Row],[DATE]],"mmm")</f>
        <v>Oct</v>
      </c>
      <c r="N466" t="str">
        <f>TEXT(ola[[#This Row],[DATE]],"ddd")</f>
        <v>Tue</v>
      </c>
      <c r="O466" t="str">
        <f>TEXT(ola[[#This Row],[DATE]], "yyyy")</f>
        <v>2022</v>
      </c>
      <c r="P466" s="22" t="str">
        <f>VLOOKUP(ola[[#This Row],[PRODUCT ID]],olaitan[#All],3,0)</f>
        <v>Catagory01</v>
      </c>
    </row>
    <row r="467" spans="1:16" ht="15.75" thickBot="1" x14ac:dyDescent="0.3">
      <c r="A467" s="8">
        <v>44840</v>
      </c>
      <c r="B467" s="4" t="s">
        <v>93</v>
      </c>
      <c r="C467" s="5">
        <v>1</v>
      </c>
      <c r="D467" s="6" t="s">
        <v>104</v>
      </c>
      <c r="E467" s="6" t="s">
        <v>58</v>
      </c>
      <c r="F467">
        <v>0.06</v>
      </c>
      <c r="G467">
        <f>VLOOKUP(ola[[#This Row],[PRODUCT ID]],olaitan[],5,0)</f>
        <v>5</v>
      </c>
      <c r="H467">
        <f>VLOOKUP(ola[[#This Row],[PRODUCT ID]],olaitan[],6,0)</f>
        <v>6.7</v>
      </c>
      <c r="I467">
        <f>PRODUCT(ola[[#This Row],[BUYING PRICE]],ola[[#This Row],[QUANTITY]])</f>
        <v>5</v>
      </c>
      <c r="J467">
        <f>PRODUCT(ola[[#This Row],[SELLING PRICE]],ola[[#This Row],[QUANTITY]])</f>
        <v>6.7</v>
      </c>
      <c r="K467">
        <f>PRODUCT(1-ola[[#This Row],[DISCOUNT %]],ola[[#This Row],[Total selling price before discount]])</f>
        <v>6.298</v>
      </c>
      <c r="L467">
        <f>ola[[#This Row],[Total selling price after discount]]-ola[[#This Row],[Total buying price]]</f>
        <v>1.298</v>
      </c>
      <c r="M467" t="str">
        <f>TEXT(ola[[#This Row],[DATE]],"mmm")</f>
        <v>Oct</v>
      </c>
      <c r="N467" t="str">
        <f>TEXT(ola[[#This Row],[DATE]],"ddd")</f>
        <v>Thu</v>
      </c>
      <c r="O467" t="str">
        <f>TEXT(ola[[#This Row],[DATE]], "yyyy")</f>
        <v>2022</v>
      </c>
      <c r="P467" s="22" t="str">
        <f>VLOOKUP(ola[[#This Row],[PRODUCT ID]],olaitan[#All],3,0)</f>
        <v>Catagory04</v>
      </c>
    </row>
    <row r="468" spans="1:16" ht="15.75" thickBot="1" x14ac:dyDescent="0.3">
      <c r="A468" s="7">
        <v>44843</v>
      </c>
      <c r="B468" s="1" t="s">
        <v>96</v>
      </c>
      <c r="C468" s="2">
        <v>14</v>
      </c>
      <c r="D468" s="3" t="s">
        <v>58</v>
      </c>
      <c r="E468" s="3" t="s">
        <v>58</v>
      </c>
      <c r="F468">
        <v>0.08</v>
      </c>
      <c r="G468">
        <f>VLOOKUP(ola[[#This Row],[PRODUCT ID]],olaitan[],5,0)</f>
        <v>72</v>
      </c>
      <c r="H468">
        <f>VLOOKUP(ola[[#This Row],[PRODUCT ID]],olaitan[],6,0)</f>
        <v>79.92</v>
      </c>
      <c r="I468">
        <f>PRODUCT(ola[[#This Row],[BUYING PRICE]],ola[[#This Row],[QUANTITY]])</f>
        <v>1008</v>
      </c>
      <c r="J468">
        <f>PRODUCT(ola[[#This Row],[SELLING PRICE]],ola[[#This Row],[QUANTITY]])</f>
        <v>1118.8800000000001</v>
      </c>
      <c r="K468">
        <f>PRODUCT(1-ola[[#This Row],[DISCOUNT %]],ola[[#This Row],[Total selling price before discount]])</f>
        <v>1029.3696000000002</v>
      </c>
      <c r="L468">
        <f>ola[[#This Row],[Total selling price after discount]]-ola[[#This Row],[Total buying price]]</f>
        <v>21.369600000000219</v>
      </c>
      <c r="M468" t="str">
        <f>TEXT(ola[[#This Row],[DATE]],"mmm")</f>
        <v>Oct</v>
      </c>
      <c r="N468" t="str">
        <f>TEXT(ola[[#This Row],[DATE]],"ddd")</f>
        <v>Sun</v>
      </c>
      <c r="O468" t="str">
        <f>TEXT(ola[[#This Row],[DATE]], "yyyy")</f>
        <v>2022</v>
      </c>
      <c r="P468" s="22" t="str">
        <f>VLOOKUP(ola[[#This Row],[PRODUCT ID]],olaitan[#All],3,0)</f>
        <v>Catagory04</v>
      </c>
    </row>
    <row r="469" spans="1:16" ht="15.75" thickBot="1" x14ac:dyDescent="0.3">
      <c r="A469" s="8">
        <v>44844</v>
      </c>
      <c r="B469" s="4" t="s">
        <v>77</v>
      </c>
      <c r="C469" s="5">
        <v>9</v>
      </c>
      <c r="D469" s="6" t="s">
        <v>104</v>
      </c>
      <c r="E469" s="6" t="s">
        <v>58</v>
      </c>
      <c r="F469">
        <v>0.08</v>
      </c>
      <c r="G469">
        <f>VLOOKUP(ola[[#This Row],[PRODUCT ID]],olaitan[],5,0)</f>
        <v>150</v>
      </c>
      <c r="H469">
        <f>VLOOKUP(ola[[#This Row],[PRODUCT ID]],olaitan[],6,0)</f>
        <v>210</v>
      </c>
      <c r="I469">
        <f>PRODUCT(ola[[#This Row],[BUYING PRICE]],ola[[#This Row],[QUANTITY]])</f>
        <v>1350</v>
      </c>
      <c r="J469">
        <f>PRODUCT(ola[[#This Row],[SELLING PRICE]],ola[[#This Row],[QUANTITY]])</f>
        <v>1890</v>
      </c>
      <c r="K469">
        <f>PRODUCT(1-ola[[#This Row],[DISCOUNT %]],ola[[#This Row],[Total selling price before discount]])</f>
        <v>1738.8000000000002</v>
      </c>
      <c r="L469">
        <f>ola[[#This Row],[Total selling price after discount]]-ola[[#This Row],[Total buying price]]</f>
        <v>388.80000000000018</v>
      </c>
      <c r="M469" t="str">
        <f>TEXT(ola[[#This Row],[DATE]],"mmm")</f>
        <v>Oct</v>
      </c>
      <c r="N469" t="str">
        <f>TEXT(ola[[#This Row],[DATE]],"ddd")</f>
        <v>Mon</v>
      </c>
      <c r="O469" t="str">
        <f>TEXT(ola[[#This Row],[DATE]], "yyyy")</f>
        <v>2022</v>
      </c>
      <c r="P469" s="22" t="str">
        <f>VLOOKUP(ola[[#This Row],[PRODUCT ID]],olaitan[#All],3,0)</f>
        <v>Catagory02</v>
      </c>
    </row>
    <row r="470" spans="1:16" ht="15.75" thickBot="1" x14ac:dyDescent="0.3">
      <c r="A470" s="7">
        <v>44844</v>
      </c>
      <c r="B470" s="1" t="s">
        <v>102</v>
      </c>
      <c r="C470" s="2">
        <v>12</v>
      </c>
      <c r="D470" s="3" t="s">
        <v>58</v>
      </c>
      <c r="E470" s="3" t="s">
        <v>58</v>
      </c>
      <c r="F470">
        <v>0.08</v>
      </c>
      <c r="G470">
        <f>VLOOKUP(ola[[#This Row],[PRODUCT ID]],olaitan[],5,0)</f>
        <v>76</v>
      </c>
      <c r="H470">
        <f>VLOOKUP(ola[[#This Row],[PRODUCT ID]],olaitan[],6,0)</f>
        <v>82.08</v>
      </c>
      <c r="I470">
        <f>PRODUCT(ola[[#This Row],[BUYING PRICE]],ola[[#This Row],[QUANTITY]])</f>
        <v>912</v>
      </c>
      <c r="J470">
        <f>PRODUCT(ola[[#This Row],[SELLING PRICE]],ola[[#This Row],[QUANTITY]])</f>
        <v>984.96</v>
      </c>
      <c r="K470">
        <f>PRODUCT(1-ola[[#This Row],[DISCOUNT %]],ola[[#This Row],[Total selling price before discount]])</f>
        <v>906.16320000000007</v>
      </c>
      <c r="L470">
        <f>ola[[#This Row],[Total selling price after discount]]-ola[[#This Row],[Total buying price]]</f>
        <v>-5.8367999999999256</v>
      </c>
      <c r="M470" t="str">
        <f>TEXT(ola[[#This Row],[DATE]],"mmm")</f>
        <v>Oct</v>
      </c>
      <c r="N470" t="str">
        <f>TEXT(ola[[#This Row],[DATE]],"ddd")</f>
        <v>Mon</v>
      </c>
      <c r="O470" t="str">
        <f>TEXT(ola[[#This Row],[DATE]], "yyyy")</f>
        <v>2022</v>
      </c>
      <c r="P470" s="22" t="str">
        <f>VLOOKUP(ola[[#This Row],[PRODUCT ID]],olaitan[#All],3,0)</f>
        <v>Catagory04</v>
      </c>
    </row>
    <row r="471" spans="1:16" ht="15.75" thickBot="1" x14ac:dyDescent="0.3">
      <c r="A471" s="8">
        <v>44845</v>
      </c>
      <c r="B471" s="4" t="s">
        <v>66</v>
      </c>
      <c r="C471" s="5">
        <v>10</v>
      </c>
      <c r="D471" s="6" t="s">
        <v>104</v>
      </c>
      <c r="E471" s="6" t="s">
        <v>58</v>
      </c>
      <c r="F471">
        <v>7.0000000000000007E-2</v>
      </c>
      <c r="G471">
        <f>VLOOKUP(ola[[#This Row],[PRODUCT ID]],olaitan[],5,0)</f>
        <v>83</v>
      </c>
      <c r="H471">
        <f>VLOOKUP(ola[[#This Row],[PRODUCT ID]],olaitan[],6,0)</f>
        <v>94.62</v>
      </c>
      <c r="I471">
        <f>PRODUCT(ola[[#This Row],[BUYING PRICE]],ola[[#This Row],[QUANTITY]])</f>
        <v>830</v>
      </c>
      <c r="J471">
        <f>PRODUCT(ola[[#This Row],[SELLING PRICE]],ola[[#This Row],[QUANTITY]])</f>
        <v>946.2</v>
      </c>
      <c r="K471">
        <f>PRODUCT(1-ola[[#This Row],[DISCOUNT %]],ola[[#This Row],[Total selling price before discount]])</f>
        <v>879.96600000000001</v>
      </c>
      <c r="L471">
        <f>ola[[#This Row],[Total selling price after discount]]-ola[[#This Row],[Total buying price]]</f>
        <v>49.966000000000008</v>
      </c>
      <c r="M471" t="str">
        <f>TEXT(ola[[#This Row],[DATE]],"mmm")</f>
        <v>Oct</v>
      </c>
      <c r="N471" t="str">
        <f>TEXT(ola[[#This Row],[DATE]],"ddd")</f>
        <v>Tue</v>
      </c>
      <c r="O471" t="str">
        <f>TEXT(ola[[#This Row],[DATE]], "yyyy")</f>
        <v>2022</v>
      </c>
      <c r="P471" s="22" t="str">
        <f>VLOOKUP(ola[[#This Row],[PRODUCT ID]],olaitan[#All],3,0)</f>
        <v>Catagory01</v>
      </c>
    </row>
    <row r="472" spans="1:16" ht="15.75" thickBot="1" x14ac:dyDescent="0.3">
      <c r="A472" s="7">
        <v>44847</v>
      </c>
      <c r="B472" s="1" t="s">
        <v>60</v>
      </c>
      <c r="C472" s="2">
        <v>15</v>
      </c>
      <c r="D472" s="3" t="s">
        <v>58</v>
      </c>
      <c r="E472" s="3" t="s">
        <v>58</v>
      </c>
      <c r="F472">
        <v>0.04</v>
      </c>
      <c r="G472">
        <f>VLOOKUP(ola[[#This Row],[PRODUCT ID]],olaitan[],5,0)</f>
        <v>105</v>
      </c>
      <c r="H472">
        <f>VLOOKUP(ola[[#This Row],[PRODUCT ID]],olaitan[],6,0)</f>
        <v>142.80000000000001</v>
      </c>
      <c r="I472">
        <f>PRODUCT(ola[[#This Row],[BUYING PRICE]],ola[[#This Row],[QUANTITY]])</f>
        <v>1575</v>
      </c>
      <c r="J472">
        <f>PRODUCT(ola[[#This Row],[SELLING PRICE]],ola[[#This Row],[QUANTITY]])</f>
        <v>2142</v>
      </c>
      <c r="K472">
        <f>PRODUCT(1-ola[[#This Row],[DISCOUNT %]],ola[[#This Row],[Total selling price before discount]])</f>
        <v>2056.3199999999997</v>
      </c>
      <c r="L472">
        <f>ola[[#This Row],[Total selling price after discount]]-ola[[#This Row],[Total buying price]]</f>
        <v>481.31999999999971</v>
      </c>
      <c r="M472" t="str">
        <f>TEXT(ola[[#This Row],[DATE]],"mmm")</f>
        <v>Oct</v>
      </c>
      <c r="N472" t="str">
        <f>TEXT(ola[[#This Row],[DATE]],"ddd")</f>
        <v>Thu</v>
      </c>
      <c r="O472" t="str">
        <f>TEXT(ola[[#This Row],[DATE]], "yyyy")</f>
        <v>2022</v>
      </c>
      <c r="P472" s="22" t="str">
        <f>VLOOKUP(ola[[#This Row],[PRODUCT ID]],olaitan[#All],3,0)</f>
        <v>Catagory01</v>
      </c>
    </row>
    <row r="473" spans="1:16" ht="15.75" thickBot="1" x14ac:dyDescent="0.3">
      <c r="A473" s="8">
        <v>44848</v>
      </c>
      <c r="B473" s="4" t="s">
        <v>102</v>
      </c>
      <c r="C473" s="5">
        <v>15</v>
      </c>
      <c r="D473" s="6" t="s">
        <v>8</v>
      </c>
      <c r="E473" s="6" t="s">
        <v>58</v>
      </c>
      <c r="F473">
        <v>0.08</v>
      </c>
      <c r="G473">
        <f>VLOOKUP(ola[[#This Row],[PRODUCT ID]],olaitan[],5,0)</f>
        <v>76</v>
      </c>
      <c r="H473">
        <f>VLOOKUP(ola[[#This Row],[PRODUCT ID]],olaitan[],6,0)</f>
        <v>82.08</v>
      </c>
      <c r="I473">
        <f>PRODUCT(ola[[#This Row],[BUYING PRICE]],ola[[#This Row],[QUANTITY]])</f>
        <v>1140</v>
      </c>
      <c r="J473">
        <f>PRODUCT(ola[[#This Row],[SELLING PRICE]],ola[[#This Row],[QUANTITY]])</f>
        <v>1231.2</v>
      </c>
      <c r="K473">
        <f>PRODUCT(1-ola[[#This Row],[DISCOUNT %]],ola[[#This Row],[Total selling price before discount]])</f>
        <v>1132.7040000000002</v>
      </c>
      <c r="L473">
        <f>ola[[#This Row],[Total selling price after discount]]-ola[[#This Row],[Total buying price]]</f>
        <v>-7.2959999999998217</v>
      </c>
      <c r="M473" t="str">
        <f>TEXT(ola[[#This Row],[DATE]],"mmm")</f>
        <v>Oct</v>
      </c>
      <c r="N473" t="str">
        <f>TEXT(ola[[#This Row],[DATE]],"ddd")</f>
        <v>Fri</v>
      </c>
      <c r="O473" t="str">
        <f>TEXT(ola[[#This Row],[DATE]], "yyyy")</f>
        <v>2022</v>
      </c>
      <c r="P473" s="22" t="str">
        <f>VLOOKUP(ola[[#This Row],[PRODUCT ID]],olaitan[#All],3,0)</f>
        <v>Catagory04</v>
      </c>
    </row>
    <row r="474" spans="1:16" ht="15.75" thickBot="1" x14ac:dyDescent="0.3">
      <c r="A474" s="7">
        <v>44849</v>
      </c>
      <c r="B474" s="1" t="s">
        <v>73</v>
      </c>
      <c r="C474" s="2">
        <v>10</v>
      </c>
      <c r="D474" s="3" t="s">
        <v>104</v>
      </c>
      <c r="E474" s="3" t="s">
        <v>103</v>
      </c>
      <c r="F474">
        <v>0.04</v>
      </c>
      <c r="G474">
        <f>VLOOKUP(ola[[#This Row],[PRODUCT ID]],olaitan[],5,0)</f>
        <v>12</v>
      </c>
      <c r="H474">
        <f>VLOOKUP(ola[[#This Row],[PRODUCT ID]],olaitan[],6,0)</f>
        <v>15.72</v>
      </c>
      <c r="I474">
        <f>PRODUCT(ola[[#This Row],[BUYING PRICE]],ola[[#This Row],[QUANTITY]])</f>
        <v>120</v>
      </c>
      <c r="J474">
        <f>PRODUCT(ola[[#This Row],[SELLING PRICE]],ola[[#This Row],[QUANTITY]])</f>
        <v>157.20000000000002</v>
      </c>
      <c r="K474">
        <f>PRODUCT(1-ola[[#This Row],[DISCOUNT %]],ola[[#This Row],[Total selling price before discount]])</f>
        <v>150.91200000000001</v>
      </c>
      <c r="L474">
        <f>ola[[#This Row],[Total selling price after discount]]-ola[[#This Row],[Total buying price]]</f>
        <v>30.912000000000006</v>
      </c>
      <c r="M474" t="str">
        <f>TEXT(ola[[#This Row],[DATE]],"mmm")</f>
        <v>Oct</v>
      </c>
      <c r="N474" t="str">
        <f>TEXT(ola[[#This Row],[DATE]],"ddd")</f>
        <v>Sat</v>
      </c>
      <c r="O474" t="str">
        <f>TEXT(ola[[#This Row],[DATE]], "yyyy")</f>
        <v>2022</v>
      </c>
      <c r="P474" s="22" t="str">
        <f>VLOOKUP(ola[[#This Row],[PRODUCT ID]],olaitan[#All],3,0)</f>
        <v>Catagory02</v>
      </c>
    </row>
    <row r="475" spans="1:16" ht="15.75" thickBot="1" x14ac:dyDescent="0.3">
      <c r="A475" s="8">
        <v>44850</v>
      </c>
      <c r="B475" s="4" t="s">
        <v>94</v>
      </c>
      <c r="C475" s="5">
        <v>3</v>
      </c>
      <c r="D475" s="6" t="s">
        <v>58</v>
      </c>
      <c r="E475" s="6" t="s">
        <v>58</v>
      </c>
      <c r="F475">
        <v>7.0000000000000007E-2</v>
      </c>
      <c r="G475">
        <f>VLOOKUP(ola[[#This Row],[PRODUCT ID]],olaitan[],5,0)</f>
        <v>90</v>
      </c>
      <c r="H475">
        <f>VLOOKUP(ola[[#This Row],[PRODUCT ID]],olaitan[],6,0)</f>
        <v>96.3</v>
      </c>
      <c r="I475">
        <f>PRODUCT(ola[[#This Row],[BUYING PRICE]],ola[[#This Row],[QUANTITY]])</f>
        <v>270</v>
      </c>
      <c r="J475">
        <f>PRODUCT(ola[[#This Row],[SELLING PRICE]],ola[[#This Row],[QUANTITY]])</f>
        <v>288.89999999999998</v>
      </c>
      <c r="K475">
        <f>PRODUCT(1-ola[[#This Row],[DISCOUNT %]],ola[[#This Row],[Total selling price before discount]])</f>
        <v>268.67699999999996</v>
      </c>
      <c r="L475">
        <f>ola[[#This Row],[Total selling price after discount]]-ola[[#This Row],[Total buying price]]</f>
        <v>-1.3230000000000359</v>
      </c>
      <c r="M475" t="str">
        <f>TEXT(ola[[#This Row],[DATE]],"mmm")</f>
        <v>Oct</v>
      </c>
      <c r="N475" t="str">
        <f>TEXT(ola[[#This Row],[DATE]],"ddd")</f>
        <v>Sun</v>
      </c>
      <c r="O475" t="str">
        <f>TEXT(ola[[#This Row],[DATE]], "yyyy")</f>
        <v>2022</v>
      </c>
      <c r="P475" s="22" t="str">
        <f>VLOOKUP(ola[[#This Row],[PRODUCT ID]],olaitan[#All],3,0)</f>
        <v>Catagory04</v>
      </c>
    </row>
    <row r="476" spans="1:16" ht="15.75" thickBot="1" x14ac:dyDescent="0.3">
      <c r="A476" s="7">
        <v>44857</v>
      </c>
      <c r="B476" s="1" t="s">
        <v>82</v>
      </c>
      <c r="C476" s="2">
        <v>14</v>
      </c>
      <c r="D476" s="3" t="s">
        <v>58</v>
      </c>
      <c r="E476" s="3" t="s">
        <v>103</v>
      </c>
      <c r="F476">
        <v>0.08</v>
      </c>
      <c r="G476">
        <f>VLOOKUP(ola[[#This Row],[PRODUCT ID]],olaitan[],5,0)</f>
        <v>144</v>
      </c>
      <c r="H476">
        <f>VLOOKUP(ola[[#This Row],[PRODUCT ID]],olaitan[],6,0)</f>
        <v>156.96</v>
      </c>
      <c r="I476">
        <f>PRODUCT(ola[[#This Row],[BUYING PRICE]],ola[[#This Row],[QUANTITY]])</f>
        <v>2016</v>
      </c>
      <c r="J476">
        <f>PRODUCT(ola[[#This Row],[SELLING PRICE]],ola[[#This Row],[QUANTITY]])</f>
        <v>2197.44</v>
      </c>
      <c r="K476">
        <f>PRODUCT(1-ola[[#This Row],[DISCOUNT %]],ola[[#This Row],[Total selling price before discount]])</f>
        <v>2021.6448</v>
      </c>
      <c r="L476">
        <f>ola[[#This Row],[Total selling price after discount]]-ola[[#This Row],[Total buying price]]</f>
        <v>5.644800000000032</v>
      </c>
      <c r="M476" t="str">
        <f>TEXT(ola[[#This Row],[DATE]],"mmm")</f>
        <v>Oct</v>
      </c>
      <c r="N476" t="str">
        <f>TEXT(ola[[#This Row],[DATE]],"ddd")</f>
        <v>Sun</v>
      </c>
      <c r="O476" t="str">
        <f>TEXT(ola[[#This Row],[DATE]], "yyyy")</f>
        <v>2022</v>
      </c>
      <c r="P476" s="22" t="str">
        <f>VLOOKUP(ola[[#This Row],[PRODUCT ID]],olaitan[#All],3,0)</f>
        <v>Catagory03</v>
      </c>
    </row>
    <row r="477" spans="1:16" ht="15.75" thickBot="1" x14ac:dyDescent="0.3">
      <c r="A477" s="8">
        <v>44864</v>
      </c>
      <c r="B477" s="4" t="s">
        <v>100</v>
      </c>
      <c r="C477" s="5">
        <v>3</v>
      </c>
      <c r="D477" s="6" t="s">
        <v>104</v>
      </c>
      <c r="E477" s="6" t="s">
        <v>103</v>
      </c>
      <c r="F477">
        <v>7.0000000000000007E-2</v>
      </c>
      <c r="G477">
        <f>VLOOKUP(ola[[#This Row],[PRODUCT ID]],olaitan[],5,0)</f>
        <v>120</v>
      </c>
      <c r="H477">
        <f>VLOOKUP(ola[[#This Row],[PRODUCT ID]],olaitan[],6,0)</f>
        <v>162</v>
      </c>
      <c r="I477">
        <f>PRODUCT(ola[[#This Row],[BUYING PRICE]],ola[[#This Row],[QUANTITY]])</f>
        <v>360</v>
      </c>
      <c r="J477">
        <f>PRODUCT(ola[[#This Row],[SELLING PRICE]],ola[[#This Row],[QUANTITY]])</f>
        <v>486</v>
      </c>
      <c r="K477">
        <f>PRODUCT(1-ola[[#This Row],[DISCOUNT %]],ola[[#This Row],[Total selling price before discount]])</f>
        <v>451.97999999999996</v>
      </c>
      <c r="L477">
        <f>ola[[#This Row],[Total selling price after discount]]-ola[[#This Row],[Total buying price]]</f>
        <v>91.979999999999961</v>
      </c>
      <c r="M477" t="str">
        <f>TEXT(ola[[#This Row],[DATE]],"mmm")</f>
        <v>Oct</v>
      </c>
      <c r="N477" t="str">
        <f>TEXT(ola[[#This Row],[DATE]],"ddd")</f>
        <v>Sun</v>
      </c>
      <c r="O477" t="str">
        <f>TEXT(ola[[#This Row],[DATE]], "yyyy")</f>
        <v>2022</v>
      </c>
      <c r="P477" s="22" t="str">
        <f>VLOOKUP(ola[[#This Row],[PRODUCT ID]],olaitan[#All],3,0)</f>
        <v>Catagory04</v>
      </c>
    </row>
    <row r="478" spans="1:16" ht="15.75" thickBot="1" x14ac:dyDescent="0.3">
      <c r="A478" s="7">
        <v>44865</v>
      </c>
      <c r="B478" s="1" t="s">
        <v>96</v>
      </c>
      <c r="C478" s="2">
        <v>8</v>
      </c>
      <c r="D478" s="3" t="s">
        <v>104</v>
      </c>
      <c r="E478" s="3" t="s">
        <v>58</v>
      </c>
      <c r="F478">
        <v>7.0000000000000007E-2</v>
      </c>
      <c r="G478">
        <f>VLOOKUP(ola[[#This Row],[PRODUCT ID]],olaitan[],5,0)</f>
        <v>72</v>
      </c>
      <c r="H478">
        <f>VLOOKUP(ola[[#This Row],[PRODUCT ID]],olaitan[],6,0)</f>
        <v>79.92</v>
      </c>
      <c r="I478">
        <f>PRODUCT(ola[[#This Row],[BUYING PRICE]],ola[[#This Row],[QUANTITY]])</f>
        <v>576</v>
      </c>
      <c r="J478">
        <f>PRODUCT(ola[[#This Row],[SELLING PRICE]],ola[[#This Row],[QUANTITY]])</f>
        <v>639.36</v>
      </c>
      <c r="K478">
        <f>PRODUCT(1-ola[[#This Row],[DISCOUNT %]],ola[[#This Row],[Total selling price before discount]])</f>
        <v>594.60479999999995</v>
      </c>
      <c r="L478">
        <f>ola[[#This Row],[Total selling price after discount]]-ola[[#This Row],[Total buying price]]</f>
        <v>18.604799999999955</v>
      </c>
      <c r="M478" t="str">
        <f>TEXT(ola[[#This Row],[DATE]],"mmm")</f>
        <v>Oct</v>
      </c>
      <c r="N478" t="str">
        <f>TEXT(ola[[#This Row],[DATE]],"ddd")</f>
        <v>Mon</v>
      </c>
      <c r="O478" t="str">
        <f>TEXT(ola[[#This Row],[DATE]], "yyyy")</f>
        <v>2022</v>
      </c>
      <c r="P478" s="22" t="str">
        <f>VLOOKUP(ola[[#This Row],[PRODUCT ID]],olaitan[#All],3,0)</f>
        <v>Catagory04</v>
      </c>
    </row>
    <row r="479" spans="1:16" ht="15.75" thickBot="1" x14ac:dyDescent="0.3">
      <c r="A479" s="8">
        <v>44866</v>
      </c>
      <c r="B479" s="4" t="s">
        <v>70</v>
      </c>
      <c r="C479" s="5">
        <v>15</v>
      </c>
      <c r="D479" s="6" t="s">
        <v>8</v>
      </c>
      <c r="E479" s="6" t="s">
        <v>58</v>
      </c>
      <c r="F479">
        <v>0.04</v>
      </c>
      <c r="G479">
        <f>VLOOKUP(ola[[#This Row],[PRODUCT ID]],olaitan[],5,0)</f>
        <v>73</v>
      </c>
      <c r="H479">
        <f>VLOOKUP(ola[[#This Row],[PRODUCT ID]],olaitan[],6,0)</f>
        <v>94.17</v>
      </c>
      <c r="I479">
        <f>PRODUCT(ola[[#This Row],[BUYING PRICE]],ola[[#This Row],[QUANTITY]])</f>
        <v>1095</v>
      </c>
      <c r="J479">
        <f>PRODUCT(ola[[#This Row],[SELLING PRICE]],ola[[#This Row],[QUANTITY]])</f>
        <v>1412.55</v>
      </c>
      <c r="K479">
        <f>PRODUCT(1-ola[[#This Row],[DISCOUNT %]],ola[[#This Row],[Total selling price before discount]])</f>
        <v>1356.048</v>
      </c>
      <c r="L479">
        <f>ola[[#This Row],[Total selling price after discount]]-ola[[#This Row],[Total buying price]]</f>
        <v>261.048</v>
      </c>
      <c r="M479" t="str">
        <f>TEXT(ola[[#This Row],[DATE]],"mmm")</f>
        <v>Nov</v>
      </c>
      <c r="N479" t="str">
        <f>TEXT(ola[[#This Row],[DATE]],"ddd")</f>
        <v>Tue</v>
      </c>
      <c r="O479" t="str">
        <f>TEXT(ola[[#This Row],[DATE]], "yyyy")</f>
        <v>2022</v>
      </c>
      <c r="P479" s="22" t="str">
        <f>VLOOKUP(ola[[#This Row],[PRODUCT ID]],olaitan[#All],3,0)</f>
        <v>Catagory02</v>
      </c>
    </row>
    <row r="480" spans="1:16" ht="15.75" thickBot="1" x14ac:dyDescent="0.3">
      <c r="A480" s="7">
        <v>44867</v>
      </c>
      <c r="B480" s="1" t="s">
        <v>73</v>
      </c>
      <c r="C480" s="2">
        <v>15</v>
      </c>
      <c r="D480" s="3" t="s">
        <v>8</v>
      </c>
      <c r="E480" s="3" t="s">
        <v>103</v>
      </c>
      <c r="F480">
        <v>0.04</v>
      </c>
      <c r="G480">
        <f>VLOOKUP(ola[[#This Row],[PRODUCT ID]],olaitan[],5,0)</f>
        <v>12</v>
      </c>
      <c r="H480">
        <f>VLOOKUP(ola[[#This Row],[PRODUCT ID]],olaitan[],6,0)</f>
        <v>15.72</v>
      </c>
      <c r="I480">
        <f>PRODUCT(ola[[#This Row],[BUYING PRICE]],ola[[#This Row],[QUANTITY]])</f>
        <v>180</v>
      </c>
      <c r="J480">
        <f>PRODUCT(ola[[#This Row],[SELLING PRICE]],ola[[#This Row],[QUANTITY]])</f>
        <v>235.8</v>
      </c>
      <c r="K480">
        <f>PRODUCT(1-ola[[#This Row],[DISCOUNT %]],ola[[#This Row],[Total selling price before discount]])</f>
        <v>226.36799999999999</v>
      </c>
      <c r="L480">
        <f>ola[[#This Row],[Total selling price after discount]]-ola[[#This Row],[Total buying price]]</f>
        <v>46.367999999999995</v>
      </c>
      <c r="M480" t="str">
        <f>TEXT(ola[[#This Row],[DATE]],"mmm")</f>
        <v>Nov</v>
      </c>
      <c r="N480" t="str">
        <f>TEXT(ola[[#This Row],[DATE]],"ddd")</f>
        <v>Wed</v>
      </c>
      <c r="O480" t="str">
        <f>TEXT(ola[[#This Row],[DATE]], "yyyy")</f>
        <v>2022</v>
      </c>
      <c r="P480" s="22" t="str">
        <f>VLOOKUP(ola[[#This Row],[PRODUCT ID]],olaitan[#All],3,0)</f>
        <v>Catagory02</v>
      </c>
    </row>
    <row r="481" spans="1:16" ht="15.75" thickBot="1" x14ac:dyDescent="0.3">
      <c r="A481" s="8">
        <v>44867</v>
      </c>
      <c r="B481" s="4" t="s">
        <v>88</v>
      </c>
      <c r="C481" s="5">
        <v>15</v>
      </c>
      <c r="D481" s="6" t="s">
        <v>104</v>
      </c>
      <c r="E481" s="6" t="s">
        <v>103</v>
      </c>
      <c r="F481">
        <v>0.06</v>
      </c>
      <c r="G481">
        <f>VLOOKUP(ola[[#This Row],[PRODUCT ID]],olaitan[],5,0)</f>
        <v>148</v>
      </c>
      <c r="H481">
        <f>VLOOKUP(ola[[#This Row],[PRODUCT ID]],olaitan[],6,0)</f>
        <v>201.28</v>
      </c>
      <c r="I481">
        <f>PRODUCT(ola[[#This Row],[BUYING PRICE]],ola[[#This Row],[QUANTITY]])</f>
        <v>2220</v>
      </c>
      <c r="J481">
        <f>PRODUCT(ola[[#This Row],[SELLING PRICE]],ola[[#This Row],[QUANTITY]])</f>
        <v>3019.2</v>
      </c>
      <c r="K481">
        <f>PRODUCT(1-ola[[#This Row],[DISCOUNT %]],ola[[#This Row],[Total selling price before discount]])</f>
        <v>2838.0479999999998</v>
      </c>
      <c r="L481">
        <f>ola[[#This Row],[Total selling price after discount]]-ola[[#This Row],[Total buying price]]</f>
        <v>618.04799999999977</v>
      </c>
      <c r="M481" t="str">
        <f>TEXT(ola[[#This Row],[DATE]],"mmm")</f>
        <v>Nov</v>
      </c>
      <c r="N481" t="str">
        <f>TEXT(ola[[#This Row],[DATE]],"ddd")</f>
        <v>Wed</v>
      </c>
      <c r="O481" t="str">
        <f>TEXT(ola[[#This Row],[DATE]], "yyyy")</f>
        <v>2022</v>
      </c>
      <c r="P481" s="22" t="str">
        <f>VLOOKUP(ola[[#This Row],[PRODUCT ID]],olaitan[#All],3,0)</f>
        <v>Catagory04</v>
      </c>
    </row>
    <row r="482" spans="1:16" ht="15.75" thickBot="1" x14ac:dyDescent="0.3">
      <c r="A482" s="7">
        <v>44867</v>
      </c>
      <c r="B482" s="1" t="s">
        <v>93</v>
      </c>
      <c r="C482" s="2">
        <v>5</v>
      </c>
      <c r="D482" s="3" t="s">
        <v>104</v>
      </c>
      <c r="E482" s="3" t="s">
        <v>103</v>
      </c>
      <c r="F482">
        <v>0.08</v>
      </c>
      <c r="G482">
        <f>VLOOKUP(ola[[#This Row],[PRODUCT ID]],olaitan[],5,0)</f>
        <v>5</v>
      </c>
      <c r="H482">
        <f>VLOOKUP(ola[[#This Row],[PRODUCT ID]],olaitan[],6,0)</f>
        <v>6.7</v>
      </c>
      <c r="I482">
        <f>PRODUCT(ola[[#This Row],[BUYING PRICE]],ola[[#This Row],[QUANTITY]])</f>
        <v>25</v>
      </c>
      <c r="J482">
        <f>PRODUCT(ola[[#This Row],[SELLING PRICE]],ola[[#This Row],[QUANTITY]])</f>
        <v>33.5</v>
      </c>
      <c r="K482">
        <f>PRODUCT(1-ola[[#This Row],[DISCOUNT %]],ola[[#This Row],[Total selling price before discount]])</f>
        <v>30.82</v>
      </c>
      <c r="L482">
        <f>ola[[#This Row],[Total selling price after discount]]-ola[[#This Row],[Total buying price]]</f>
        <v>5.82</v>
      </c>
      <c r="M482" t="str">
        <f>TEXT(ola[[#This Row],[DATE]],"mmm")</f>
        <v>Nov</v>
      </c>
      <c r="N482" t="str">
        <f>TEXT(ola[[#This Row],[DATE]],"ddd")</f>
        <v>Wed</v>
      </c>
      <c r="O482" t="str">
        <f>TEXT(ola[[#This Row],[DATE]], "yyyy")</f>
        <v>2022</v>
      </c>
      <c r="P482" s="22" t="str">
        <f>VLOOKUP(ola[[#This Row],[PRODUCT ID]],olaitan[#All],3,0)</f>
        <v>Catagory04</v>
      </c>
    </row>
    <row r="483" spans="1:16" ht="15.75" thickBot="1" x14ac:dyDescent="0.3">
      <c r="A483" s="8">
        <v>44868</v>
      </c>
      <c r="B483" s="4" t="s">
        <v>78</v>
      </c>
      <c r="C483" s="5">
        <v>11</v>
      </c>
      <c r="D483" s="6" t="s">
        <v>58</v>
      </c>
      <c r="E483" s="6" t="s">
        <v>58</v>
      </c>
      <c r="F483">
        <v>0.08</v>
      </c>
      <c r="G483">
        <f>VLOOKUP(ola[[#This Row],[PRODUCT ID]],olaitan[],5,0)</f>
        <v>61</v>
      </c>
      <c r="H483">
        <f>VLOOKUP(ola[[#This Row],[PRODUCT ID]],olaitan[],6,0)</f>
        <v>76.25</v>
      </c>
      <c r="I483">
        <f>PRODUCT(ola[[#This Row],[BUYING PRICE]],ola[[#This Row],[QUANTITY]])</f>
        <v>671</v>
      </c>
      <c r="J483">
        <f>PRODUCT(ola[[#This Row],[SELLING PRICE]],ola[[#This Row],[QUANTITY]])</f>
        <v>838.75</v>
      </c>
      <c r="K483">
        <f>PRODUCT(1-ola[[#This Row],[DISCOUNT %]],ola[[#This Row],[Total selling price before discount]])</f>
        <v>771.65</v>
      </c>
      <c r="L483">
        <f>ola[[#This Row],[Total selling price after discount]]-ola[[#This Row],[Total buying price]]</f>
        <v>100.64999999999998</v>
      </c>
      <c r="M483" t="str">
        <f>TEXT(ola[[#This Row],[DATE]],"mmm")</f>
        <v>Nov</v>
      </c>
      <c r="N483" t="str">
        <f>TEXT(ola[[#This Row],[DATE]],"ddd")</f>
        <v>Thu</v>
      </c>
      <c r="O483" t="str">
        <f>TEXT(ola[[#This Row],[DATE]], "yyyy")</f>
        <v>2022</v>
      </c>
      <c r="P483" s="22" t="str">
        <f>VLOOKUP(ola[[#This Row],[PRODUCT ID]],olaitan[#All],3,0)</f>
        <v>Catagory03</v>
      </c>
    </row>
    <row r="484" spans="1:16" ht="15.75" thickBot="1" x14ac:dyDescent="0.3">
      <c r="A484" s="7">
        <v>44869</v>
      </c>
      <c r="B484" s="1" t="s">
        <v>66</v>
      </c>
      <c r="C484" s="2">
        <v>10</v>
      </c>
      <c r="D484" s="3" t="s">
        <v>104</v>
      </c>
      <c r="E484" s="3" t="s">
        <v>58</v>
      </c>
      <c r="F484">
        <v>0.05</v>
      </c>
      <c r="G484">
        <f>VLOOKUP(ola[[#This Row],[PRODUCT ID]],olaitan[],5,0)</f>
        <v>83</v>
      </c>
      <c r="H484">
        <f>VLOOKUP(ola[[#This Row],[PRODUCT ID]],olaitan[],6,0)</f>
        <v>94.62</v>
      </c>
      <c r="I484">
        <f>PRODUCT(ola[[#This Row],[BUYING PRICE]],ola[[#This Row],[QUANTITY]])</f>
        <v>830</v>
      </c>
      <c r="J484">
        <f>PRODUCT(ola[[#This Row],[SELLING PRICE]],ola[[#This Row],[QUANTITY]])</f>
        <v>946.2</v>
      </c>
      <c r="K484">
        <f>PRODUCT(1-ola[[#This Row],[DISCOUNT %]],ola[[#This Row],[Total selling price before discount]])</f>
        <v>898.89</v>
      </c>
      <c r="L484">
        <f>ola[[#This Row],[Total selling price after discount]]-ola[[#This Row],[Total buying price]]</f>
        <v>68.889999999999986</v>
      </c>
      <c r="M484" t="str">
        <f>TEXT(ola[[#This Row],[DATE]],"mmm")</f>
        <v>Nov</v>
      </c>
      <c r="N484" t="str">
        <f>TEXT(ola[[#This Row],[DATE]],"ddd")</f>
        <v>Fri</v>
      </c>
      <c r="O484" t="str">
        <f>TEXT(ola[[#This Row],[DATE]], "yyyy")</f>
        <v>2022</v>
      </c>
      <c r="P484" s="22" t="str">
        <f>VLOOKUP(ola[[#This Row],[PRODUCT ID]],olaitan[#All],3,0)</f>
        <v>Catagory01</v>
      </c>
    </row>
    <row r="485" spans="1:16" ht="15.75" thickBot="1" x14ac:dyDescent="0.3">
      <c r="A485" s="8">
        <v>44870</v>
      </c>
      <c r="B485" s="4" t="s">
        <v>77</v>
      </c>
      <c r="C485" s="5">
        <v>15</v>
      </c>
      <c r="D485" s="6" t="s">
        <v>104</v>
      </c>
      <c r="E485" s="6" t="s">
        <v>103</v>
      </c>
      <c r="F485">
        <v>0.08</v>
      </c>
      <c r="G485">
        <f>VLOOKUP(ola[[#This Row],[PRODUCT ID]],olaitan[],5,0)</f>
        <v>150</v>
      </c>
      <c r="H485">
        <f>VLOOKUP(ola[[#This Row],[PRODUCT ID]],olaitan[],6,0)</f>
        <v>210</v>
      </c>
      <c r="I485">
        <f>PRODUCT(ola[[#This Row],[BUYING PRICE]],ola[[#This Row],[QUANTITY]])</f>
        <v>2250</v>
      </c>
      <c r="J485">
        <f>PRODUCT(ola[[#This Row],[SELLING PRICE]],ola[[#This Row],[QUANTITY]])</f>
        <v>3150</v>
      </c>
      <c r="K485">
        <f>PRODUCT(1-ola[[#This Row],[DISCOUNT %]],ola[[#This Row],[Total selling price before discount]])</f>
        <v>2898</v>
      </c>
      <c r="L485">
        <f>ola[[#This Row],[Total selling price after discount]]-ola[[#This Row],[Total buying price]]</f>
        <v>648</v>
      </c>
      <c r="M485" t="str">
        <f>TEXT(ola[[#This Row],[DATE]],"mmm")</f>
        <v>Nov</v>
      </c>
      <c r="N485" t="str">
        <f>TEXT(ola[[#This Row],[DATE]],"ddd")</f>
        <v>Sat</v>
      </c>
      <c r="O485" t="str">
        <f>TEXT(ola[[#This Row],[DATE]], "yyyy")</f>
        <v>2022</v>
      </c>
      <c r="P485" s="22" t="str">
        <f>VLOOKUP(ola[[#This Row],[PRODUCT ID]],olaitan[#All],3,0)</f>
        <v>Catagory02</v>
      </c>
    </row>
    <row r="486" spans="1:16" ht="15.75" thickBot="1" x14ac:dyDescent="0.3">
      <c r="A486" s="7">
        <v>44871</v>
      </c>
      <c r="B486" s="1" t="s">
        <v>101</v>
      </c>
      <c r="C486" s="2">
        <v>13</v>
      </c>
      <c r="D486" s="3" t="s">
        <v>104</v>
      </c>
      <c r="E486" s="3" t="s">
        <v>103</v>
      </c>
      <c r="F486">
        <v>7.0000000000000007E-2</v>
      </c>
      <c r="G486">
        <f>VLOOKUP(ola[[#This Row],[PRODUCT ID]],olaitan[],5,0)</f>
        <v>67</v>
      </c>
      <c r="H486">
        <f>VLOOKUP(ola[[#This Row],[PRODUCT ID]],olaitan[],6,0)</f>
        <v>83.08</v>
      </c>
      <c r="I486">
        <f>PRODUCT(ola[[#This Row],[BUYING PRICE]],ola[[#This Row],[QUANTITY]])</f>
        <v>871</v>
      </c>
      <c r="J486">
        <f>PRODUCT(ola[[#This Row],[SELLING PRICE]],ola[[#This Row],[QUANTITY]])</f>
        <v>1080.04</v>
      </c>
      <c r="K486">
        <f>PRODUCT(1-ola[[#This Row],[DISCOUNT %]],ola[[#This Row],[Total selling price before discount]])</f>
        <v>1004.4371999999998</v>
      </c>
      <c r="L486">
        <f>ola[[#This Row],[Total selling price after discount]]-ola[[#This Row],[Total buying price]]</f>
        <v>133.43719999999985</v>
      </c>
      <c r="M486" t="str">
        <f>TEXT(ola[[#This Row],[DATE]],"mmm")</f>
        <v>Nov</v>
      </c>
      <c r="N486" t="str">
        <f>TEXT(ola[[#This Row],[DATE]],"ddd")</f>
        <v>Sun</v>
      </c>
      <c r="O486" t="str">
        <f>TEXT(ola[[#This Row],[DATE]], "yyyy")</f>
        <v>2022</v>
      </c>
      <c r="P486" s="22" t="str">
        <f>VLOOKUP(ola[[#This Row],[PRODUCT ID]],olaitan[#All],3,0)</f>
        <v>Catagory04</v>
      </c>
    </row>
    <row r="487" spans="1:16" ht="15.75" thickBot="1" x14ac:dyDescent="0.3">
      <c r="A487" s="8">
        <v>44871</v>
      </c>
      <c r="B487" s="4" t="s">
        <v>73</v>
      </c>
      <c r="C487" s="5">
        <v>13</v>
      </c>
      <c r="D487" s="6" t="s">
        <v>58</v>
      </c>
      <c r="E487" s="6" t="s">
        <v>58</v>
      </c>
      <c r="F487">
        <v>0.05</v>
      </c>
      <c r="G487">
        <f>VLOOKUP(ola[[#This Row],[PRODUCT ID]],olaitan[],5,0)</f>
        <v>12</v>
      </c>
      <c r="H487">
        <f>VLOOKUP(ola[[#This Row],[PRODUCT ID]],olaitan[],6,0)</f>
        <v>15.72</v>
      </c>
      <c r="I487">
        <f>PRODUCT(ola[[#This Row],[BUYING PRICE]],ola[[#This Row],[QUANTITY]])</f>
        <v>156</v>
      </c>
      <c r="J487">
        <f>PRODUCT(ola[[#This Row],[SELLING PRICE]],ola[[#This Row],[QUANTITY]])</f>
        <v>204.36</v>
      </c>
      <c r="K487">
        <f>PRODUCT(1-ola[[#This Row],[DISCOUNT %]],ola[[#This Row],[Total selling price before discount]])</f>
        <v>194.142</v>
      </c>
      <c r="L487">
        <f>ola[[#This Row],[Total selling price after discount]]-ola[[#This Row],[Total buying price]]</f>
        <v>38.141999999999996</v>
      </c>
      <c r="M487" t="str">
        <f>TEXT(ola[[#This Row],[DATE]],"mmm")</f>
        <v>Nov</v>
      </c>
      <c r="N487" t="str">
        <f>TEXT(ola[[#This Row],[DATE]],"ddd")</f>
        <v>Sun</v>
      </c>
      <c r="O487" t="str">
        <f>TEXT(ola[[#This Row],[DATE]], "yyyy")</f>
        <v>2022</v>
      </c>
      <c r="P487" s="22" t="str">
        <f>VLOOKUP(ola[[#This Row],[PRODUCT ID]],olaitan[#All],3,0)</f>
        <v>Catagory02</v>
      </c>
    </row>
    <row r="488" spans="1:16" ht="15.75" thickBot="1" x14ac:dyDescent="0.3">
      <c r="A488" s="7">
        <v>44871</v>
      </c>
      <c r="B488" s="1" t="s">
        <v>100</v>
      </c>
      <c r="C488" s="2">
        <v>13</v>
      </c>
      <c r="D488" s="3" t="s">
        <v>104</v>
      </c>
      <c r="E488" s="3" t="s">
        <v>103</v>
      </c>
      <c r="F488">
        <v>0.06</v>
      </c>
      <c r="G488">
        <f>VLOOKUP(ola[[#This Row],[PRODUCT ID]],olaitan[],5,0)</f>
        <v>120</v>
      </c>
      <c r="H488">
        <f>VLOOKUP(ola[[#This Row],[PRODUCT ID]],olaitan[],6,0)</f>
        <v>162</v>
      </c>
      <c r="I488">
        <f>PRODUCT(ola[[#This Row],[BUYING PRICE]],ola[[#This Row],[QUANTITY]])</f>
        <v>1560</v>
      </c>
      <c r="J488">
        <f>PRODUCT(ola[[#This Row],[SELLING PRICE]],ola[[#This Row],[QUANTITY]])</f>
        <v>2106</v>
      </c>
      <c r="K488">
        <f>PRODUCT(1-ola[[#This Row],[DISCOUNT %]],ola[[#This Row],[Total selling price before discount]])</f>
        <v>1979.6399999999999</v>
      </c>
      <c r="L488">
        <f>ola[[#This Row],[Total selling price after discount]]-ola[[#This Row],[Total buying price]]</f>
        <v>419.63999999999987</v>
      </c>
      <c r="M488" t="str">
        <f>TEXT(ola[[#This Row],[DATE]],"mmm")</f>
        <v>Nov</v>
      </c>
      <c r="N488" t="str">
        <f>TEXT(ola[[#This Row],[DATE]],"ddd")</f>
        <v>Sun</v>
      </c>
      <c r="O488" t="str">
        <f>TEXT(ola[[#This Row],[DATE]], "yyyy")</f>
        <v>2022</v>
      </c>
      <c r="P488" s="22" t="str">
        <f>VLOOKUP(ola[[#This Row],[PRODUCT ID]],olaitan[#All],3,0)</f>
        <v>Catagory04</v>
      </c>
    </row>
    <row r="489" spans="1:16" ht="15.75" thickBot="1" x14ac:dyDescent="0.3">
      <c r="A489" s="8">
        <v>44872</v>
      </c>
      <c r="B489" s="4" t="s">
        <v>98</v>
      </c>
      <c r="C489" s="5">
        <v>13</v>
      </c>
      <c r="D489" s="6" t="s">
        <v>58</v>
      </c>
      <c r="E489" s="6" t="s">
        <v>103</v>
      </c>
      <c r="F489">
        <v>0.04</v>
      </c>
      <c r="G489">
        <f>VLOOKUP(ola[[#This Row],[PRODUCT ID]],olaitan[],5,0)</f>
        <v>90</v>
      </c>
      <c r="H489">
        <f>VLOOKUP(ola[[#This Row],[PRODUCT ID]],olaitan[],6,0)</f>
        <v>115.2</v>
      </c>
      <c r="I489">
        <f>PRODUCT(ola[[#This Row],[BUYING PRICE]],ola[[#This Row],[QUANTITY]])</f>
        <v>1170</v>
      </c>
      <c r="J489">
        <f>PRODUCT(ola[[#This Row],[SELLING PRICE]],ola[[#This Row],[QUANTITY]])</f>
        <v>1497.6000000000001</v>
      </c>
      <c r="K489">
        <f>PRODUCT(1-ola[[#This Row],[DISCOUNT %]],ola[[#This Row],[Total selling price before discount]])</f>
        <v>1437.6960000000001</v>
      </c>
      <c r="L489">
        <f>ola[[#This Row],[Total selling price after discount]]-ola[[#This Row],[Total buying price]]</f>
        <v>267.69600000000014</v>
      </c>
      <c r="M489" t="str">
        <f>TEXT(ola[[#This Row],[DATE]],"mmm")</f>
        <v>Nov</v>
      </c>
      <c r="N489" t="str">
        <f>TEXT(ola[[#This Row],[DATE]],"ddd")</f>
        <v>Mon</v>
      </c>
      <c r="O489" t="str">
        <f>TEXT(ola[[#This Row],[DATE]], "yyyy")</f>
        <v>2022</v>
      </c>
      <c r="P489" s="22" t="str">
        <f>VLOOKUP(ola[[#This Row],[PRODUCT ID]],olaitan[#All],3,0)</f>
        <v>Catagory04</v>
      </c>
    </row>
    <row r="490" spans="1:16" ht="15.75" thickBot="1" x14ac:dyDescent="0.3">
      <c r="A490" s="7">
        <v>44873</v>
      </c>
      <c r="B490" s="1" t="s">
        <v>94</v>
      </c>
      <c r="C490" s="2">
        <v>11</v>
      </c>
      <c r="D490" s="3" t="s">
        <v>8</v>
      </c>
      <c r="E490" s="3" t="s">
        <v>103</v>
      </c>
      <c r="F490">
        <v>0.06</v>
      </c>
      <c r="G490">
        <f>VLOOKUP(ola[[#This Row],[PRODUCT ID]],olaitan[],5,0)</f>
        <v>90</v>
      </c>
      <c r="H490">
        <f>VLOOKUP(ola[[#This Row],[PRODUCT ID]],olaitan[],6,0)</f>
        <v>96.3</v>
      </c>
      <c r="I490">
        <f>PRODUCT(ola[[#This Row],[BUYING PRICE]],ola[[#This Row],[QUANTITY]])</f>
        <v>990</v>
      </c>
      <c r="J490">
        <f>PRODUCT(ola[[#This Row],[SELLING PRICE]],ola[[#This Row],[QUANTITY]])</f>
        <v>1059.3</v>
      </c>
      <c r="K490">
        <f>PRODUCT(1-ola[[#This Row],[DISCOUNT %]],ola[[#This Row],[Total selling price before discount]])</f>
        <v>995.74199999999985</v>
      </c>
      <c r="L490">
        <f>ola[[#This Row],[Total selling price after discount]]-ola[[#This Row],[Total buying price]]</f>
        <v>5.7419999999998481</v>
      </c>
      <c r="M490" t="str">
        <f>TEXT(ola[[#This Row],[DATE]],"mmm")</f>
        <v>Nov</v>
      </c>
      <c r="N490" t="str">
        <f>TEXT(ola[[#This Row],[DATE]],"ddd")</f>
        <v>Tue</v>
      </c>
      <c r="O490" t="str">
        <f>TEXT(ola[[#This Row],[DATE]], "yyyy")</f>
        <v>2022</v>
      </c>
      <c r="P490" s="22" t="str">
        <f>VLOOKUP(ola[[#This Row],[PRODUCT ID]],olaitan[#All],3,0)</f>
        <v>Catagory04</v>
      </c>
    </row>
    <row r="491" spans="1:16" ht="15.75" thickBot="1" x14ac:dyDescent="0.3">
      <c r="A491" s="8">
        <v>44873</v>
      </c>
      <c r="B491" s="4" t="s">
        <v>77</v>
      </c>
      <c r="C491" s="5">
        <v>10</v>
      </c>
      <c r="D491" s="6" t="s">
        <v>8</v>
      </c>
      <c r="E491" s="6" t="s">
        <v>58</v>
      </c>
      <c r="F491">
        <v>0.08</v>
      </c>
      <c r="G491">
        <f>VLOOKUP(ola[[#This Row],[PRODUCT ID]],olaitan[],5,0)</f>
        <v>150</v>
      </c>
      <c r="H491">
        <f>VLOOKUP(ola[[#This Row],[PRODUCT ID]],olaitan[],6,0)</f>
        <v>210</v>
      </c>
      <c r="I491">
        <f>PRODUCT(ola[[#This Row],[BUYING PRICE]],ola[[#This Row],[QUANTITY]])</f>
        <v>1500</v>
      </c>
      <c r="J491">
        <f>PRODUCT(ola[[#This Row],[SELLING PRICE]],ola[[#This Row],[QUANTITY]])</f>
        <v>2100</v>
      </c>
      <c r="K491">
        <f>PRODUCT(1-ola[[#This Row],[DISCOUNT %]],ola[[#This Row],[Total selling price before discount]])</f>
        <v>1932</v>
      </c>
      <c r="L491">
        <f>ola[[#This Row],[Total selling price after discount]]-ola[[#This Row],[Total buying price]]</f>
        <v>432</v>
      </c>
      <c r="M491" t="str">
        <f>TEXT(ola[[#This Row],[DATE]],"mmm")</f>
        <v>Nov</v>
      </c>
      <c r="N491" t="str">
        <f>TEXT(ola[[#This Row],[DATE]],"ddd")</f>
        <v>Tue</v>
      </c>
      <c r="O491" t="str">
        <f>TEXT(ola[[#This Row],[DATE]], "yyyy")</f>
        <v>2022</v>
      </c>
      <c r="P491" s="22" t="str">
        <f>VLOOKUP(ola[[#This Row],[PRODUCT ID]],olaitan[#All],3,0)</f>
        <v>Catagory02</v>
      </c>
    </row>
    <row r="492" spans="1:16" ht="15.75" thickBot="1" x14ac:dyDescent="0.3">
      <c r="A492" s="7">
        <v>44874</v>
      </c>
      <c r="B492" s="1" t="s">
        <v>85</v>
      </c>
      <c r="C492" s="2">
        <v>8</v>
      </c>
      <c r="D492" s="3" t="s">
        <v>58</v>
      </c>
      <c r="E492" s="3" t="s">
        <v>103</v>
      </c>
      <c r="F492">
        <v>7.0000000000000007E-2</v>
      </c>
      <c r="G492">
        <f>VLOOKUP(ola[[#This Row],[PRODUCT ID]],olaitan[],5,0)</f>
        <v>48</v>
      </c>
      <c r="H492">
        <f>VLOOKUP(ola[[#This Row],[PRODUCT ID]],olaitan[],6,0)</f>
        <v>57.12</v>
      </c>
      <c r="I492">
        <f>PRODUCT(ola[[#This Row],[BUYING PRICE]],ola[[#This Row],[QUANTITY]])</f>
        <v>384</v>
      </c>
      <c r="J492">
        <f>PRODUCT(ola[[#This Row],[SELLING PRICE]],ola[[#This Row],[QUANTITY]])</f>
        <v>456.96</v>
      </c>
      <c r="K492">
        <f>PRODUCT(1-ola[[#This Row],[DISCOUNT %]],ola[[#This Row],[Total selling price before discount]])</f>
        <v>424.97279999999995</v>
      </c>
      <c r="L492">
        <f>ola[[#This Row],[Total selling price after discount]]-ola[[#This Row],[Total buying price]]</f>
        <v>40.97279999999995</v>
      </c>
      <c r="M492" t="str">
        <f>TEXT(ola[[#This Row],[DATE]],"mmm")</f>
        <v>Nov</v>
      </c>
      <c r="N492" t="str">
        <f>TEXT(ola[[#This Row],[DATE]],"ddd")</f>
        <v>Wed</v>
      </c>
      <c r="O492" t="str">
        <f>TEXT(ola[[#This Row],[DATE]], "yyyy")</f>
        <v>2022</v>
      </c>
      <c r="P492" s="22" t="str">
        <f>VLOOKUP(ola[[#This Row],[PRODUCT ID]],olaitan[#All],3,0)</f>
        <v>Catagory04</v>
      </c>
    </row>
    <row r="493" spans="1:16" ht="15.75" thickBot="1" x14ac:dyDescent="0.3">
      <c r="A493" s="8">
        <v>44875</v>
      </c>
      <c r="B493" s="4" t="s">
        <v>76</v>
      </c>
      <c r="C493" s="5">
        <v>7</v>
      </c>
      <c r="D493" s="6" t="s">
        <v>104</v>
      </c>
      <c r="E493" s="6" t="s">
        <v>58</v>
      </c>
      <c r="F493">
        <v>0.06</v>
      </c>
      <c r="G493">
        <f>VLOOKUP(ola[[#This Row],[PRODUCT ID]],olaitan[],5,0)</f>
        <v>37</v>
      </c>
      <c r="H493">
        <f>VLOOKUP(ola[[#This Row],[PRODUCT ID]],olaitan[],6,0)</f>
        <v>49.21</v>
      </c>
      <c r="I493">
        <f>PRODUCT(ola[[#This Row],[BUYING PRICE]],ola[[#This Row],[QUANTITY]])</f>
        <v>259</v>
      </c>
      <c r="J493">
        <f>PRODUCT(ola[[#This Row],[SELLING PRICE]],ola[[#This Row],[QUANTITY]])</f>
        <v>344.47</v>
      </c>
      <c r="K493">
        <f>PRODUCT(1-ola[[#This Row],[DISCOUNT %]],ola[[#This Row],[Total selling price before discount]])</f>
        <v>323.80180000000001</v>
      </c>
      <c r="L493">
        <f>ola[[#This Row],[Total selling price after discount]]-ola[[#This Row],[Total buying price]]</f>
        <v>64.801800000000014</v>
      </c>
      <c r="M493" t="str">
        <f>TEXT(ola[[#This Row],[DATE]],"mmm")</f>
        <v>Nov</v>
      </c>
      <c r="N493" t="str">
        <f>TEXT(ola[[#This Row],[DATE]],"ddd")</f>
        <v>Thu</v>
      </c>
      <c r="O493" t="str">
        <f>TEXT(ola[[#This Row],[DATE]], "yyyy")</f>
        <v>2022</v>
      </c>
      <c r="P493" s="22" t="str">
        <f>VLOOKUP(ola[[#This Row],[PRODUCT ID]],olaitan[#All],3,0)</f>
        <v>Catagory02</v>
      </c>
    </row>
    <row r="494" spans="1:16" ht="15.75" thickBot="1" x14ac:dyDescent="0.3">
      <c r="A494" s="7">
        <v>44878</v>
      </c>
      <c r="B494" s="1" t="s">
        <v>85</v>
      </c>
      <c r="C494" s="2">
        <v>10</v>
      </c>
      <c r="D494" s="3" t="s">
        <v>8</v>
      </c>
      <c r="E494" s="3" t="s">
        <v>103</v>
      </c>
      <c r="F494">
        <v>7.0000000000000007E-2</v>
      </c>
      <c r="G494">
        <f>VLOOKUP(ola[[#This Row],[PRODUCT ID]],olaitan[],5,0)</f>
        <v>48</v>
      </c>
      <c r="H494">
        <f>VLOOKUP(ola[[#This Row],[PRODUCT ID]],olaitan[],6,0)</f>
        <v>57.12</v>
      </c>
      <c r="I494">
        <f>PRODUCT(ola[[#This Row],[BUYING PRICE]],ola[[#This Row],[QUANTITY]])</f>
        <v>480</v>
      </c>
      <c r="J494">
        <f>PRODUCT(ola[[#This Row],[SELLING PRICE]],ola[[#This Row],[QUANTITY]])</f>
        <v>571.19999999999993</v>
      </c>
      <c r="K494">
        <f>PRODUCT(1-ola[[#This Row],[DISCOUNT %]],ola[[#This Row],[Total selling price before discount]])</f>
        <v>531.21599999999989</v>
      </c>
      <c r="L494">
        <f>ola[[#This Row],[Total selling price after discount]]-ola[[#This Row],[Total buying price]]</f>
        <v>51.215999999999894</v>
      </c>
      <c r="M494" t="str">
        <f>TEXT(ola[[#This Row],[DATE]],"mmm")</f>
        <v>Nov</v>
      </c>
      <c r="N494" t="str">
        <f>TEXT(ola[[#This Row],[DATE]],"ddd")</f>
        <v>Sun</v>
      </c>
      <c r="O494" t="str">
        <f>TEXT(ola[[#This Row],[DATE]], "yyyy")</f>
        <v>2022</v>
      </c>
      <c r="P494" s="22" t="str">
        <f>VLOOKUP(ola[[#This Row],[PRODUCT ID]],olaitan[#All],3,0)</f>
        <v>Catagory04</v>
      </c>
    </row>
    <row r="495" spans="1:16" ht="15.75" thickBot="1" x14ac:dyDescent="0.3">
      <c r="A495" s="8">
        <v>44879</v>
      </c>
      <c r="B495" s="4" t="s">
        <v>60</v>
      </c>
      <c r="C495" s="5">
        <v>1</v>
      </c>
      <c r="D495" s="6" t="s">
        <v>104</v>
      </c>
      <c r="E495" s="6" t="s">
        <v>103</v>
      </c>
      <c r="F495">
        <v>0.05</v>
      </c>
      <c r="G495">
        <f>VLOOKUP(ola[[#This Row],[PRODUCT ID]],olaitan[],5,0)</f>
        <v>105</v>
      </c>
      <c r="H495">
        <f>VLOOKUP(ola[[#This Row],[PRODUCT ID]],olaitan[],6,0)</f>
        <v>142.80000000000001</v>
      </c>
      <c r="I495">
        <f>PRODUCT(ola[[#This Row],[BUYING PRICE]],ola[[#This Row],[QUANTITY]])</f>
        <v>105</v>
      </c>
      <c r="J495">
        <f>PRODUCT(ola[[#This Row],[SELLING PRICE]],ola[[#This Row],[QUANTITY]])</f>
        <v>142.80000000000001</v>
      </c>
      <c r="K495">
        <f>PRODUCT(1-ola[[#This Row],[DISCOUNT %]],ola[[#This Row],[Total selling price before discount]])</f>
        <v>135.66</v>
      </c>
      <c r="L495">
        <f>ola[[#This Row],[Total selling price after discount]]-ola[[#This Row],[Total buying price]]</f>
        <v>30.659999999999997</v>
      </c>
      <c r="M495" t="str">
        <f>TEXT(ola[[#This Row],[DATE]],"mmm")</f>
        <v>Nov</v>
      </c>
      <c r="N495" t="str">
        <f>TEXT(ola[[#This Row],[DATE]],"ddd")</f>
        <v>Mon</v>
      </c>
      <c r="O495" t="str">
        <f>TEXT(ola[[#This Row],[DATE]], "yyyy")</f>
        <v>2022</v>
      </c>
      <c r="P495" s="22" t="str">
        <f>VLOOKUP(ola[[#This Row],[PRODUCT ID]],olaitan[#All],3,0)</f>
        <v>Catagory01</v>
      </c>
    </row>
    <row r="496" spans="1:16" ht="15.75" thickBot="1" x14ac:dyDescent="0.3">
      <c r="A496" s="7">
        <v>44880</v>
      </c>
      <c r="B496" s="1" t="s">
        <v>70</v>
      </c>
      <c r="C496" s="2">
        <v>14</v>
      </c>
      <c r="D496" s="3" t="s">
        <v>104</v>
      </c>
      <c r="E496" s="3" t="s">
        <v>103</v>
      </c>
      <c r="F496">
        <v>0.04</v>
      </c>
      <c r="G496">
        <f>VLOOKUP(ola[[#This Row],[PRODUCT ID]],olaitan[],5,0)</f>
        <v>73</v>
      </c>
      <c r="H496">
        <f>VLOOKUP(ola[[#This Row],[PRODUCT ID]],olaitan[],6,0)</f>
        <v>94.17</v>
      </c>
      <c r="I496">
        <f>PRODUCT(ola[[#This Row],[BUYING PRICE]],ola[[#This Row],[QUANTITY]])</f>
        <v>1022</v>
      </c>
      <c r="J496">
        <f>PRODUCT(ola[[#This Row],[SELLING PRICE]],ola[[#This Row],[QUANTITY]])</f>
        <v>1318.38</v>
      </c>
      <c r="K496">
        <f>PRODUCT(1-ola[[#This Row],[DISCOUNT %]],ola[[#This Row],[Total selling price before discount]])</f>
        <v>1265.6448</v>
      </c>
      <c r="L496">
        <f>ola[[#This Row],[Total selling price after discount]]-ola[[#This Row],[Total buying price]]</f>
        <v>243.64480000000003</v>
      </c>
      <c r="M496" t="str">
        <f>TEXT(ola[[#This Row],[DATE]],"mmm")</f>
        <v>Nov</v>
      </c>
      <c r="N496" t="str">
        <f>TEXT(ola[[#This Row],[DATE]],"ddd")</f>
        <v>Tue</v>
      </c>
      <c r="O496" t="str">
        <f>TEXT(ola[[#This Row],[DATE]], "yyyy")</f>
        <v>2022</v>
      </c>
      <c r="P496" s="22" t="str">
        <f>VLOOKUP(ola[[#This Row],[PRODUCT ID]],olaitan[#All],3,0)</f>
        <v>Catagory02</v>
      </c>
    </row>
    <row r="497" spans="1:16" ht="15.75" thickBot="1" x14ac:dyDescent="0.3">
      <c r="A497" s="8">
        <v>44881</v>
      </c>
      <c r="B497" s="4" t="s">
        <v>75</v>
      </c>
      <c r="C497" s="5">
        <v>8</v>
      </c>
      <c r="D497" s="6" t="s">
        <v>58</v>
      </c>
      <c r="E497" s="6" t="s">
        <v>58</v>
      </c>
      <c r="F497">
        <v>0.05</v>
      </c>
      <c r="G497">
        <f>VLOOKUP(ola[[#This Row],[PRODUCT ID]],olaitan[],5,0)</f>
        <v>134</v>
      </c>
      <c r="H497">
        <f>VLOOKUP(ola[[#This Row],[PRODUCT ID]],olaitan[],6,0)</f>
        <v>156.78</v>
      </c>
      <c r="I497">
        <f>PRODUCT(ola[[#This Row],[BUYING PRICE]],ola[[#This Row],[QUANTITY]])</f>
        <v>1072</v>
      </c>
      <c r="J497">
        <f>PRODUCT(ola[[#This Row],[SELLING PRICE]],ola[[#This Row],[QUANTITY]])</f>
        <v>1254.24</v>
      </c>
      <c r="K497">
        <f>PRODUCT(1-ola[[#This Row],[DISCOUNT %]],ola[[#This Row],[Total selling price before discount]])</f>
        <v>1191.528</v>
      </c>
      <c r="L497">
        <f>ola[[#This Row],[Total selling price after discount]]-ola[[#This Row],[Total buying price]]</f>
        <v>119.52800000000002</v>
      </c>
      <c r="M497" t="str">
        <f>TEXT(ola[[#This Row],[DATE]],"mmm")</f>
        <v>Nov</v>
      </c>
      <c r="N497" t="str">
        <f>TEXT(ola[[#This Row],[DATE]],"ddd")</f>
        <v>Wed</v>
      </c>
      <c r="O497" t="str">
        <f>TEXT(ola[[#This Row],[DATE]], "yyyy")</f>
        <v>2022</v>
      </c>
      <c r="P497" s="22" t="str">
        <f>VLOOKUP(ola[[#This Row],[PRODUCT ID]],olaitan[#All],3,0)</f>
        <v>Catagory02</v>
      </c>
    </row>
    <row r="498" spans="1:16" ht="15.75" thickBot="1" x14ac:dyDescent="0.3">
      <c r="A498" s="7">
        <v>44883</v>
      </c>
      <c r="B498" s="1" t="s">
        <v>92</v>
      </c>
      <c r="C498" s="2">
        <v>8</v>
      </c>
      <c r="D498" s="3" t="s">
        <v>104</v>
      </c>
      <c r="E498" s="3" t="s">
        <v>103</v>
      </c>
      <c r="F498">
        <v>0.08</v>
      </c>
      <c r="G498">
        <f>VLOOKUP(ola[[#This Row],[PRODUCT ID]],olaitan[],5,0)</f>
        <v>55</v>
      </c>
      <c r="H498">
        <f>VLOOKUP(ola[[#This Row],[PRODUCT ID]],olaitan[],6,0)</f>
        <v>58.3</v>
      </c>
      <c r="I498">
        <f>PRODUCT(ola[[#This Row],[BUYING PRICE]],ola[[#This Row],[QUANTITY]])</f>
        <v>440</v>
      </c>
      <c r="J498">
        <f>PRODUCT(ola[[#This Row],[SELLING PRICE]],ola[[#This Row],[QUANTITY]])</f>
        <v>466.4</v>
      </c>
      <c r="K498">
        <f>PRODUCT(1-ola[[#This Row],[DISCOUNT %]],ola[[#This Row],[Total selling price before discount]])</f>
        <v>429.08800000000002</v>
      </c>
      <c r="L498">
        <f>ola[[#This Row],[Total selling price after discount]]-ola[[#This Row],[Total buying price]]</f>
        <v>-10.911999999999978</v>
      </c>
      <c r="M498" t="str">
        <f>TEXT(ola[[#This Row],[DATE]],"mmm")</f>
        <v>Nov</v>
      </c>
      <c r="N498" t="str">
        <f>TEXT(ola[[#This Row],[DATE]],"ddd")</f>
        <v>Fri</v>
      </c>
      <c r="O498" t="str">
        <f>TEXT(ola[[#This Row],[DATE]], "yyyy")</f>
        <v>2022</v>
      </c>
      <c r="P498" s="22" t="str">
        <f>VLOOKUP(ola[[#This Row],[PRODUCT ID]],olaitan[#All],3,0)</f>
        <v>Catagory04</v>
      </c>
    </row>
    <row r="499" spans="1:16" ht="15.75" thickBot="1" x14ac:dyDescent="0.3">
      <c r="A499" s="8">
        <v>44886</v>
      </c>
      <c r="B499" s="4" t="s">
        <v>78</v>
      </c>
      <c r="C499" s="5">
        <v>6</v>
      </c>
      <c r="D499" s="6" t="s">
        <v>104</v>
      </c>
      <c r="E499" s="6" t="s">
        <v>103</v>
      </c>
      <c r="F499">
        <v>0.04</v>
      </c>
      <c r="G499">
        <f>VLOOKUP(ola[[#This Row],[PRODUCT ID]],olaitan[],5,0)</f>
        <v>61</v>
      </c>
      <c r="H499">
        <f>VLOOKUP(ola[[#This Row],[PRODUCT ID]],olaitan[],6,0)</f>
        <v>76.25</v>
      </c>
      <c r="I499">
        <f>PRODUCT(ola[[#This Row],[BUYING PRICE]],ola[[#This Row],[QUANTITY]])</f>
        <v>366</v>
      </c>
      <c r="J499">
        <f>PRODUCT(ola[[#This Row],[SELLING PRICE]],ola[[#This Row],[QUANTITY]])</f>
        <v>457.5</v>
      </c>
      <c r="K499">
        <f>PRODUCT(1-ola[[#This Row],[DISCOUNT %]],ola[[#This Row],[Total selling price before discount]])</f>
        <v>439.2</v>
      </c>
      <c r="L499">
        <f>ola[[#This Row],[Total selling price after discount]]-ola[[#This Row],[Total buying price]]</f>
        <v>73.199999999999989</v>
      </c>
      <c r="M499" t="str">
        <f>TEXT(ola[[#This Row],[DATE]],"mmm")</f>
        <v>Nov</v>
      </c>
      <c r="N499" t="str">
        <f>TEXT(ola[[#This Row],[DATE]],"ddd")</f>
        <v>Mon</v>
      </c>
      <c r="O499" t="str">
        <f>TEXT(ola[[#This Row],[DATE]], "yyyy")</f>
        <v>2022</v>
      </c>
      <c r="P499" s="22" t="str">
        <f>VLOOKUP(ola[[#This Row],[PRODUCT ID]],olaitan[#All],3,0)</f>
        <v>Catagory03</v>
      </c>
    </row>
    <row r="500" spans="1:16" ht="15.75" thickBot="1" x14ac:dyDescent="0.3">
      <c r="A500" s="7">
        <v>44888</v>
      </c>
      <c r="B500" s="1" t="s">
        <v>94</v>
      </c>
      <c r="C500" s="2">
        <v>12</v>
      </c>
      <c r="D500" s="3" t="s">
        <v>58</v>
      </c>
      <c r="E500" s="3" t="s">
        <v>58</v>
      </c>
      <c r="F500">
        <v>0.06</v>
      </c>
      <c r="G500">
        <f>VLOOKUP(ola[[#This Row],[PRODUCT ID]],olaitan[],5,0)</f>
        <v>90</v>
      </c>
      <c r="H500">
        <f>VLOOKUP(ola[[#This Row],[PRODUCT ID]],olaitan[],6,0)</f>
        <v>96.3</v>
      </c>
      <c r="I500">
        <f>PRODUCT(ola[[#This Row],[BUYING PRICE]],ola[[#This Row],[QUANTITY]])</f>
        <v>1080</v>
      </c>
      <c r="J500">
        <f>PRODUCT(ola[[#This Row],[SELLING PRICE]],ola[[#This Row],[QUANTITY]])</f>
        <v>1155.5999999999999</v>
      </c>
      <c r="K500">
        <f>PRODUCT(1-ola[[#This Row],[DISCOUNT %]],ola[[#This Row],[Total selling price before discount]])</f>
        <v>1086.2639999999999</v>
      </c>
      <c r="L500">
        <f>ola[[#This Row],[Total selling price after discount]]-ola[[#This Row],[Total buying price]]</f>
        <v>6.2639999999998963</v>
      </c>
      <c r="M500" t="str">
        <f>TEXT(ola[[#This Row],[DATE]],"mmm")</f>
        <v>Nov</v>
      </c>
      <c r="N500" t="str">
        <f>TEXT(ola[[#This Row],[DATE]],"ddd")</f>
        <v>Wed</v>
      </c>
      <c r="O500" t="str">
        <f>TEXT(ola[[#This Row],[DATE]], "yyyy")</f>
        <v>2022</v>
      </c>
      <c r="P500" s="22" t="str">
        <f>VLOOKUP(ola[[#This Row],[PRODUCT ID]],olaitan[#All],3,0)</f>
        <v>Catagory04</v>
      </c>
    </row>
    <row r="501" spans="1:16" ht="15.75" thickBot="1" x14ac:dyDescent="0.3">
      <c r="A501" s="8">
        <v>44890</v>
      </c>
      <c r="B501" s="4" t="s">
        <v>62</v>
      </c>
      <c r="C501" s="5">
        <v>5</v>
      </c>
      <c r="D501" s="6" t="s">
        <v>104</v>
      </c>
      <c r="E501" s="6" t="s">
        <v>103</v>
      </c>
      <c r="F501">
        <v>0.04</v>
      </c>
      <c r="G501">
        <f>VLOOKUP(ola[[#This Row],[PRODUCT ID]],olaitan[],5,0)</f>
        <v>44</v>
      </c>
      <c r="H501">
        <f>VLOOKUP(ola[[#This Row],[PRODUCT ID]],olaitan[],6,0)</f>
        <v>48.84</v>
      </c>
      <c r="I501">
        <f>PRODUCT(ola[[#This Row],[BUYING PRICE]],ola[[#This Row],[QUANTITY]])</f>
        <v>220</v>
      </c>
      <c r="J501">
        <f>PRODUCT(ola[[#This Row],[SELLING PRICE]],ola[[#This Row],[QUANTITY]])</f>
        <v>244.20000000000002</v>
      </c>
      <c r="K501">
        <f>PRODUCT(1-ola[[#This Row],[DISCOUNT %]],ola[[#This Row],[Total selling price before discount]])</f>
        <v>234.43200000000002</v>
      </c>
      <c r="L501">
        <f>ola[[#This Row],[Total selling price after discount]]-ola[[#This Row],[Total buying price]]</f>
        <v>14.432000000000016</v>
      </c>
      <c r="M501" t="str">
        <f>TEXT(ola[[#This Row],[DATE]],"mmm")</f>
        <v>Nov</v>
      </c>
      <c r="N501" t="str">
        <f>TEXT(ola[[#This Row],[DATE]],"ddd")</f>
        <v>Fri</v>
      </c>
      <c r="O501" t="str">
        <f>TEXT(ola[[#This Row],[DATE]], "yyyy")</f>
        <v>2022</v>
      </c>
      <c r="P501" s="22" t="str">
        <f>VLOOKUP(ola[[#This Row],[PRODUCT ID]],olaitan[#All],3,0)</f>
        <v>Catagory01</v>
      </c>
    </row>
    <row r="502" spans="1:16" ht="15.75" thickBot="1" x14ac:dyDescent="0.3">
      <c r="A502" s="7">
        <v>44891</v>
      </c>
      <c r="B502" s="1" t="s">
        <v>90</v>
      </c>
      <c r="C502" s="2">
        <v>5</v>
      </c>
      <c r="D502" s="3" t="s">
        <v>104</v>
      </c>
      <c r="E502" s="3" t="s">
        <v>58</v>
      </c>
      <c r="F502">
        <v>0.05</v>
      </c>
      <c r="G502">
        <f>VLOOKUP(ola[[#This Row],[PRODUCT ID]],olaitan[],5,0)</f>
        <v>89</v>
      </c>
      <c r="H502">
        <f>VLOOKUP(ola[[#This Row],[PRODUCT ID]],olaitan[],6,0)</f>
        <v>117.48</v>
      </c>
      <c r="I502">
        <f>PRODUCT(ola[[#This Row],[BUYING PRICE]],ola[[#This Row],[QUANTITY]])</f>
        <v>445</v>
      </c>
      <c r="J502">
        <f>PRODUCT(ola[[#This Row],[SELLING PRICE]],ola[[#This Row],[QUANTITY]])</f>
        <v>587.4</v>
      </c>
      <c r="K502">
        <f>PRODUCT(1-ola[[#This Row],[DISCOUNT %]],ola[[#This Row],[Total selling price before discount]])</f>
        <v>558.03</v>
      </c>
      <c r="L502">
        <f>ola[[#This Row],[Total selling price after discount]]-ola[[#This Row],[Total buying price]]</f>
        <v>113.02999999999997</v>
      </c>
      <c r="M502" t="str">
        <f>TEXT(ola[[#This Row],[DATE]],"mmm")</f>
        <v>Nov</v>
      </c>
      <c r="N502" t="str">
        <f>TEXT(ola[[#This Row],[DATE]],"ddd")</f>
        <v>Sat</v>
      </c>
      <c r="O502" t="str">
        <f>TEXT(ola[[#This Row],[DATE]], "yyyy")</f>
        <v>2022</v>
      </c>
      <c r="P502" s="22" t="str">
        <f>VLOOKUP(ola[[#This Row],[PRODUCT ID]],olaitan[#All],3,0)</f>
        <v>Catagory04</v>
      </c>
    </row>
    <row r="503" spans="1:16" ht="15.75" thickBot="1" x14ac:dyDescent="0.3">
      <c r="A503" s="8">
        <v>44892</v>
      </c>
      <c r="B503" s="4" t="s">
        <v>92</v>
      </c>
      <c r="C503" s="5">
        <v>15</v>
      </c>
      <c r="D503" s="6" t="s">
        <v>104</v>
      </c>
      <c r="E503" s="6" t="s">
        <v>58</v>
      </c>
      <c r="F503">
        <v>0.06</v>
      </c>
      <c r="G503">
        <f>VLOOKUP(ola[[#This Row],[PRODUCT ID]],olaitan[],5,0)</f>
        <v>55</v>
      </c>
      <c r="H503">
        <f>VLOOKUP(ola[[#This Row],[PRODUCT ID]],olaitan[],6,0)</f>
        <v>58.3</v>
      </c>
      <c r="I503">
        <f>PRODUCT(ola[[#This Row],[BUYING PRICE]],ola[[#This Row],[QUANTITY]])</f>
        <v>825</v>
      </c>
      <c r="J503">
        <f>PRODUCT(ola[[#This Row],[SELLING PRICE]],ola[[#This Row],[QUANTITY]])</f>
        <v>874.5</v>
      </c>
      <c r="K503">
        <f>PRODUCT(1-ola[[#This Row],[DISCOUNT %]],ola[[#This Row],[Total selling price before discount]])</f>
        <v>822.03</v>
      </c>
      <c r="L503">
        <f>ola[[#This Row],[Total selling price after discount]]-ola[[#This Row],[Total buying price]]</f>
        <v>-2.9700000000000273</v>
      </c>
      <c r="M503" t="str">
        <f>TEXT(ola[[#This Row],[DATE]],"mmm")</f>
        <v>Nov</v>
      </c>
      <c r="N503" t="str">
        <f>TEXT(ola[[#This Row],[DATE]],"ddd")</f>
        <v>Sun</v>
      </c>
      <c r="O503" t="str">
        <f>TEXT(ola[[#This Row],[DATE]], "yyyy")</f>
        <v>2022</v>
      </c>
      <c r="P503" s="22" t="str">
        <f>VLOOKUP(ola[[#This Row],[PRODUCT ID]],olaitan[#All],3,0)</f>
        <v>Catagory04</v>
      </c>
    </row>
    <row r="504" spans="1:16" ht="15.75" thickBot="1" x14ac:dyDescent="0.3">
      <c r="A504" s="7">
        <v>44893</v>
      </c>
      <c r="B504" s="1" t="s">
        <v>89</v>
      </c>
      <c r="C504" s="2">
        <v>8</v>
      </c>
      <c r="D504" s="3" t="s">
        <v>104</v>
      </c>
      <c r="E504" s="3" t="s">
        <v>103</v>
      </c>
      <c r="F504">
        <v>0.08</v>
      </c>
      <c r="G504">
        <f>VLOOKUP(ola[[#This Row],[PRODUCT ID]],olaitan[],5,0)</f>
        <v>93</v>
      </c>
      <c r="H504">
        <f>VLOOKUP(ola[[#This Row],[PRODUCT ID]],olaitan[],6,0)</f>
        <v>104.16</v>
      </c>
      <c r="I504">
        <f>PRODUCT(ola[[#This Row],[BUYING PRICE]],ola[[#This Row],[QUANTITY]])</f>
        <v>744</v>
      </c>
      <c r="J504">
        <f>PRODUCT(ola[[#This Row],[SELLING PRICE]],ola[[#This Row],[QUANTITY]])</f>
        <v>833.28</v>
      </c>
      <c r="K504">
        <f>PRODUCT(1-ola[[#This Row],[DISCOUNT %]],ola[[#This Row],[Total selling price before discount]])</f>
        <v>766.61760000000004</v>
      </c>
      <c r="L504">
        <f>ola[[#This Row],[Total selling price after discount]]-ola[[#This Row],[Total buying price]]</f>
        <v>22.617600000000039</v>
      </c>
      <c r="M504" t="str">
        <f>TEXT(ola[[#This Row],[DATE]],"mmm")</f>
        <v>Nov</v>
      </c>
      <c r="N504" t="str">
        <f>TEXT(ola[[#This Row],[DATE]],"ddd")</f>
        <v>Mon</v>
      </c>
      <c r="O504" t="str">
        <f>TEXT(ola[[#This Row],[DATE]], "yyyy")</f>
        <v>2022</v>
      </c>
      <c r="P504" s="22" t="str">
        <f>VLOOKUP(ola[[#This Row],[PRODUCT ID]],olaitan[#All],3,0)</f>
        <v>Catagory04</v>
      </c>
    </row>
    <row r="505" spans="1:16" ht="15.75" thickBot="1" x14ac:dyDescent="0.3">
      <c r="A505" s="8">
        <v>44895</v>
      </c>
      <c r="B505" s="4" t="s">
        <v>73</v>
      </c>
      <c r="C505" s="5">
        <v>2</v>
      </c>
      <c r="D505" s="6" t="s">
        <v>104</v>
      </c>
      <c r="E505" s="6" t="s">
        <v>58</v>
      </c>
      <c r="F505">
        <v>7.0000000000000007E-2</v>
      </c>
      <c r="G505">
        <f>VLOOKUP(ola[[#This Row],[PRODUCT ID]],olaitan[],5,0)</f>
        <v>12</v>
      </c>
      <c r="H505">
        <f>VLOOKUP(ola[[#This Row],[PRODUCT ID]],olaitan[],6,0)</f>
        <v>15.72</v>
      </c>
      <c r="I505">
        <f>PRODUCT(ola[[#This Row],[BUYING PRICE]],ola[[#This Row],[QUANTITY]])</f>
        <v>24</v>
      </c>
      <c r="J505">
        <f>PRODUCT(ola[[#This Row],[SELLING PRICE]],ola[[#This Row],[QUANTITY]])</f>
        <v>31.44</v>
      </c>
      <c r="K505">
        <f>PRODUCT(1-ola[[#This Row],[DISCOUNT %]],ola[[#This Row],[Total selling price before discount]])</f>
        <v>29.2392</v>
      </c>
      <c r="L505">
        <f>ola[[#This Row],[Total selling price after discount]]-ola[[#This Row],[Total buying price]]</f>
        <v>5.2392000000000003</v>
      </c>
      <c r="M505" t="str">
        <f>TEXT(ola[[#This Row],[DATE]],"mmm")</f>
        <v>Nov</v>
      </c>
      <c r="N505" t="str">
        <f>TEXT(ola[[#This Row],[DATE]],"ddd")</f>
        <v>Wed</v>
      </c>
      <c r="O505" t="str">
        <f>TEXT(ola[[#This Row],[DATE]], "yyyy")</f>
        <v>2022</v>
      </c>
      <c r="P505" s="22" t="str">
        <f>VLOOKUP(ola[[#This Row],[PRODUCT ID]],olaitan[#All],3,0)</f>
        <v>Catagory02</v>
      </c>
    </row>
    <row r="506" spans="1:16" ht="15.75" thickBot="1" x14ac:dyDescent="0.3">
      <c r="A506" s="7">
        <v>44898</v>
      </c>
      <c r="B506" s="1" t="s">
        <v>86</v>
      </c>
      <c r="C506" s="2">
        <v>5</v>
      </c>
      <c r="D506" s="3" t="s">
        <v>8</v>
      </c>
      <c r="E506" s="3" t="s">
        <v>103</v>
      </c>
      <c r="F506">
        <v>0.08</v>
      </c>
      <c r="G506">
        <f>VLOOKUP(ola[[#This Row],[PRODUCT ID]],olaitan[],5,0)</f>
        <v>37</v>
      </c>
      <c r="H506">
        <f>VLOOKUP(ola[[#This Row],[PRODUCT ID]],olaitan[],6,0)</f>
        <v>41.81</v>
      </c>
      <c r="I506">
        <f>PRODUCT(ola[[#This Row],[BUYING PRICE]],ola[[#This Row],[QUANTITY]])</f>
        <v>185</v>
      </c>
      <c r="J506">
        <f>PRODUCT(ola[[#This Row],[SELLING PRICE]],ola[[#This Row],[QUANTITY]])</f>
        <v>209.05</v>
      </c>
      <c r="K506">
        <f>PRODUCT(1-ola[[#This Row],[DISCOUNT %]],ola[[#This Row],[Total selling price before discount]])</f>
        <v>192.32600000000002</v>
      </c>
      <c r="L506">
        <f>ola[[#This Row],[Total selling price after discount]]-ola[[#This Row],[Total buying price]]</f>
        <v>7.3260000000000218</v>
      </c>
      <c r="M506" t="str">
        <f>TEXT(ola[[#This Row],[DATE]],"mmm")</f>
        <v>Dec</v>
      </c>
      <c r="N506" t="str">
        <f>TEXT(ola[[#This Row],[DATE]],"ddd")</f>
        <v>Sat</v>
      </c>
      <c r="O506" t="str">
        <f>TEXT(ola[[#This Row],[DATE]], "yyyy")</f>
        <v>2022</v>
      </c>
      <c r="P506" s="22" t="str">
        <f>VLOOKUP(ola[[#This Row],[PRODUCT ID]],olaitan[#All],3,0)</f>
        <v>Catagory04</v>
      </c>
    </row>
    <row r="507" spans="1:16" ht="15.75" thickBot="1" x14ac:dyDescent="0.3">
      <c r="A507" s="8">
        <v>44899</v>
      </c>
      <c r="B507" s="4" t="s">
        <v>84</v>
      </c>
      <c r="C507" s="5">
        <v>10</v>
      </c>
      <c r="D507" s="6" t="s">
        <v>104</v>
      </c>
      <c r="E507" s="6" t="s">
        <v>103</v>
      </c>
      <c r="F507">
        <v>0.08</v>
      </c>
      <c r="G507">
        <f>VLOOKUP(ola[[#This Row],[PRODUCT ID]],olaitan[],5,0)</f>
        <v>18</v>
      </c>
      <c r="H507">
        <f>VLOOKUP(ola[[#This Row],[PRODUCT ID]],olaitan[],6,0)</f>
        <v>24.66</v>
      </c>
      <c r="I507">
        <f>PRODUCT(ola[[#This Row],[BUYING PRICE]],ola[[#This Row],[QUANTITY]])</f>
        <v>180</v>
      </c>
      <c r="J507">
        <f>PRODUCT(ola[[#This Row],[SELLING PRICE]],ola[[#This Row],[QUANTITY]])</f>
        <v>246.6</v>
      </c>
      <c r="K507">
        <f>PRODUCT(1-ola[[#This Row],[DISCOUNT %]],ola[[#This Row],[Total selling price before discount]])</f>
        <v>226.87200000000001</v>
      </c>
      <c r="L507">
        <f>ola[[#This Row],[Total selling price after discount]]-ola[[#This Row],[Total buying price]]</f>
        <v>46.872000000000014</v>
      </c>
      <c r="M507" t="str">
        <f>TEXT(ola[[#This Row],[DATE]],"mmm")</f>
        <v>Dec</v>
      </c>
      <c r="N507" t="str">
        <f>TEXT(ola[[#This Row],[DATE]],"ddd")</f>
        <v>Sun</v>
      </c>
      <c r="O507" t="str">
        <f>TEXT(ola[[#This Row],[DATE]], "yyyy")</f>
        <v>2022</v>
      </c>
      <c r="P507" s="22" t="str">
        <f>VLOOKUP(ola[[#This Row],[PRODUCT ID]],olaitan[#All],3,0)</f>
        <v>Catagory04</v>
      </c>
    </row>
    <row r="508" spans="1:16" ht="15.75" thickBot="1" x14ac:dyDescent="0.3">
      <c r="A508" s="7">
        <v>44899</v>
      </c>
      <c r="B508" s="1" t="s">
        <v>102</v>
      </c>
      <c r="C508" s="2">
        <v>15</v>
      </c>
      <c r="D508" s="3" t="s">
        <v>104</v>
      </c>
      <c r="E508" s="3" t="s">
        <v>103</v>
      </c>
      <c r="F508">
        <v>0.06</v>
      </c>
      <c r="G508">
        <f>VLOOKUP(ola[[#This Row],[PRODUCT ID]],olaitan[],5,0)</f>
        <v>76</v>
      </c>
      <c r="H508">
        <f>VLOOKUP(ola[[#This Row],[PRODUCT ID]],olaitan[],6,0)</f>
        <v>82.08</v>
      </c>
      <c r="I508">
        <f>PRODUCT(ola[[#This Row],[BUYING PRICE]],ola[[#This Row],[QUANTITY]])</f>
        <v>1140</v>
      </c>
      <c r="J508">
        <f>PRODUCT(ola[[#This Row],[SELLING PRICE]],ola[[#This Row],[QUANTITY]])</f>
        <v>1231.2</v>
      </c>
      <c r="K508">
        <f>PRODUCT(1-ola[[#This Row],[DISCOUNT %]],ola[[#This Row],[Total selling price before discount]])</f>
        <v>1157.328</v>
      </c>
      <c r="L508">
        <f>ola[[#This Row],[Total selling price after discount]]-ola[[#This Row],[Total buying price]]</f>
        <v>17.327999999999975</v>
      </c>
      <c r="M508" t="str">
        <f>TEXT(ola[[#This Row],[DATE]],"mmm")</f>
        <v>Dec</v>
      </c>
      <c r="N508" t="str">
        <f>TEXT(ola[[#This Row],[DATE]],"ddd")</f>
        <v>Sun</v>
      </c>
      <c r="O508" t="str">
        <f>TEXT(ola[[#This Row],[DATE]], "yyyy")</f>
        <v>2022</v>
      </c>
      <c r="P508" s="22" t="str">
        <f>VLOOKUP(ola[[#This Row],[PRODUCT ID]],olaitan[#All],3,0)</f>
        <v>Catagory04</v>
      </c>
    </row>
    <row r="509" spans="1:16" ht="15.75" thickBot="1" x14ac:dyDescent="0.3">
      <c r="A509" s="8">
        <v>44902</v>
      </c>
      <c r="B509" s="4" t="s">
        <v>96</v>
      </c>
      <c r="C509" s="5">
        <v>12</v>
      </c>
      <c r="D509" s="6" t="s">
        <v>104</v>
      </c>
      <c r="E509" s="6" t="s">
        <v>103</v>
      </c>
      <c r="F509">
        <v>7.0000000000000007E-2</v>
      </c>
      <c r="G509">
        <f>VLOOKUP(ola[[#This Row],[PRODUCT ID]],olaitan[],5,0)</f>
        <v>72</v>
      </c>
      <c r="H509">
        <f>VLOOKUP(ola[[#This Row],[PRODUCT ID]],olaitan[],6,0)</f>
        <v>79.92</v>
      </c>
      <c r="I509">
        <f>PRODUCT(ola[[#This Row],[BUYING PRICE]],ola[[#This Row],[QUANTITY]])</f>
        <v>864</v>
      </c>
      <c r="J509">
        <f>PRODUCT(ola[[#This Row],[SELLING PRICE]],ola[[#This Row],[QUANTITY]])</f>
        <v>959.04</v>
      </c>
      <c r="K509">
        <f>PRODUCT(1-ola[[#This Row],[DISCOUNT %]],ola[[#This Row],[Total selling price before discount]])</f>
        <v>891.90719999999988</v>
      </c>
      <c r="L509">
        <f>ola[[#This Row],[Total selling price after discount]]-ola[[#This Row],[Total buying price]]</f>
        <v>27.907199999999875</v>
      </c>
      <c r="M509" t="str">
        <f>TEXT(ola[[#This Row],[DATE]],"mmm")</f>
        <v>Dec</v>
      </c>
      <c r="N509" t="str">
        <f>TEXT(ola[[#This Row],[DATE]],"ddd")</f>
        <v>Wed</v>
      </c>
      <c r="O509" t="str">
        <f>TEXT(ola[[#This Row],[DATE]], "yyyy")</f>
        <v>2022</v>
      </c>
      <c r="P509" s="22" t="str">
        <f>VLOOKUP(ola[[#This Row],[PRODUCT ID]],olaitan[#All],3,0)</f>
        <v>Catagory04</v>
      </c>
    </row>
    <row r="510" spans="1:16" ht="15.75" thickBot="1" x14ac:dyDescent="0.3">
      <c r="A510" s="7">
        <v>44902</v>
      </c>
      <c r="B510" s="1" t="s">
        <v>74</v>
      </c>
      <c r="C510" s="2">
        <v>13</v>
      </c>
      <c r="D510" s="3" t="s">
        <v>104</v>
      </c>
      <c r="E510" s="3" t="s">
        <v>58</v>
      </c>
      <c r="F510">
        <v>0.04</v>
      </c>
      <c r="G510">
        <f>VLOOKUP(ola[[#This Row],[PRODUCT ID]],olaitan[],5,0)</f>
        <v>13</v>
      </c>
      <c r="H510">
        <f>VLOOKUP(ola[[#This Row],[PRODUCT ID]],olaitan[],6,0)</f>
        <v>16.64</v>
      </c>
      <c r="I510">
        <f>PRODUCT(ola[[#This Row],[BUYING PRICE]],ola[[#This Row],[QUANTITY]])</f>
        <v>169</v>
      </c>
      <c r="J510">
        <f>PRODUCT(ola[[#This Row],[SELLING PRICE]],ola[[#This Row],[QUANTITY]])</f>
        <v>216.32</v>
      </c>
      <c r="K510">
        <f>PRODUCT(1-ola[[#This Row],[DISCOUNT %]],ola[[#This Row],[Total selling price before discount]])</f>
        <v>207.66719999999998</v>
      </c>
      <c r="L510">
        <f>ola[[#This Row],[Total selling price after discount]]-ola[[#This Row],[Total buying price]]</f>
        <v>38.66719999999998</v>
      </c>
      <c r="M510" t="str">
        <f>TEXT(ola[[#This Row],[DATE]],"mmm")</f>
        <v>Dec</v>
      </c>
      <c r="N510" t="str">
        <f>TEXT(ola[[#This Row],[DATE]],"ddd")</f>
        <v>Wed</v>
      </c>
      <c r="O510" t="str">
        <f>TEXT(ola[[#This Row],[DATE]], "yyyy")</f>
        <v>2022</v>
      </c>
      <c r="P510" s="22" t="str">
        <f>VLOOKUP(ola[[#This Row],[PRODUCT ID]],olaitan[#All],3,0)</f>
        <v>Catagory02</v>
      </c>
    </row>
    <row r="511" spans="1:16" ht="15.75" thickBot="1" x14ac:dyDescent="0.3">
      <c r="A511" s="8">
        <v>44902</v>
      </c>
      <c r="B511" s="4" t="s">
        <v>96</v>
      </c>
      <c r="C511" s="5">
        <v>5</v>
      </c>
      <c r="D511" s="6" t="s">
        <v>104</v>
      </c>
      <c r="E511" s="6" t="s">
        <v>103</v>
      </c>
      <c r="F511">
        <v>0.04</v>
      </c>
      <c r="G511">
        <f>VLOOKUP(ola[[#This Row],[PRODUCT ID]],olaitan[],5,0)</f>
        <v>72</v>
      </c>
      <c r="H511">
        <f>VLOOKUP(ola[[#This Row],[PRODUCT ID]],olaitan[],6,0)</f>
        <v>79.92</v>
      </c>
      <c r="I511">
        <f>PRODUCT(ola[[#This Row],[BUYING PRICE]],ola[[#This Row],[QUANTITY]])</f>
        <v>360</v>
      </c>
      <c r="J511">
        <f>PRODUCT(ola[[#This Row],[SELLING PRICE]],ola[[#This Row],[QUANTITY]])</f>
        <v>399.6</v>
      </c>
      <c r="K511">
        <f>PRODUCT(1-ola[[#This Row],[DISCOUNT %]],ola[[#This Row],[Total selling price before discount]])</f>
        <v>383.61599999999999</v>
      </c>
      <c r="L511">
        <f>ola[[#This Row],[Total selling price after discount]]-ola[[#This Row],[Total buying price]]</f>
        <v>23.615999999999985</v>
      </c>
      <c r="M511" t="str">
        <f>TEXT(ola[[#This Row],[DATE]],"mmm")</f>
        <v>Dec</v>
      </c>
      <c r="N511" t="str">
        <f>TEXT(ola[[#This Row],[DATE]],"ddd")</f>
        <v>Wed</v>
      </c>
      <c r="O511" t="str">
        <f>TEXT(ola[[#This Row],[DATE]], "yyyy")</f>
        <v>2022</v>
      </c>
      <c r="P511" s="22" t="str">
        <f>VLOOKUP(ola[[#This Row],[PRODUCT ID]],olaitan[#All],3,0)</f>
        <v>Catagory04</v>
      </c>
    </row>
    <row r="512" spans="1:16" ht="15.75" thickBot="1" x14ac:dyDescent="0.3">
      <c r="A512" s="7">
        <v>44906</v>
      </c>
      <c r="B512" s="1" t="s">
        <v>85</v>
      </c>
      <c r="C512" s="2">
        <v>5</v>
      </c>
      <c r="D512" s="3" t="s">
        <v>104</v>
      </c>
      <c r="E512" s="3" t="s">
        <v>58</v>
      </c>
      <c r="F512">
        <v>0.06</v>
      </c>
      <c r="G512">
        <f>VLOOKUP(ola[[#This Row],[PRODUCT ID]],olaitan[],5,0)</f>
        <v>48</v>
      </c>
      <c r="H512">
        <f>VLOOKUP(ola[[#This Row],[PRODUCT ID]],olaitan[],6,0)</f>
        <v>57.12</v>
      </c>
      <c r="I512">
        <f>PRODUCT(ola[[#This Row],[BUYING PRICE]],ola[[#This Row],[QUANTITY]])</f>
        <v>240</v>
      </c>
      <c r="J512">
        <f>PRODUCT(ola[[#This Row],[SELLING PRICE]],ola[[#This Row],[QUANTITY]])</f>
        <v>285.59999999999997</v>
      </c>
      <c r="K512">
        <f>PRODUCT(1-ola[[#This Row],[DISCOUNT %]],ola[[#This Row],[Total selling price before discount]])</f>
        <v>268.46399999999994</v>
      </c>
      <c r="L512">
        <f>ola[[#This Row],[Total selling price after discount]]-ola[[#This Row],[Total buying price]]</f>
        <v>28.463999999999942</v>
      </c>
      <c r="M512" t="str">
        <f>TEXT(ola[[#This Row],[DATE]],"mmm")</f>
        <v>Dec</v>
      </c>
      <c r="N512" t="str">
        <f>TEXT(ola[[#This Row],[DATE]],"ddd")</f>
        <v>Sun</v>
      </c>
      <c r="O512" t="str">
        <f>TEXT(ola[[#This Row],[DATE]], "yyyy")</f>
        <v>2022</v>
      </c>
      <c r="P512" s="22" t="str">
        <f>VLOOKUP(ola[[#This Row],[PRODUCT ID]],olaitan[#All],3,0)</f>
        <v>Catagory04</v>
      </c>
    </row>
    <row r="513" spans="1:16" ht="15.75" thickBot="1" x14ac:dyDescent="0.3">
      <c r="A513" s="8">
        <v>44906</v>
      </c>
      <c r="B513" s="4" t="s">
        <v>71</v>
      </c>
      <c r="C513" s="5">
        <v>9</v>
      </c>
      <c r="D513" s="6" t="s">
        <v>8</v>
      </c>
      <c r="E513" s="6" t="s">
        <v>58</v>
      </c>
      <c r="F513">
        <v>0.08</v>
      </c>
      <c r="G513">
        <f>VLOOKUP(ola[[#This Row],[PRODUCT ID]],olaitan[],5,0)</f>
        <v>112</v>
      </c>
      <c r="H513">
        <f>VLOOKUP(ola[[#This Row],[PRODUCT ID]],olaitan[],6,0)</f>
        <v>122.08</v>
      </c>
      <c r="I513">
        <f>PRODUCT(ola[[#This Row],[BUYING PRICE]],ola[[#This Row],[QUANTITY]])</f>
        <v>1008</v>
      </c>
      <c r="J513">
        <f>PRODUCT(ola[[#This Row],[SELLING PRICE]],ola[[#This Row],[QUANTITY]])</f>
        <v>1098.72</v>
      </c>
      <c r="K513">
        <f>PRODUCT(1-ola[[#This Row],[DISCOUNT %]],ola[[#This Row],[Total selling price before discount]])</f>
        <v>1010.8224</v>
      </c>
      <c r="L513">
        <f>ola[[#This Row],[Total selling price after discount]]-ola[[#This Row],[Total buying price]]</f>
        <v>2.822400000000016</v>
      </c>
      <c r="M513" t="str">
        <f>TEXT(ola[[#This Row],[DATE]],"mmm")</f>
        <v>Dec</v>
      </c>
      <c r="N513" t="str">
        <f>TEXT(ola[[#This Row],[DATE]],"ddd")</f>
        <v>Sun</v>
      </c>
      <c r="O513" t="str">
        <f>TEXT(ola[[#This Row],[DATE]], "yyyy")</f>
        <v>2022</v>
      </c>
      <c r="P513" s="22" t="str">
        <f>VLOOKUP(ola[[#This Row],[PRODUCT ID]],olaitan[#All],3,0)</f>
        <v>Catagory02</v>
      </c>
    </row>
    <row r="514" spans="1:16" ht="15.75" thickBot="1" x14ac:dyDescent="0.3">
      <c r="A514" s="7">
        <v>44906</v>
      </c>
      <c r="B514" s="1" t="s">
        <v>72</v>
      </c>
      <c r="C514" s="2">
        <v>10</v>
      </c>
      <c r="D514" s="3" t="s">
        <v>58</v>
      </c>
      <c r="E514" s="3" t="s">
        <v>103</v>
      </c>
      <c r="F514">
        <v>0.06</v>
      </c>
      <c r="G514">
        <f>VLOOKUP(ola[[#This Row],[PRODUCT ID]],olaitan[],5,0)</f>
        <v>112</v>
      </c>
      <c r="H514">
        <f>VLOOKUP(ola[[#This Row],[PRODUCT ID]],olaitan[],6,0)</f>
        <v>146.72</v>
      </c>
      <c r="I514">
        <f>PRODUCT(ola[[#This Row],[BUYING PRICE]],ola[[#This Row],[QUANTITY]])</f>
        <v>1120</v>
      </c>
      <c r="J514">
        <f>PRODUCT(ola[[#This Row],[SELLING PRICE]],ola[[#This Row],[QUANTITY]])</f>
        <v>1467.2</v>
      </c>
      <c r="K514">
        <f>PRODUCT(1-ola[[#This Row],[DISCOUNT %]],ola[[#This Row],[Total selling price before discount]])</f>
        <v>1379.1679999999999</v>
      </c>
      <c r="L514">
        <f>ola[[#This Row],[Total selling price after discount]]-ola[[#This Row],[Total buying price]]</f>
        <v>259.16799999999989</v>
      </c>
      <c r="M514" t="str">
        <f>TEXT(ola[[#This Row],[DATE]],"mmm")</f>
        <v>Dec</v>
      </c>
      <c r="N514" t="str">
        <f>TEXT(ola[[#This Row],[DATE]],"ddd")</f>
        <v>Sun</v>
      </c>
      <c r="O514" t="str">
        <f>TEXT(ola[[#This Row],[DATE]], "yyyy")</f>
        <v>2022</v>
      </c>
      <c r="P514" s="22" t="str">
        <f>VLOOKUP(ola[[#This Row],[PRODUCT ID]],olaitan[#All],3,0)</f>
        <v>Catagory02</v>
      </c>
    </row>
    <row r="515" spans="1:16" ht="15.75" thickBot="1" x14ac:dyDescent="0.3">
      <c r="A515" s="8">
        <v>44907</v>
      </c>
      <c r="B515" s="4" t="s">
        <v>88</v>
      </c>
      <c r="C515" s="5">
        <v>9</v>
      </c>
      <c r="D515" s="6" t="s">
        <v>8</v>
      </c>
      <c r="E515" s="6" t="s">
        <v>103</v>
      </c>
      <c r="F515">
        <v>0.04</v>
      </c>
      <c r="G515">
        <f>VLOOKUP(ola[[#This Row],[PRODUCT ID]],olaitan[],5,0)</f>
        <v>148</v>
      </c>
      <c r="H515">
        <f>VLOOKUP(ola[[#This Row],[PRODUCT ID]],olaitan[],6,0)</f>
        <v>201.28</v>
      </c>
      <c r="I515">
        <f>PRODUCT(ola[[#This Row],[BUYING PRICE]],ola[[#This Row],[QUANTITY]])</f>
        <v>1332</v>
      </c>
      <c r="J515">
        <f>PRODUCT(ola[[#This Row],[SELLING PRICE]],ola[[#This Row],[QUANTITY]])</f>
        <v>1811.52</v>
      </c>
      <c r="K515">
        <f>PRODUCT(1-ola[[#This Row],[DISCOUNT %]],ola[[#This Row],[Total selling price before discount]])</f>
        <v>1739.0591999999999</v>
      </c>
      <c r="L515">
        <f>ola[[#This Row],[Total selling price after discount]]-ola[[#This Row],[Total buying price]]</f>
        <v>407.05919999999992</v>
      </c>
      <c r="M515" t="str">
        <f>TEXT(ola[[#This Row],[DATE]],"mmm")</f>
        <v>Dec</v>
      </c>
      <c r="N515" t="str">
        <f>TEXT(ola[[#This Row],[DATE]],"ddd")</f>
        <v>Mon</v>
      </c>
      <c r="O515" t="str">
        <f>TEXT(ola[[#This Row],[DATE]], "yyyy")</f>
        <v>2022</v>
      </c>
      <c r="P515" s="22" t="str">
        <f>VLOOKUP(ola[[#This Row],[PRODUCT ID]],olaitan[#All],3,0)</f>
        <v>Catagory04</v>
      </c>
    </row>
    <row r="516" spans="1:16" ht="15.75" thickBot="1" x14ac:dyDescent="0.3">
      <c r="A516" s="7">
        <v>44907</v>
      </c>
      <c r="B516" s="1" t="s">
        <v>99</v>
      </c>
      <c r="C516" s="2">
        <v>10</v>
      </c>
      <c r="D516" s="3" t="s">
        <v>8</v>
      </c>
      <c r="E516" s="3" t="s">
        <v>58</v>
      </c>
      <c r="F516">
        <v>7.0000000000000007E-2</v>
      </c>
      <c r="G516">
        <f>VLOOKUP(ola[[#This Row],[PRODUCT ID]],olaitan[],5,0)</f>
        <v>138</v>
      </c>
      <c r="H516">
        <f>VLOOKUP(ola[[#This Row],[PRODUCT ID]],olaitan[],6,0)</f>
        <v>173.88</v>
      </c>
      <c r="I516">
        <f>PRODUCT(ola[[#This Row],[BUYING PRICE]],ola[[#This Row],[QUANTITY]])</f>
        <v>1380</v>
      </c>
      <c r="J516">
        <f>PRODUCT(ola[[#This Row],[SELLING PRICE]],ola[[#This Row],[QUANTITY]])</f>
        <v>1738.8</v>
      </c>
      <c r="K516">
        <f>PRODUCT(1-ola[[#This Row],[DISCOUNT %]],ola[[#This Row],[Total selling price before discount]])</f>
        <v>1617.0839999999998</v>
      </c>
      <c r="L516">
        <f>ola[[#This Row],[Total selling price after discount]]-ola[[#This Row],[Total buying price]]</f>
        <v>237.08399999999983</v>
      </c>
      <c r="M516" t="str">
        <f>TEXT(ola[[#This Row],[DATE]],"mmm")</f>
        <v>Dec</v>
      </c>
      <c r="N516" t="str">
        <f>TEXT(ola[[#This Row],[DATE]],"ddd")</f>
        <v>Mon</v>
      </c>
      <c r="O516" t="str">
        <f>TEXT(ola[[#This Row],[DATE]], "yyyy")</f>
        <v>2022</v>
      </c>
      <c r="P516" s="22" t="str">
        <f>VLOOKUP(ola[[#This Row],[PRODUCT ID]],olaitan[#All],3,0)</f>
        <v>Catagory04</v>
      </c>
    </row>
    <row r="517" spans="1:16" ht="15.75" thickBot="1" x14ac:dyDescent="0.3">
      <c r="A517" s="8">
        <v>44909</v>
      </c>
      <c r="B517" s="4" t="s">
        <v>63</v>
      </c>
      <c r="C517" s="5">
        <v>4</v>
      </c>
      <c r="D517" s="6" t="s">
        <v>104</v>
      </c>
      <c r="E517" s="6" t="s">
        <v>103</v>
      </c>
      <c r="F517">
        <v>7.0000000000000007E-2</v>
      </c>
      <c r="G517">
        <f>VLOOKUP(ola[[#This Row],[PRODUCT ID]],olaitan[],5,0)</f>
        <v>133</v>
      </c>
      <c r="H517">
        <f>VLOOKUP(ola[[#This Row],[PRODUCT ID]],olaitan[],6,0)</f>
        <v>155.61000000000001</v>
      </c>
      <c r="I517">
        <f>PRODUCT(ola[[#This Row],[BUYING PRICE]],ola[[#This Row],[QUANTITY]])</f>
        <v>532</v>
      </c>
      <c r="J517">
        <f>PRODUCT(ola[[#This Row],[SELLING PRICE]],ola[[#This Row],[QUANTITY]])</f>
        <v>622.44000000000005</v>
      </c>
      <c r="K517">
        <f>PRODUCT(1-ola[[#This Row],[DISCOUNT %]],ola[[#This Row],[Total selling price before discount]])</f>
        <v>578.86919999999998</v>
      </c>
      <c r="L517">
        <f>ola[[#This Row],[Total selling price after discount]]-ola[[#This Row],[Total buying price]]</f>
        <v>46.869199999999978</v>
      </c>
      <c r="M517" t="str">
        <f>TEXT(ola[[#This Row],[DATE]],"mmm")</f>
        <v>Dec</v>
      </c>
      <c r="N517" t="str">
        <f>TEXT(ola[[#This Row],[DATE]],"ddd")</f>
        <v>Wed</v>
      </c>
      <c r="O517" t="str">
        <f>TEXT(ola[[#This Row],[DATE]], "yyyy")</f>
        <v>2022</v>
      </c>
      <c r="P517" s="22" t="str">
        <f>VLOOKUP(ola[[#This Row],[PRODUCT ID]],olaitan[#All],3,0)</f>
        <v>Catagory01</v>
      </c>
    </row>
    <row r="518" spans="1:16" ht="15.75" thickBot="1" x14ac:dyDescent="0.3">
      <c r="A518" s="7">
        <v>44910</v>
      </c>
      <c r="B518" s="1" t="s">
        <v>67</v>
      </c>
      <c r="C518" s="2">
        <v>13</v>
      </c>
      <c r="D518" s="3" t="s">
        <v>104</v>
      </c>
      <c r="E518" s="3" t="s">
        <v>58</v>
      </c>
      <c r="F518">
        <v>0.04</v>
      </c>
      <c r="G518">
        <f>VLOOKUP(ola[[#This Row],[PRODUCT ID]],olaitan[],5,0)</f>
        <v>6</v>
      </c>
      <c r="H518">
        <f>VLOOKUP(ola[[#This Row],[PRODUCT ID]],olaitan[],6,0)</f>
        <v>7.86</v>
      </c>
      <c r="I518">
        <f>PRODUCT(ola[[#This Row],[BUYING PRICE]],ola[[#This Row],[QUANTITY]])</f>
        <v>78</v>
      </c>
      <c r="J518">
        <f>PRODUCT(ola[[#This Row],[SELLING PRICE]],ola[[#This Row],[QUANTITY]])</f>
        <v>102.18</v>
      </c>
      <c r="K518">
        <f>PRODUCT(1-ola[[#This Row],[DISCOUNT %]],ola[[#This Row],[Total selling price before discount]])</f>
        <v>98.092799999999997</v>
      </c>
      <c r="L518">
        <f>ola[[#This Row],[Total selling price after discount]]-ola[[#This Row],[Total buying price]]</f>
        <v>20.092799999999997</v>
      </c>
      <c r="M518" t="str">
        <f>TEXT(ola[[#This Row],[DATE]],"mmm")</f>
        <v>Dec</v>
      </c>
      <c r="N518" t="str">
        <f>TEXT(ola[[#This Row],[DATE]],"ddd")</f>
        <v>Thu</v>
      </c>
      <c r="O518" t="str">
        <f>TEXT(ola[[#This Row],[DATE]], "yyyy")</f>
        <v>2022</v>
      </c>
      <c r="P518" s="22" t="str">
        <f>VLOOKUP(ola[[#This Row],[PRODUCT ID]],olaitan[#All],3,0)</f>
        <v>Catagory01</v>
      </c>
    </row>
    <row r="519" spans="1:16" ht="15.75" thickBot="1" x14ac:dyDescent="0.3">
      <c r="A519" s="8">
        <v>44914</v>
      </c>
      <c r="B519" s="4" t="s">
        <v>102</v>
      </c>
      <c r="C519" s="5">
        <v>7</v>
      </c>
      <c r="D519" s="6" t="s">
        <v>104</v>
      </c>
      <c r="E519" s="6" t="s">
        <v>58</v>
      </c>
      <c r="F519">
        <v>0.05</v>
      </c>
      <c r="G519">
        <f>VLOOKUP(ola[[#This Row],[PRODUCT ID]],olaitan[],5,0)</f>
        <v>76</v>
      </c>
      <c r="H519">
        <f>VLOOKUP(ola[[#This Row],[PRODUCT ID]],olaitan[],6,0)</f>
        <v>82.08</v>
      </c>
      <c r="I519">
        <f>PRODUCT(ola[[#This Row],[BUYING PRICE]],ola[[#This Row],[QUANTITY]])</f>
        <v>532</v>
      </c>
      <c r="J519">
        <f>PRODUCT(ola[[#This Row],[SELLING PRICE]],ola[[#This Row],[QUANTITY]])</f>
        <v>574.55999999999995</v>
      </c>
      <c r="K519">
        <f>PRODUCT(1-ola[[#This Row],[DISCOUNT %]],ola[[#This Row],[Total selling price before discount]])</f>
        <v>545.83199999999988</v>
      </c>
      <c r="L519">
        <f>ola[[#This Row],[Total selling price after discount]]-ola[[#This Row],[Total buying price]]</f>
        <v>13.83199999999988</v>
      </c>
      <c r="M519" t="str">
        <f>TEXT(ola[[#This Row],[DATE]],"mmm")</f>
        <v>Dec</v>
      </c>
      <c r="N519" t="str">
        <f>TEXT(ola[[#This Row],[DATE]],"ddd")</f>
        <v>Mon</v>
      </c>
      <c r="O519" t="str">
        <f>TEXT(ola[[#This Row],[DATE]], "yyyy")</f>
        <v>2022</v>
      </c>
      <c r="P519" s="22" t="str">
        <f>VLOOKUP(ola[[#This Row],[PRODUCT ID]],olaitan[#All],3,0)</f>
        <v>Catagory04</v>
      </c>
    </row>
    <row r="520" spans="1:16" ht="15.75" thickBot="1" x14ac:dyDescent="0.3">
      <c r="A520" s="7">
        <v>44914</v>
      </c>
      <c r="B520" s="1" t="s">
        <v>69</v>
      </c>
      <c r="C520" s="2">
        <v>14</v>
      </c>
      <c r="D520" s="3" t="s">
        <v>104</v>
      </c>
      <c r="E520" s="3" t="s">
        <v>103</v>
      </c>
      <c r="F520">
        <v>0.05</v>
      </c>
      <c r="G520">
        <f>VLOOKUP(ola[[#This Row],[PRODUCT ID]],olaitan[],5,0)</f>
        <v>44</v>
      </c>
      <c r="H520">
        <f>VLOOKUP(ola[[#This Row],[PRODUCT ID]],olaitan[],6,0)</f>
        <v>48.4</v>
      </c>
      <c r="I520">
        <f>PRODUCT(ola[[#This Row],[BUYING PRICE]],ola[[#This Row],[QUANTITY]])</f>
        <v>616</v>
      </c>
      <c r="J520">
        <f>PRODUCT(ola[[#This Row],[SELLING PRICE]],ola[[#This Row],[QUANTITY]])</f>
        <v>677.6</v>
      </c>
      <c r="K520">
        <f>PRODUCT(1-ola[[#This Row],[DISCOUNT %]],ola[[#This Row],[Total selling price before discount]])</f>
        <v>643.72</v>
      </c>
      <c r="L520">
        <f>ola[[#This Row],[Total selling price after discount]]-ola[[#This Row],[Total buying price]]</f>
        <v>27.720000000000027</v>
      </c>
      <c r="M520" t="str">
        <f>TEXT(ola[[#This Row],[DATE]],"mmm")</f>
        <v>Dec</v>
      </c>
      <c r="N520" t="str">
        <f>TEXT(ola[[#This Row],[DATE]],"ddd")</f>
        <v>Mon</v>
      </c>
      <c r="O520" t="str">
        <f>TEXT(ola[[#This Row],[DATE]], "yyyy")</f>
        <v>2022</v>
      </c>
      <c r="P520" s="22" t="str">
        <f>VLOOKUP(ola[[#This Row],[PRODUCT ID]],olaitan[#All],3,0)</f>
        <v>Catagory02</v>
      </c>
    </row>
    <row r="521" spans="1:16" ht="15.75" thickBot="1" x14ac:dyDescent="0.3">
      <c r="A521" s="8">
        <v>44914</v>
      </c>
      <c r="B521" s="4" t="s">
        <v>67</v>
      </c>
      <c r="C521" s="5">
        <v>11</v>
      </c>
      <c r="D521" s="6" t="s">
        <v>58</v>
      </c>
      <c r="E521" s="6" t="s">
        <v>58</v>
      </c>
      <c r="F521">
        <v>0.06</v>
      </c>
      <c r="G521">
        <f>VLOOKUP(ola[[#This Row],[PRODUCT ID]],olaitan[],5,0)</f>
        <v>6</v>
      </c>
      <c r="H521">
        <f>VLOOKUP(ola[[#This Row],[PRODUCT ID]],olaitan[],6,0)</f>
        <v>7.86</v>
      </c>
      <c r="I521">
        <f>PRODUCT(ola[[#This Row],[BUYING PRICE]],ola[[#This Row],[QUANTITY]])</f>
        <v>66</v>
      </c>
      <c r="J521">
        <f>PRODUCT(ola[[#This Row],[SELLING PRICE]],ola[[#This Row],[QUANTITY]])</f>
        <v>86.460000000000008</v>
      </c>
      <c r="K521">
        <f>PRODUCT(1-ola[[#This Row],[DISCOUNT %]],ola[[#This Row],[Total selling price before discount]])</f>
        <v>81.272400000000005</v>
      </c>
      <c r="L521">
        <f>ola[[#This Row],[Total selling price after discount]]-ola[[#This Row],[Total buying price]]</f>
        <v>15.272400000000005</v>
      </c>
      <c r="M521" t="str">
        <f>TEXT(ola[[#This Row],[DATE]],"mmm")</f>
        <v>Dec</v>
      </c>
      <c r="N521" t="str">
        <f>TEXT(ola[[#This Row],[DATE]],"ddd")</f>
        <v>Mon</v>
      </c>
      <c r="O521" t="str">
        <f>TEXT(ola[[#This Row],[DATE]], "yyyy")</f>
        <v>2022</v>
      </c>
      <c r="P521" s="22" t="str">
        <f>VLOOKUP(ola[[#This Row],[PRODUCT ID]],olaitan[#All],3,0)</f>
        <v>Catagory01</v>
      </c>
    </row>
    <row r="522" spans="1:16" ht="15.75" thickBot="1" x14ac:dyDescent="0.3">
      <c r="A522" s="7">
        <v>44916</v>
      </c>
      <c r="B522" s="1" t="s">
        <v>64</v>
      </c>
      <c r="C522" s="2">
        <v>10</v>
      </c>
      <c r="D522" s="3" t="s">
        <v>104</v>
      </c>
      <c r="E522" s="3" t="s">
        <v>58</v>
      </c>
      <c r="F522">
        <v>0.05</v>
      </c>
      <c r="G522">
        <f>VLOOKUP(ola[[#This Row],[PRODUCT ID]],olaitan[],5,0)</f>
        <v>75</v>
      </c>
      <c r="H522">
        <f>VLOOKUP(ola[[#This Row],[PRODUCT ID]],olaitan[],6,0)</f>
        <v>85.5</v>
      </c>
      <c r="I522">
        <f>PRODUCT(ola[[#This Row],[BUYING PRICE]],ola[[#This Row],[QUANTITY]])</f>
        <v>750</v>
      </c>
      <c r="J522">
        <f>PRODUCT(ola[[#This Row],[SELLING PRICE]],ola[[#This Row],[QUANTITY]])</f>
        <v>855</v>
      </c>
      <c r="K522">
        <f>PRODUCT(1-ola[[#This Row],[DISCOUNT %]],ola[[#This Row],[Total selling price before discount]])</f>
        <v>812.25</v>
      </c>
      <c r="L522">
        <f>ola[[#This Row],[Total selling price after discount]]-ola[[#This Row],[Total buying price]]</f>
        <v>62.25</v>
      </c>
      <c r="M522" t="str">
        <f>TEXT(ola[[#This Row],[DATE]],"mmm")</f>
        <v>Dec</v>
      </c>
      <c r="N522" t="str">
        <f>TEXT(ola[[#This Row],[DATE]],"ddd")</f>
        <v>Wed</v>
      </c>
      <c r="O522" t="str">
        <f>TEXT(ola[[#This Row],[DATE]], "yyyy")</f>
        <v>2022</v>
      </c>
      <c r="P522" s="22" t="str">
        <f>VLOOKUP(ola[[#This Row],[PRODUCT ID]],olaitan[#All],3,0)</f>
        <v>Catagory01</v>
      </c>
    </row>
    <row r="523" spans="1:16" ht="15.75" thickBot="1" x14ac:dyDescent="0.3">
      <c r="A523" s="8">
        <v>44924</v>
      </c>
      <c r="B523" s="4" t="s">
        <v>66</v>
      </c>
      <c r="C523" s="5">
        <v>15</v>
      </c>
      <c r="D523" s="6" t="s">
        <v>104</v>
      </c>
      <c r="E523" s="6" t="s">
        <v>58</v>
      </c>
      <c r="F523">
        <v>0.05</v>
      </c>
      <c r="G523">
        <f>VLOOKUP(ola[[#This Row],[PRODUCT ID]],olaitan[],5,0)</f>
        <v>83</v>
      </c>
      <c r="H523">
        <f>VLOOKUP(ola[[#This Row],[PRODUCT ID]],olaitan[],6,0)</f>
        <v>94.62</v>
      </c>
      <c r="I523">
        <f>PRODUCT(ola[[#This Row],[BUYING PRICE]],ola[[#This Row],[QUANTITY]])</f>
        <v>1245</v>
      </c>
      <c r="J523">
        <f>PRODUCT(ola[[#This Row],[SELLING PRICE]],ola[[#This Row],[QUANTITY]])</f>
        <v>1419.3000000000002</v>
      </c>
      <c r="K523">
        <f>PRODUCT(1-ola[[#This Row],[DISCOUNT %]],ola[[#This Row],[Total selling price before discount]])</f>
        <v>1348.335</v>
      </c>
      <c r="L523">
        <f>ola[[#This Row],[Total selling price after discount]]-ola[[#This Row],[Total buying price]]</f>
        <v>103.33500000000004</v>
      </c>
      <c r="M523" t="str">
        <f>TEXT(ola[[#This Row],[DATE]],"mmm")</f>
        <v>Dec</v>
      </c>
      <c r="N523" t="str">
        <f>TEXT(ola[[#This Row],[DATE]],"ddd")</f>
        <v>Thu</v>
      </c>
      <c r="O523" t="str">
        <f>TEXT(ola[[#This Row],[DATE]], "yyyy")</f>
        <v>2022</v>
      </c>
      <c r="P523" s="22" t="str">
        <f>VLOOKUP(ola[[#This Row],[PRODUCT ID]],olaitan[#All],3,0)</f>
        <v>Catagory01</v>
      </c>
    </row>
    <row r="524" spans="1:16" ht="15.75" thickBot="1" x14ac:dyDescent="0.3">
      <c r="A524" s="7">
        <v>44924</v>
      </c>
      <c r="B524" s="1" t="s">
        <v>100</v>
      </c>
      <c r="C524" s="2">
        <v>1</v>
      </c>
      <c r="D524" s="3" t="s">
        <v>8</v>
      </c>
      <c r="E524" s="3" t="s">
        <v>103</v>
      </c>
      <c r="F524">
        <v>7.0000000000000007E-2</v>
      </c>
      <c r="G524">
        <f>VLOOKUP(ola[[#This Row],[PRODUCT ID]],olaitan[],5,0)</f>
        <v>120</v>
      </c>
      <c r="H524">
        <f>VLOOKUP(ola[[#This Row],[PRODUCT ID]],olaitan[],6,0)</f>
        <v>162</v>
      </c>
      <c r="I524">
        <f>PRODUCT(ola[[#This Row],[BUYING PRICE]],ola[[#This Row],[QUANTITY]])</f>
        <v>120</v>
      </c>
      <c r="J524">
        <f>PRODUCT(ola[[#This Row],[SELLING PRICE]],ola[[#This Row],[QUANTITY]])</f>
        <v>162</v>
      </c>
      <c r="K524">
        <f>PRODUCT(1-ola[[#This Row],[DISCOUNT %]],ola[[#This Row],[Total selling price before discount]])</f>
        <v>150.66</v>
      </c>
      <c r="L524">
        <f>ola[[#This Row],[Total selling price after discount]]-ola[[#This Row],[Total buying price]]</f>
        <v>30.659999999999997</v>
      </c>
      <c r="M524" t="str">
        <f>TEXT(ola[[#This Row],[DATE]],"mmm")</f>
        <v>Dec</v>
      </c>
      <c r="N524" t="str">
        <f>TEXT(ola[[#This Row],[DATE]],"ddd")</f>
        <v>Thu</v>
      </c>
      <c r="O524" t="str">
        <f>TEXT(ola[[#This Row],[DATE]], "yyyy")</f>
        <v>2022</v>
      </c>
      <c r="P524" s="22" t="str">
        <f>VLOOKUP(ola[[#This Row],[PRODUCT ID]],olaitan[#All],3,0)</f>
        <v>Catagory04</v>
      </c>
    </row>
    <row r="525" spans="1:16" ht="15.75" thickBot="1" x14ac:dyDescent="0.3">
      <c r="A525" s="8">
        <v>44925</v>
      </c>
      <c r="B525" s="4" t="s">
        <v>99</v>
      </c>
      <c r="C525" s="5">
        <v>14</v>
      </c>
      <c r="D525" s="6" t="s">
        <v>104</v>
      </c>
      <c r="E525" s="6" t="s">
        <v>58</v>
      </c>
      <c r="F525">
        <v>7.0000000000000007E-2</v>
      </c>
      <c r="G525">
        <f>VLOOKUP(ola[[#This Row],[PRODUCT ID]],olaitan[],5,0)</f>
        <v>138</v>
      </c>
      <c r="H525">
        <f>VLOOKUP(ola[[#This Row],[PRODUCT ID]],olaitan[],6,0)</f>
        <v>173.88</v>
      </c>
      <c r="I525">
        <f>PRODUCT(ola[[#This Row],[BUYING PRICE]],ola[[#This Row],[QUANTITY]])</f>
        <v>1932</v>
      </c>
      <c r="J525">
        <f>PRODUCT(ola[[#This Row],[SELLING PRICE]],ola[[#This Row],[QUANTITY]])</f>
        <v>2434.3199999999997</v>
      </c>
      <c r="K525">
        <f>PRODUCT(1-ola[[#This Row],[DISCOUNT %]],ola[[#This Row],[Total selling price before discount]])</f>
        <v>2263.9175999999998</v>
      </c>
      <c r="L525">
        <f>ola[[#This Row],[Total selling price after discount]]-ola[[#This Row],[Total buying price]]</f>
        <v>331.91759999999977</v>
      </c>
      <c r="M525" t="str">
        <f>TEXT(ola[[#This Row],[DATE]],"mmm")</f>
        <v>Dec</v>
      </c>
      <c r="N525" t="str">
        <f>TEXT(ola[[#This Row],[DATE]],"ddd")</f>
        <v>Fri</v>
      </c>
      <c r="O525" t="str">
        <f>TEXT(ola[[#This Row],[DATE]], "yyyy")</f>
        <v>2022</v>
      </c>
      <c r="P525" s="22" t="str">
        <f>VLOOKUP(ola[[#This Row],[PRODUCT ID]],olaitan[#All],3,0)</f>
        <v>Catagory04</v>
      </c>
    </row>
    <row r="526" spans="1:16" ht="15.75" thickBot="1" x14ac:dyDescent="0.3">
      <c r="A526" s="7">
        <v>44926</v>
      </c>
      <c r="B526" s="1" t="s">
        <v>91</v>
      </c>
      <c r="C526" s="2">
        <v>12</v>
      </c>
      <c r="D526" s="3" t="s">
        <v>58</v>
      </c>
      <c r="E526" s="3" t="s">
        <v>58</v>
      </c>
      <c r="F526">
        <v>7.0000000000000007E-2</v>
      </c>
      <c r="G526">
        <f>VLOOKUP(ola[[#This Row],[PRODUCT ID]],olaitan[],5,0)</f>
        <v>95</v>
      </c>
      <c r="H526">
        <f>VLOOKUP(ola[[#This Row],[PRODUCT ID]],olaitan[],6,0)</f>
        <v>119.7</v>
      </c>
      <c r="I526">
        <f>PRODUCT(ola[[#This Row],[BUYING PRICE]],ola[[#This Row],[QUANTITY]])</f>
        <v>1140</v>
      </c>
      <c r="J526">
        <f>PRODUCT(ola[[#This Row],[SELLING PRICE]],ola[[#This Row],[QUANTITY]])</f>
        <v>1436.4</v>
      </c>
      <c r="K526">
        <f>PRODUCT(1-ola[[#This Row],[DISCOUNT %]],ola[[#This Row],[Total selling price before discount]])</f>
        <v>1335.8520000000001</v>
      </c>
      <c r="L526">
        <f>ola[[#This Row],[Total selling price after discount]]-ola[[#This Row],[Total buying price]]</f>
        <v>195.85200000000009</v>
      </c>
      <c r="M526" t="str">
        <f>TEXT(ola[[#This Row],[DATE]],"mmm")</f>
        <v>Dec</v>
      </c>
      <c r="N526" t="str">
        <f>TEXT(ola[[#This Row],[DATE]],"ddd")</f>
        <v>Sat</v>
      </c>
      <c r="O526" t="str">
        <f>TEXT(ola[[#This Row],[DATE]], "yyyy")</f>
        <v>2022</v>
      </c>
      <c r="P526" s="22" t="str">
        <f>VLOOKUP(ola[[#This Row],[PRODUCT ID]],olaitan[#All],3,0)</f>
        <v>Catagory04</v>
      </c>
    </row>
    <row r="527" spans="1:16" x14ac:dyDescent="0.25">
      <c r="A527" s="12">
        <v>44926</v>
      </c>
      <c r="B527" s="13" t="s">
        <v>69</v>
      </c>
      <c r="C527" s="14">
        <v>6</v>
      </c>
      <c r="D527" s="15" t="s">
        <v>58</v>
      </c>
      <c r="E527" s="15" t="s">
        <v>58</v>
      </c>
      <c r="F527">
        <v>0.04</v>
      </c>
      <c r="G527">
        <f>VLOOKUP(ola[[#This Row],[PRODUCT ID]],olaitan[],5,0)</f>
        <v>44</v>
      </c>
      <c r="H527">
        <f>VLOOKUP(ola[[#This Row],[PRODUCT ID]],olaitan[],6,0)</f>
        <v>48.4</v>
      </c>
      <c r="I527">
        <f>PRODUCT(ola[[#This Row],[BUYING PRICE]],ola[[#This Row],[QUANTITY]])</f>
        <v>264</v>
      </c>
      <c r="J527">
        <f>PRODUCT(ola[[#This Row],[SELLING PRICE]],ola[[#This Row],[QUANTITY]])</f>
        <v>290.39999999999998</v>
      </c>
      <c r="K527">
        <f>PRODUCT(1-ola[[#This Row],[DISCOUNT %]],ola[[#This Row],[Total selling price before discount]])</f>
        <v>278.78399999999999</v>
      </c>
      <c r="L527">
        <f>ola[[#This Row],[Total selling price after discount]]-ola[[#This Row],[Total buying price]]</f>
        <v>14.783999999999992</v>
      </c>
      <c r="M527" t="str">
        <f>TEXT(ola[[#This Row],[DATE]],"mmm")</f>
        <v>Dec</v>
      </c>
      <c r="N527" t="str">
        <f>TEXT(ola[[#This Row],[DATE]],"ddd")</f>
        <v>Sat</v>
      </c>
      <c r="O527" t="str">
        <f>TEXT(ola[[#This Row],[DATE]], "yyyy")</f>
        <v>2022</v>
      </c>
      <c r="P527" s="22" t="str">
        <f>VLOOKUP(ola[[#This Row],[PRODUCT ID]],olaitan[#All],3,0)</f>
        <v>Catagory02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G48" sqref="G48"/>
    </sheetView>
  </sheetViews>
  <sheetFormatPr defaultRowHeight="15" x14ac:dyDescent="0.25"/>
  <cols>
    <col min="1" max="1" width="16.42578125" bestFit="1" customWidth="1"/>
    <col min="2" max="2" width="14.140625" bestFit="1" customWidth="1"/>
    <col min="3" max="3" width="12.7109375" customWidth="1"/>
    <col min="4" max="4" width="10.28515625" bestFit="1" customWidth="1"/>
    <col min="5" max="5" width="18.140625" bestFit="1" customWidth="1"/>
    <col min="6" max="6" width="18.28515625" bestFit="1" customWidth="1"/>
    <col min="10" max="10" width="10" bestFit="1" customWidth="1"/>
    <col min="11" max="11" width="11.85546875" bestFit="1" customWidth="1"/>
    <col min="12" max="12" width="11.7109375" bestFit="1" customWidth="1"/>
  </cols>
  <sheetData>
    <row r="1" spans="1:6" ht="15.75" thickBot="1" x14ac:dyDescent="0.3">
      <c r="A1" s="9" t="s">
        <v>2</v>
      </c>
      <c r="B1" s="10" t="s">
        <v>1</v>
      </c>
      <c r="C1" s="10" t="s">
        <v>0</v>
      </c>
      <c r="D1" s="10" t="s">
        <v>3</v>
      </c>
      <c r="E1" s="10" t="s">
        <v>4</v>
      </c>
      <c r="F1" s="11" t="s">
        <v>5</v>
      </c>
    </row>
    <row r="2" spans="1:6" ht="16.5" thickTop="1" thickBot="1" x14ac:dyDescent="0.3">
      <c r="A2" s="16" t="s">
        <v>59</v>
      </c>
      <c r="B2" s="3" t="s">
        <v>11</v>
      </c>
      <c r="C2" s="3" t="s">
        <v>10</v>
      </c>
      <c r="D2" s="3" t="s">
        <v>9</v>
      </c>
      <c r="E2" s="2">
        <v>98</v>
      </c>
      <c r="F2" s="18">
        <v>103.88</v>
      </c>
    </row>
    <row r="3" spans="1:6" ht="15.75" thickBot="1" x14ac:dyDescent="0.3">
      <c r="A3" s="17" t="s">
        <v>60</v>
      </c>
      <c r="B3" s="6" t="s">
        <v>12</v>
      </c>
      <c r="C3" s="6" t="s">
        <v>10</v>
      </c>
      <c r="D3" s="6" t="s">
        <v>9</v>
      </c>
      <c r="E3" s="5">
        <v>105</v>
      </c>
      <c r="F3" s="19">
        <v>142.80000000000001</v>
      </c>
    </row>
    <row r="4" spans="1:6" ht="15.75" thickBot="1" x14ac:dyDescent="0.3">
      <c r="A4" s="16" t="s">
        <v>61</v>
      </c>
      <c r="B4" s="3" t="s">
        <v>13</v>
      </c>
      <c r="C4" s="3" t="s">
        <v>10</v>
      </c>
      <c r="D4" s="3" t="s">
        <v>9</v>
      </c>
      <c r="E4" s="2">
        <v>71</v>
      </c>
      <c r="F4" s="18">
        <v>80.94</v>
      </c>
    </row>
    <row r="5" spans="1:6" ht="15.75" thickBot="1" x14ac:dyDescent="0.3">
      <c r="A5" s="17" t="s">
        <v>62</v>
      </c>
      <c r="B5" s="6" t="s">
        <v>14</v>
      </c>
      <c r="C5" s="6" t="s">
        <v>10</v>
      </c>
      <c r="D5" s="6" t="s">
        <v>9</v>
      </c>
      <c r="E5" s="5">
        <v>44</v>
      </c>
      <c r="F5" s="19">
        <v>48.84</v>
      </c>
    </row>
    <row r="6" spans="1:6" ht="15.75" thickBot="1" x14ac:dyDescent="0.3">
      <c r="A6" s="16" t="s">
        <v>63</v>
      </c>
      <c r="B6" s="3" t="s">
        <v>15</v>
      </c>
      <c r="C6" s="3" t="s">
        <v>10</v>
      </c>
      <c r="D6" s="3" t="s">
        <v>9</v>
      </c>
      <c r="E6" s="2">
        <v>133</v>
      </c>
      <c r="F6" s="18">
        <v>155.61000000000001</v>
      </c>
    </row>
    <row r="7" spans="1:6" ht="15.75" thickBot="1" x14ac:dyDescent="0.3">
      <c r="A7" s="17" t="s">
        <v>64</v>
      </c>
      <c r="B7" s="6" t="s">
        <v>16</v>
      </c>
      <c r="C7" s="6" t="s">
        <v>10</v>
      </c>
      <c r="D7" s="6" t="s">
        <v>9</v>
      </c>
      <c r="E7" s="5">
        <v>75</v>
      </c>
      <c r="F7" s="19">
        <v>85.5</v>
      </c>
    </row>
    <row r="8" spans="1:6" ht="15.75" thickBot="1" x14ac:dyDescent="0.3">
      <c r="A8" s="16" t="s">
        <v>65</v>
      </c>
      <c r="B8" s="3" t="s">
        <v>17</v>
      </c>
      <c r="C8" s="3" t="s">
        <v>10</v>
      </c>
      <c r="D8" s="3" t="s">
        <v>9</v>
      </c>
      <c r="E8" s="2">
        <v>43</v>
      </c>
      <c r="F8" s="18">
        <v>47.73</v>
      </c>
    </row>
    <row r="9" spans="1:6" ht="15.75" thickBot="1" x14ac:dyDescent="0.3">
      <c r="A9" s="17" t="s">
        <v>66</v>
      </c>
      <c r="B9" s="6" t="s">
        <v>18</v>
      </c>
      <c r="C9" s="6" t="s">
        <v>10</v>
      </c>
      <c r="D9" s="6" t="s">
        <v>9</v>
      </c>
      <c r="E9" s="5">
        <v>83</v>
      </c>
      <c r="F9" s="19">
        <v>94.62</v>
      </c>
    </row>
    <row r="10" spans="1:6" ht="15.75" thickBot="1" x14ac:dyDescent="0.3">
      <c r="A10" s="16" t="s">
        <v>67</v>
      </c>
      <c r="B10" s="3" t="s">
        <v>19</v>
      </c>
      <c r="C10" s="3" t="s">
        <v>10</v>
      </c>
      <c r="D10" s="3" t="s">
        <v>9</v>
      </c>
      <c r="E10" s="2">
        <v>6</v>
      </c>
      <c r="F10" s="18">
        <v>7.86</v>
      </c>
    </row>
    <row r="11" spans="1:6" ht="15.75" thickBot="1" x14ac:dyDescent="0.3">
      <c r="A11" s="17" t="s">
        <v>68</v>
      </c>
      <c r="B11" s="6" t="s">
        <v>20</v>
      </c>
      <c r="C11" s="6" t="s">
        <v>55</v>
      </c>
      <c r="D11" s="6" t="s">
        <v>9</v>
      </c>
      <c r="E11" s="5">
        <v>148</v>
      </c>
      <c r="F11" s="19">
        <v>164.28</v>
      </c>
    </row>
    <row r="12" spans="1:6" ht="15.75" thickBot="1" x14ac:dyDescent="0.3">
      <c r="A12" s="16" t="s">
        <v>69</v>
      </c>
      <c r="B12" s="3" t="s">
        <v>21</v>
      </c>
      <c r="C12" s="3" t="s">
        <v>55</v>
      </c>
      <c r="D12" s="3" t="s">
        <v>9</v>
      </c>
      <c r="E12" s="2">
        <v>44</v>
      </c>
      <c r="F12" s="18">
        <v>48.4</v>
      </c>
    </row>
    <row r="13" spans="1:6" ht="15.75" thickBot="1" x14ac:dyDescent="0.3">
      <c r="A13" s="17" t="s">
        <v>70</v>
      </c>
      <c r="B13" s="6" t="s">
        <v>22</v>
      </c>
      <c r="C13" s="6" t="s">
        <v>55</v>
      </c>
      <c r="D13" s="6" t="s">
        <v>9</v>
      </c>
      <c r="E13" s="5">
        <v>73</v>
      </c>
      <c r="F13" s="19">
        <v>94.17</v>
      </c>
    </row>
    <row r="14" spans="1:6" ht="15.75" thickBot="1" x14ac:dyDescent="0.3">
      <c r="A14" s="16" t="s">
        <v>71</v>
      </c>
      <c r="B14" s="3" t="s">
        <v>23</v>
      </c>
      <c r="C14" s="3" t="s">
        <v>55</v>
      </c>
      <c r="D14" s="3" t="s">
        <v>9</v>
      </c>
      <c r="E14" s="2">
        <v>112</v>
      </c>
      <c r="F14" s="18">
        <v>122.08</v>
      </c>
    </row>
    <row r="15" spans="1:6" ht="15.75" thickBot="1" x14ac:dyDescent="0.3">
      <c r="A15" s="17" t="s">
        <v>72</v>
      </c>
      <c r="B15" s="6" t="s">
        <v>24</v>
      </c>
      <c r="C15" s="6" t="s">
        <v>55</v>
      </c>
      <c r="D15" s="6" t="s">
        <v>9</v>
      </c>
      <c r="E15" s="5">
        <v>112</v>
      </c>
      <c r="F15" s="19">
        <v>146.72</v>
      </c>
    </row>
    <row r="16" spans="1:6" ht="15.75" thickBot="1" x14ac:dyDescent="0.3">
      <c r="A16" s="16" t="s">
        <v>73</v>
      </c>
      <c r="B16" s="3" t="s">
        <v>25</v>
      </c>
      <c r="C16" s="3" t="s">
        <v>55</v>
      </c>
      <c r="D16" s="3" t="s">
        <v>9</v>
      </c>
      <c r="E16" s="2">
        <v>12</v>
      </c>
      <c r="F16" s="18">
        <v>15.72</v>
      </c>
    </row>
    <row r="17" spans="1:6" ht="15.75" thickBot="1" x14ac:dyDescent="0.3">
      <c r="A17" s="17" t="s">
        <v>74</v>
      </c>
      <c r="B17" s="6" t="s">
        <v>26</v>
      </c>
      <c r="C17" s="6" t="s">
        <v>55</v>
      </c>
      <c r="D17" s="6" t="s">
        <v>9</v>
      </c>
      <c r="E17" s="5">
        <v>13</v>
      </c>
      <c r="F17" s="19">
        <v>16.64</v>
      </c>
    </row>
    <row r="18" spans="1:6" ht="15.75" thickBot="1" x14ac:dyDescent="0.3">
      <c r="A18" s="16" t="s">
        <v>75</v>
      </c>
      <c r="B18" s="3" t="s">
        <v>27</v>
      </c>
      <c r="C18" s="3" t="s">
        <v>55</v>
      </c>
      <c r="D18" s="3" t="s">
        <v>9</v>
      </c>
      <c r="E18" s="2">
        <v>134</v>
      </c>
      <c r="F18" s="18">
        <v>156.78</v>
      </c>
    </row>
    <row r="19" spans="1:6" ht="15.75" thickBot="1" x14ac:dyDescent="0.3">
      <c r="A19" s="17" t="s">
        <v>76</v>
      </c>
      <c r="B19" s="6" t="s">
        <v>28</v>
      </c>
      <c r="C19" s="6" t="s">
        <v>55</v>
      </c>
      <c r="D19" s="6" t="s">
        <v>9</v>
      </c>
      <c r="E19" s="5">
        <v>37</v>
      </c>
      <c r="F19" s="19">
        <v>49.21</v>
      </c>
    </row>
    <row r="20" spans="1:6" ht="15.75" thickBot="1" x14ac:dyDescent="0.3">
      <c r="A20" s="16" t="s">
        <v>77</v>
      </c>
      <c r="B20" s="3" t="s">
        <v>29</v>
      </c>
      <c r="C20" s="3" t="s">
        <v>55</v>
      </c>
      <c r="D20" s="3" t="s">
        <v>9</v>
      </c>
      <c r="E20" s="2">
        <v>150</v>
      </c>
      <c r="F20" s="18">
        <v>210</v>
      </c>
    </row>
    <row r="21" spans="1:6" ht="15.75" thickBot="1" x14ac:dyDescent="0.3">
      <c r="A21" s="17" t="s">
        <v>78</v>
      </c>
      <c r="B21" s="6" t="s">
        <v>30</v>
      </c>
      <c r="C21" s="6" t="s">
        <v>56</v>
      </c>
      <c r="D21" s="6" t="s">
        <v>9</v>
      </c>
      <c r="E21" s="5">
        <v>61</v>
      </c>
      <c r="F21" s="19">
        <v>76.25</v>
      </c>
    </row>
    <row r="22" spans="1:6" ht="15.75" thickBot="1" x14ac:dyDescent="0.3">
      <c r="A22" s="16" t="s">
        <v>79</v>
      </c>
      <c r="B22" s="3" t="s">
        <v>31</v>
      </c>
      <c r="C22" s="3" t="s">
        <v>56</v>
      </c>
      <c r="D22" s="3" t="s">
        <v>9</v>
      </c>
      <c r="E22" s="2">
        <v>126</v>
      </c>
      <c r="F22" s="18">
        <v>162.54</v>
      </c>
    </row>
    <row r="23" spans="1:6" ht="15.75" thickBot="1" x14ac:dyDescent="0.3">
      <c r="A23" s="17" t="s">
        <v>80</v>
      </c>
      <c r="B23" s="6" t="s">
        <v>32</v>
      </c>
      <c r="C23" s="6" t="s">
        <v>56</v>
      </c>
      <c r="D23" s="6" t="s">
        <v>9</v>
      </c>
      <c r="E23" s="5">
        <v>121</v>
      </c>
      <c r="F23" s="19">
        <v>141.57</v>
      </c>
    </row>
    <row r="24" spans="1:6" ht="15.75" thickBot="1" x14ac:dyDescent="0.3">
      <c r="A24" s="16" t="s">
        <v>81</v>
      </c>
      <c r="B24" s="3" t="s">
        <v>33</v>
      </c>
      <c r="C24" s="3" t="s">
        <v>56</v>
      </c>
      <c r="D24" s="3" t="s">
        <v>9</v>
      </c>
      <c r="E24" s="2">
        <v>141</v>
      </c>
      <c r="F24" s="18">
        <v>149.46</v>
      </c>
    </row>
    <row r="25" spans="1:6" ht="15.75" thickBot="1" x14ac:dyDescent="0.3">
      <c r="A25" s="17" t="s">
        <v>82</v>
      </c>
      <c r="B25" s="6" t="s">
        <v>34</v>
      </c>
      <c r="C25" s="6" t="s">
        <v>56</v>
      </c>
      <c r="D25" s="6" t="s">
        <v>9</v>
      </c>
      <c r="E25" s="5">
        <v>144</v>
      </c>
      <c r="F25" s="19">
        <v>156.96</v>
      </c>
    </row>
    <row r="26" spans="1:6" ht="15.75" thickBot="1" x14ac:dyDescent="0.3">
      <c r="A26" s="16" t="s">
        <v>83</v>
      </c>
      <c r="B26" s="3" t="s">
        <v>35</v>
      </c>
      <c r="C26" s="3" t="s">
        <v>57</v>
      </c>
      <c r="D26" s="3" t="s">
        <v>9</v>
      </c>
      <c r="E26" s="2">
        <v>7</v>
      </c>
      <c r="F26" s="18">
        <v>8.33</v>
      </c>
    </row>
    <row r="27" spans="1:6" ht="15.75" thickBot="1" x14ac:dyDescent="0.3">
      <c r="A27" s="17" t="s">
        <v>84</v>
      </c>
      <c r="B27" s="6" t="s">
        <v>36</v>
      </c>
      <c r="C27" s="6" t="s">
        <v>57</v>
      </c>
      <c r="D27" s="6" t="s">
        <v>9</v>
      </c>
      <c r="E27" s="5">
        <v>18</v>
      </c>
      <c r="F27" s="19">
        <v>24.66</v>
      </c>
    </row>
    <row r="28" spans="1:6" ht="15.75" thickBot="1" x14ac:dyDescent="0.3">
      <c r="A28" s="16" t="s">
        <v>85</v>
      </c>
      <c r="B28" s="3" t="s">
        <v>37</v>
      </c>
      <c r="C28" s="3" t="s">
        <v>57</v>
      </c>
      <c r="D28" s="3" t="s">
        <v>9</v>
      </c>
      <c r="E28" s="2">
        <v>48</v>
      </c>
      <c r="F28" s="18">
        <v>57.12</v>
      </c>
    </row>
    <row r="29" spans="1:6" ht="15.75" thickBot="1" x14ac:dyDescent="0.3">
      <c r="A29" s="17" t="s">
        <v>86</v>
      </c>
      <c r="B29" s="6" t="s">
        <v>38</v>
      </c>
      <c r="C29" s="6" t="s">
        <v>57</v>
      </c>
      <c r="D29" s="6" t="s">
        <v>9</v>
      </c>
      <c r="E29" s="5">
        <v>37</v>
      </c>
      <c r="F29" s="19">
        <v>41.81</v>
      </c>
    </row>
    <row r="30" spans="1:6" ht="15.75" thickBot="1" x14ac:dyDescent="0.3">
      <c r="A30" s="16" t="s">
        <v>87</v>
      </c>
      <c r="B30" s="3" t="s">
        <v>39</v>
      </c>
      <c r="C30" s="3" t="s">
        <v>57</v>
      </c>
      <c r="D30" s="3" t="s">
        <v>9</v>
      </c>
      <c r="E30" s="2">
        <v>47</v>
      </c>
      <c r="F30" s="18">
        <v>53.11</v>
      </c>
    </row>
    <row r="31" spans="1:6" ht="15.75" thickBot="1" x14ac:dyDescent="0.3">
      <c r="A31" s="17" t="s">
        <v>88</v>
      </c>
      <c r="B31" s="6" t="s">
        <v>40</v>
      </c>
      <c r="C31" s="6" t="s">
        <v>57</v>
      </c>
      <c r="D31" s="6" t="s">
        <v>9</v>
      </c>
      <c r="E31" s="5">
        <v>148</v>
      </c>
      <c r="F31" s="19">
        <v>201.28</v>
      </c>
    </row>
    <row r="32" spans="1:6" ht="15.75" thickBot="1" x14ac:dyDescent="0.3">
      <c r="A32" s="16" t="s">
        <v>89</v>
      </c>
      <c r="B32" s="3" t="s">
        <v>41</v>
      </c>
      <c r="C32" s="3" t="s">
        <v>57</v>
      </c>
      <c r="D32" s="3" t="s">
        <v>9</v>
      </c>
      <c r="E32" s="2">
        <v>93</v>
      </c>
      <c r="F32" s="18">
        <v>104.16</v>
      </c>
    </row>
    <row r="33" spans="1:6" ht="15.75" thickBot="1" x14ac:dyDescent="0.3">
      <c r="A33" s="17" t="s">
        <v>90</v>
      </c>
      <c r="B33" s="6" t="s">
        <v>42</v>
      </c>
      <c r="C33" s="6" t="s">
        <v>57</v>
      </c>
      <c r="D33" s="6" t="s">
        <v>9</v>
      </c>
      <c r="E33" s="5">
        <v>89</v>
      </c>
      <c r="F33" s="19">
        <v>117.48</v>
      </c>
    </row>
    <row r="34" spans="1:6" ht="15.75" thickBot="1" x14ac:dyDescent="0.3">
      <c r="A34" s="16" t="s">
        <v>91</v>
      </c>
      <c r="B34" s="3" t="s">
        <v>43</v>
      </c>
      <c r="C34" s="3" t="s">
        <v>57</v>
      </c>
      <c r="D34" s="3" t="s">
        <v>9</v>
      </c>
      <c r="E34" s="2">
        <v>95</v>
      </c>
      <c r="F34" s="18">
        <v>119.7</v>
      </c>
    </row>
    <row r="35" spans="1:6" ht="15.75" thickBot="1" x14ac:dyDescent="0.3">
      <c r="A35" s="17" t="s">
        <v>92</v>
      </c>
      <c r="B35" s="6" t="s">
        <v>44</v>
      </c>
      <c r="C35" s="6" t="s">
        <v>57</v>
      </c>
      <c r="D35" s="6" t="s">
        <v>9</v>
      </c>
      <c r="E35" s="5">
        <v>55</v>
      </c>
      <c r="F35" s="19">
        <v>58.3</v>
      </c>
    </row>
    <row r="36" spans="1:6" ht="15.75" thickBot="1" x14ac:dyDescent="0.3">
      <c r="A36" s="16" t="s">
        <v>93</v>
      </c>
      <c r="B36" s="3" t="s">
        <v>45</v>
      </c>
      <c r="C36" s="3" t="s">
        <v>57</v>
      </c>
      <c r="D36" s="3" t="s">
        <v>9</v>
      </c>
      <c r="E36" s="2">
        <v>5</v>
      </c>
      <c r="F36" s="18">
        <v>6.7</v>
      </c>
    </row>
    <row r="37" spans="1:6" ht="15.75" thickBot="1" x14ac:dyDescent="0.3">
      <c r="A37" s="17" t="s">
        <v>94</v>
      </c>
      <c r="B37" s="6" t="s">
        <v>46</v>
      </c>
      <c r="C37" s="6" t="s">
        <v>57</v>
      </c>
      <c r="D37" s="6" t="s">
        <v>9</v>
      </c>
      <c r="E37" s="5">
        <v>90</v>
      </c>
      <c r="F37" s="19">
        <v>96.3</v>
      </c>
    </row>
    <row r="38" spans="1:6" ht="15.75" thickBot="1" x14ac:dyDescent="0.3">
      <c r="A38" s="16" t="s">
        <v>95</v>
      </c>
      <c r="B38" s="3" t="s">
        <v>47</v>
      </c>
      <c r="C38" s="3" t="s">
        <v>57</v>
      </c>
      <c r="D38" s="3" t="s">
        <v>9</v>
      </c>
      <c r="E38" s="2">
        <v>67</v>
      </c>
      <c r="F38" s="18">
        <v>85.76</v>
      </c>
    </row>
    <row r="39" spans="1:6" ht="15.75" thickBot="1" x14ac:dyDescent="0.3">
      <c r="A39" s="17" t="s">
        <v>96</v>
      </c>
      <c r="B39" s="6" t="s">
        <v>48</v>
      </c>
      <c r="C39" s="6" t="s">
        <v>57</v>
      </c>
      <c r="D39" s="6" t="s">
        <v>9</v>
      </c>
      <c r="E39" s="5">
        <v>72</v>
      </c>
      <c r="F39" s="19">
        <v>79.92</v>
      </c>
    </row>
    <row r="40" spans="1:6" ht="15.75" thickBot="1" x14ac:dyDescent="0.3">
      <c r="A40" s="16" t="s">
        <v>97</v>
      </c>
      <c r="B40" s="3" t="s">
        <v>49</v>
      </c>
      <c r="C40" s="3" t="s">
        <v>57</v>
      </c>
      <c r="D40" s="3" t="s">
        <v>9</v>
      </c>
      <c r="E40" s="2">
        <v>37</v>
      </c>
      <c r="F40" s="18">
        <v>42.55</v>
      </c>
    </row>
    <row r="41" spans="1:6" ht="15.75" thickBot="1" x14ac:dyDescent="0.3">
      <c r="A41" s="17" t="s">
        <v>98</v>
      </c>
      <c r="B41" s="6" t="s">
        <v>50</v>
      </c>
      <c r="C41" s="6" t="s">
        <v>57</v>
      </c>
      <c r="D41" s="6" t="s">
        <v>9</v>
      </c>
      <c r="E41" s="5">
        <v>90</v>
      </c>
      <c r="F41" s="19">
        <v>115.2</v>
      </c>
    </row>
    <row r="42" spans="1:6" ht="15.75" thickBot="1" x14ac:dyDescent="0.3">
      <c r="A42" s="16" t="s">
        <v>99</v>
      </c>
      <c r="B42" s="3" t="s">
        <v>51</v>
      </c>
      <c r="C42" s="3" t="s">
        <v>57</v>
      </c>
      <c r="D42" s="3" t="s">
        <v>9</v>
      </c>
      <c r="E42" s="2">
        <v>138</v>
      </c>
      <c r="F42" s="18">
        <v>173.88</v>
      </c>
    </row>
    <row r="43" spans="1:6" ht="15.75" thickBot="1" x14ac:dyDescent="0.3">
      <c r="A43" s="17" t="s">
        <v>100</v>
      </c>
      <c r="B43" s="6" t="s">
        <v>52</v>
      </c>
      <c r="C43" s="6" t="s">
        <v>57</v>
      </c>
      <c r="D43" s="6" t="s">
        <v>9</v>
      </c>
      <c r="E43" s="5">
        <v>120</v>
      </c>
      <c r="F43" s="19">
        <v>162</v>
      </c>
    </row>
    <row r="44" spans="1:6" ht="15.75" thickBot="1" x14ac:dyDescent="0.3">
      <c r="A44" s="16" t="s">
        <v>101</v>
      </c>
      <c r="B44" s="3" t="s">
        <v>53</v>
      </c>
      <c r="C44" s="3" t="s">
        <v>57</v>
      </c>
      <c r="D44" s="3" t="s">
        <v>9</v>
      </c>
      <c r="E44" s="2">
        <v>67</v>
      </c>
      <c r="F44" s="18">
        <v>83.08</v>
      </c>
    </row>
    <row r="45" spans="1:6" x14ac:dyDescent="0.25">
      <c r="A45" s="20" t="s">
        <v>102</v>
      </c>
      <c r="B45" s="15" t="s">
        <v>54</v>
      </c>
      <c r="C45" s="15" t="s">
        <v>57</v>
      </c>
      <c r="D45" s="15" t="s">
        <v>9</v>
      </c>
      <c r="E45" s="14">
        <v>76</v>
      </c>
      <c r="F45" s="21">
        <v>82.08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1"/>
  <sheetViews>
    <sheetView showGridLines="0" showRowColHeaders="0" topLeftCell="A21" workbookViewId="0">
      <selection activeCell="R9" sqref="R9"/>
    </sheetView>
  </sheetViews>
  <sheetFormatPr defaultRowHeight="15" x14ac:dyDescent="0.25"/>
  <cols>
    <col min="1" max="16384" width="9.140625" style="36"/>
  </cols>
  <sheetData>
    <row r="11" spans="6:6" x14ac:dyDescent="0.25">
      <c r="F11" s="36" t="s">
        <v>123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Input Data</vt:lpstr>
      <vt:lpstr>Master Datas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USER</cp:lastModifiedBy>
  <dcterms:created xsi:type="dcterms:W3CDTF">2021-10-25T14:45:48Z</dcterms:created>
  <dcterms:modified xsi:type="dcterms:W3CDTF">2024-06-30T23:30:12Z</dcterms:modified>
</cp:coreProperties>
</file>