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3040" windowHeight="9375"/>
  </bookViews>
  <sheets>
    <sheet name="GanttChart" sheetId="9" r:id="rId1"/>
  </sheets>
  <definedNames>
    <definedName name="prevWBS" localSheetId="0">GanttChart!$A1048576</definedName>
    <definedName name="_xlnm.Print_Area" localSheetId="0">GanttChart!$A$1:$BN$59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51" i="9" l="1"/>
  <c r="I50" i="9"/>
  <c r="I49" i="9"/>
  <c r="I48" i="9"/>
  <c r="I47" i="9"/>
  <c r="I46" i="9"/>
  <c r="I45" i="9"/>
  <c r="I44" i="9"/>
  <c r="I9" i="9" l="1"/>
  <c r="I59" i="9" l="1"/>
  <c r="I58" i="9"/>
  <c r="I8" i="9" l="1"/>
  <c r="I52" i="9"/>
  <c r="I17" i="9"/>
  <c r="K6" i="9" l="1"/>
  <c r="I10" i="9" l="1"/>
  <c r="K7" i="9"/>
  <c r="K4" i="9"/>
  <c r="I13" i="9" l="1"/>
  <c r="L6" i="9" l="1"/>
  <c r="I54" i="9" l="1"/>
  <c r="I53" i="9"/>
  <c r="M6" i="9"/>
  <c r="I55" i="9" l="1"/>
  <c r="N6" i="9"/>
  <c r="I56" i="9" l="1"/>
  <c r="O6" i="9"/>
  <c r="K5" i="9"/>
  <c r="I57" i="9" l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<sst xmlns="http://schemas.openxmlformats.org/spreadsheetml/2006/main" count="158" uniqueCount="99">
  <si>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</si>
  <si>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</si>
  <si>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</si>
  <si>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</si>
  <si>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</si>
  <si>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</si>
  <si>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</si>
  <si>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</si>
  <si>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</si>
  <si>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</si>
  <si>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</si>
  <si>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</si>
  <si>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</si>
  <si>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</si>
  <si>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</si>
  <si>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</si>
  <si>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</si>
  <si>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</si>
  <si>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</si>
  <si>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</si>
  <si>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</si>
  <si>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</si>
  <si>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</si>
  <si>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</si>
  <si>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</si>
  <si>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</si>
  <si>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</si>
  <si>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</si>
  <si>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</si>
  <si>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</si>
  <si>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</si>
  <si>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</si>
  <si>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</si>
  <si>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</si>
  <si>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</si>
  <si>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</si>
  <si>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</si>
  <si>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</si>
  <si>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</si>
  <si>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</si>
  <si>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</si>
  <si>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</si>
  <si>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</si>
  <si>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</si>
  <si>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</si>
  <si>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</si>
  <si>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</si>
  <si>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</si>
  <si>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</si>
  <si>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</si>
  <si>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</si>
  <si>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</si>
  <si>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</si>
  <si>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</si>
  <si>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</si>
  <si>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</si>
  <si>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</si>
  <si>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</si>
  <si>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</si>
  <si>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</si>
  <si>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</si>
  <si>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</si>
  <si>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</si>
  <si>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</si>
  <si>
    <t>Thu 5/09/19</t>
  </si>
  <si>
    <t>2.1.9</t>
  </si>
  <si>
    <t>ERD</t>
  </si>
  <si>
    <t>Tue 5/7/19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</si>
  <si>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</si>
  <si>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</si>
  <si>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</si>
  <si>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</si>
  <si>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</si>
  <si>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</si>
  <si>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</si>
  <si>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</si>
  <si>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</si>
  <si>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</t>
  </si>
  <si>
    <t>Registration form</t>
  </si>
  <si>
    <t>About us</t>
  </si>
  <si>
    <t>See More</t>
  </si>
  <si>
    <t>Edit Profile</t>
  </si>
  <si>
    <t>Home Page</t>
  </si>
  <si>
    <t>User Page</t>
  </si>
  <si>
    <t>3.1.11</t>
  </si>
  <si>
    <t>Add Users</t>
  </si>
  <si>
    <t>Reserved Cars</t>
  </si>
  <si>
    <t>3.1.12</t>
  </si>
  <si>
    <t>Updated RTM</t>
  </si>
  <si>
    <t>3.1.13</t>
  </si>
  <si>
    <t>3.1.14</t>
  </si>
  <si>
    <t>Sara &amp; Mina</t>
  </si>
  <si>
    <t>Mon 5/13/19</t>
  </si>
  <si>
    <t>Fri 5/17/19</t>
  </si>
  <si>
    <t>Sat 5/18/19</t>
  </si>
  <si>
    <t xml:space="preserve">All team </t>
  </si>
  <si>
    <t>Develop Back End</t>
  </si>
  <si>
    <t>Database Implementation</t>
  </si>
  <si>
    <t>Web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</si>
</sst>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26" fillId="24" borderId="1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2" borderId="0" xfId="0" applyNumberFormat="1" applyFont="1" applyFill="1" applyBorder="1" applyAlignment="1" applyProtection="1">
      <alignment horizontal="center" vertical="center"/>
    </xf>
    <xf numFmtId="1" fontId="31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6" fillId="0" borderId="0" xfId="0" applyNumberFormat="1" applyFont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26" fillId="21" borderId="13" xfId="0" applyFont="1" applyFill="1" applyBorder="1" applyAlignment="1" applyProtection="1">
      <alignment horizontal="center" vertical="center"/>
    </xf>
    <xf numFmtId="0" fontId="26" fillId="21" borderId="10" xfId="0" applyFont="1" applyFill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horizontal="center" vertical="center"/>
    </xf>
    <xf numFmtId="165" fontId="45" fillId="22" borderId="11" xfId="0" applyNumberFormat="1" applyFont="1" applyFill="1" applyBorder="1" applyAlignment="1" applyProtection="1">
      <alignment horizontal="center" vertical="center"/>
    </xf>
    <xf numFmtId="165" fontId="46" fillId="23" borderId="11" xfId="29" applyNumberFormat="1" applyFont="1" applyFill="1" applyBorder="1" applyAlignment="1" applyProtection="1">
      <alignment horizontal="center" vertical="center"/>
    </xf>
    <xf numFmtId="1" fontId="46" fillId="23" borderId="11" xfId="29" applyNumberFormat="1" applyFont="1" applyFill="1" applyBorder="1" applyAlignment="1" applyProtection="1">
      <alignment horizontal="center" vertical="center"/>
    </xf>
    <xf numFmtId="9" fontId="45" fillId="23" borderId="11" xfId="40" applyFont="1" applyFill="1" applyBorder="1" applyAlignment="1" applyProtection="1">
      <alignment horizontal="center" vertical="center"/>
    </xf>
    <xf numFmtId="1" fontId="45" fillId="23" borderId="11" xfId="0" applyNumberFormat="1" applyFont="1" applyFill="1" applyBorder="1" applyAlignment="1" applyProtection="1">
      <alignment horizontal="center" vertical="center"/>
    </xf>
    <xf numFmtId="165" fontId="45" fillId="23" borderId="1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7" fillId="0" borderId="0" xfId="0" applyNumberFormat="1" applyFont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</xf>
    <xf numFmtId="0" fontId="37" fillId="0" borderId="0" xfId="0" applyFont="1" applyFill="1" applyAlignment="1" applyProtection="1">
      <alignment horizontal="right" vertical="top"/>
    </xf>
    <xf numFmtId="0" fontId="27" fillId="0" borderId="0" xfId="0" applyFont="1" applyAlignment="1" applyProtection="1">
      <alignment vertical="top"/>
    </xf>
    <xf numFmtId="0" fontId="38" fillId="0" borderId="17" xfId="0" applyFont="1" applyFill="1" applyBorder="1" applyAlignment="1" applyProtection="1">
      <alignment horizontal="left" vertical="top"/>
    </xf>
    <xf numFmtId="0" fontId="30" fillId="21" borderId="13" xfId="0" applyFont="1" applyFill="1" applyBorder="1" applyAlignment="1" applyProtection="1">
      <alignment vertical="top"/>
    </xf>
    <xf numFmtId="0" fontId="44" fillId="0" borderId="10" xfId="0" applyFont="1" applyFill="1" applyBorder="1" applyAlignment="1" applyProtection="1">
      <alignment horizontal="left" vertical="top" wrapText="1"/>
    </xf>
    <xf numFmtId="0" fontId="26" fillId="0" borderId="10" xfId="0" applyFont="1" applyFill="1" applyBorder="1" applyAlignment="1" applyProtection="1">
      <alignment horizontal="left" vertical="top" wrapText="1"/>
    </xf>
    <xf numFmtId="0" fontId="30" fillId="21" borderId="10" xfId="0" applyFont="1" applyFill="1" applyBorder="1" applyAlignment="1" applyProtection="1">
      <alignment vertical="top"/>
    </xf>
    <xf numFmtId="0" fontId="43" fillId="0" borderId="10" xfId="0" applyFont="1" applyFill="1" applyBorder="1" applyAlignment="1" applyProtection="1">
      <alignment vertical="top" wrapText="1"/>
    </xf>
    <xf numFmtId="0" fontId="26" fillId="0" borderId="10" xfId="0" applyFont="1" applyFill="1" applyBorder="1" applyAlignment="1" applyProtection="1">
      <alignment vertical="top" wrapText="1"/>
    </xf>
    <xf numFmtId="0" fontId="26" fillId="0" borderId="10" xfId="0" applyFont="1" applyFill="1" applyBorder="1" applyAlignment="1" applyProtection="1">
      <alignment vertical="top"/>
    </xf>
    <xf numFmtId="0" fontId="32" fillId="0" borderId="10" xfId="0" applyFont="1" applyFill="1" applyBorder="1" applyAlignment="1" applyProtection="1">
      <alignment vertical="top"/>
    </xf>
    <xf numFmtId="0" fontId="26" fillId="0" borderId="10" xfId="0" applyFont="1" applyFill="1" applyBorder="1" applyAlignment="1" applyProtection="1">
      <alignment horizontal="left" vertical="top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44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47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43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43</xdr:row>
      <xdr:rowOff>28575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42</xdr:row>
      <xdr:rowOff>28575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46</xdr:row>
      <xdr:rowOff>38100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42</xdr:row>
      <xdr:rowOff>28575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66"/>
  <sheetViews>
    <sheetView showGridLines="0" tabSelected="1" zoomScaleNormal="100" workbookViewId="0">
      <pane ySplit="7" topLeftCell="A8" activePane="bottomLeft" state="frozen"/>
      <selection pane="bottomLeft" activeCell="B1" sqref="B1"/>
    </sheetView>
  </sheetViews>
  <sheetFormatPr defaultColWidth="9.140625" defaultRowHeight="12.75" x14ac:dyDescent="0.2"/>
  <cols>
    <col min="1" max="1" width="6.85546875" style="4" customWidth="1"/>
    <col min="2" max="2" width="22.28515625" style="145" customWidth="1"/>
    <col min="3" max="3" width="23.42578125" style="89" customWidth="1"/>
    <col min="4" max="4" width="2.85546875" style="5" hidden="1" customWidth="1"/>
    <col min="5" max="6" width="12" style="96" customWidth="1"/>
    <col min="7" max="7" width="9.28515625" style="1" customWidth="1"/>
    <col min="8" max="8" width="17.85546875" style="89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2"/>
  </cols>
  <sheetData>
    <row r="1" spans="1:66" ht="30" customHeight="1" x14ac:dyDescent="0.2">
      <c r="A1" s="63" t="s">
        <v>55</v>
      </c>
      <c r="B1" s="129"/>
      <c r="C1" s="83"/>
      <c r="D1" s="12"/>
      <c r="E1" s="83"/>
      <c r="F1" s="83"/>
      <c r="I1" s="66"/>
      <c r="K1" s="107" t="s">
        <v>10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</row>
    <row r="2" spans="1:66" ht="18" customHeight="1" x14ac:dyDescent="0.2">
      <c r="A2" s="16" t="s">
        <v>34</v>
      </c>
      <c r="B2" s="130"/>
      <c r="C2" s="118"/>
      <c r="D2" s="11"/>
      <c r="E2" s="91"/>
      <c r="F2" s="91"/>
      <c r="H2" s="90"/>
    </row>
    <row r="3" spans="1:66" ht="14.25" x14ac:dyDescent="0.2">
      <c r="A3" s="16"/>
      <c r="B3" s="131"/>
      <c r="C3" s="119"/>
      <c r="D3" s="3"/>
      <c r="E3" s="92"/>
      <c r="F3" s="92"/>
      <c r="G3" s="3"/>
      <c r="H3" s="90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6" ht="17.25" customHeight="1" x14ac:dyDescent="0.2">
      <c r="A4" s="50"/>
      <c r="B4" s="132" t="s">
        <v>8</v>
      </c>
      <c r="C4" s="117">
        <v>43582</v>
      </c>
      <c r="D4" s="117"/>
      <c r="E4" s="117"/>
      <c r="F4" s="97"/>
      <c r="G4" s="53" t="s">
        <v>7</v>
      </c>
      <c r="H4" s="65">
        <v>1</v>
      </c>
      <c r="I4" s="51"/>
      <c r="J4" s="14"/>
      <c r="K4" s="108" t="str">
        <f>"Week "&amp;(K6-($C$4-WEEKDAY($C$4,1)+2))/7+1</f>
        <v>Week 1</v>
      </c>
      <c r="L4" s="109"/>
      <c r="M4" s="109"/>
      <c r="N4" s="109"/>
      <c r="O4" s="109"/>
      <c r="P4" s="109"/>
      <c r="Q4" s="110"/>
      <c r="R4" s="108" t="str">
        <f>"Week "&amp;(R6-($C$4-WEEKDAY($C$4,1)+2))/7+1</f>
        <v>Week 2</v>
      </c>
      <c r="S4" s="109"/>
      <c r="T4" s="109"/>
      <c r="U4" s="109"/>
      <c r="V4" s="109"/>
      <c r="W4" s="109"/>
      <c r="X4" s="110"/>
      <c r="Y4" s="108" t="str">
        <f>"Week "&amp;(Y6-($C$4-WEEKDAY($C$4,1)+2))/7+1</f>
        <v>Week 3</v>
      </c>
      <c r="Z4" s="109"/>
      <c r="AA4" s="109"/>
      <c r="AB4" s="109"/>
      <c r="AC4" s="109"/>
      <c r="AD4" s="109"/>
      <c r="AE4" s="110"/>
      <c r="AF4" s="108" t="str">
        <f>"Week "&amp;(AF6-($C$4-WEEKDAY($C$4,1)+2))/7+1</f>
        <v>Week 4</v>
      </c>
      <c r="AG4" s="109"/>
      <c r="AH4" s="109"/>
      <c r="AI4" s="109"/>
      <c r="AJ4" s="109"/>
      <c r="AK4" s="109"/>
      <c r="AL4" s="110"/>
      <c r="AM4" s="108" t="str">
        <f>"Week "&amp;(AM6-($C$4-WEEKDAY($C$4,1)+2))/7+1</f>
        <v>Week 5</v>
      </c>
      <c r="AN4" s="109"/>
      <c r="AO4" s="109"/>
      <c r="AP4" s="109"/>
      <c r="AQ4" s="109"/>
      <c r="AR4" s="109"/>
      <c r="AS4" s="110"/>
      <c r="AT4" s="108" t="str">
        <f>"Week "&amp;(AT6-($C$4-WEEKDAY($C$4,1)+2))/7+1</f>
        <v>Week 6</v>
      </c>
      <c r="AU4" s="109"/>
      <c r="AV4" s="109"/>
      <c r="AW4" s="109"/>
      <c r="AX4" s="109"/>
      <c r="AY4" s="109"/>
      <c r="AZ4" s="114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</row>
    <row r="5" spans="1:66" ht="17.25" customHeight="1" x14ac:dyDescent="0.2">
      <c r="A5" s="50"/>
      <c r="B5" s="132" t="s">
        <v>9</v>
      </c>
      <c r="C5" s="116" t="s">
        <v>11</v>
      </c>
      <c r="D5" s="116"/>
      <c r="E5" s="116"/>
      <c r="F5" s="98"/>
      <c r="G5" s="52"/>
      <c r="H5" s="84"/>
      <c r="I5" s="52"/>
      <c r="J5" s="14"/>
      <c r="K5" s="111">
        <f>K6</f>
        <v>43577</v>
      </c>
      <c r="L5" s="112"/>
      <c r="M5" s="112"/>
      <c r="N5" s="112"/>
      <c r="O5" s="112"/>
      <c r="P5" s="112"/>
      <c r="Q5" s="113"/>
      <c r="R5" s="111">
        <f>R6</f>
        <v>43584</v>
      </c>
      <c r="S5" s="112"/>
      <c r="T5" s="112"/>
      <c r="U5" s="112"/>
      <c r="V5" s="112"/>
      <c r="W5" s="112"/>
      <c r="X5" s="113"/>
      <c r="Y5" s="111">
        <f>Y6</f>
        <v>43591</v>
      </c>
      <c r="Z5" s="112"/>
      <c r="AA5" s="112"/>
      <c r="AB5" s="112"/>
      <c r="AC5" s="112"/>
      <c r="AD5" s="112"/>
      <c r="AE5" s="113"/>
      <c r="AF5" s="111">
        <f>AF6</f>
        <v>43598</v>
      </c>
      <c r="AG5" s="112"/>
      <c r="AH5" s="112"/>
      <c r="AI5" s="112"/>
      <c r="AJ5" s="112"/>
      <c r="AK5" s="112"/>
      <c r="AL5" s="113"/>
      <c r="AM5" s="111">
        <f>AM6</f>
        <v>43605</v>
      </c>
      <c r="AN5" s="112"/>
      <c r="AO5" s="112"/>
      <c r="AP5" s="112"/>
      <c r="AQ5" s="112"/>
      <c r="AR5" s="112"/>
      <c r="AS5" s="113"/>
      <c r="AT5" s="111">
        <f>AT6</f>
        <v>43612</v>
      </c>
      <c r="AU5" s="112"/>
      <c r="AV5" s="112"/>
      <c r="AW5" s="112"/>
      <c r="AX5" s="112"/>
      <c r="AY5" s="112"/>
      <c r="AZ5" s="11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</row>
    <row r="6" spans="1:66" x14ac:dyDescent="0.2">
      <c r="A6" s="13"/>
      <c r="B6" s="133"/>
      <c r="C6" s="85"/>
      <c r="D6" s="15"/>
      <c r="E6" s="93"/>
      <c r="F6" s="93"/>
      <c r="G6" s="14"/>
      <c r="H6" s="85"/>
      <c r="I6" s="14"/>
      <c r="J6" s="14"/>
      <c r="K6" s="38">
        <f>C4-WEEKDAY(C4,1)+2+7*(H4-1)</f>
        <v>43577</v>
      </c>
      <c r="L6" s="32">
        <f t="shared" ref="L6:AQ6" si="0">K6+1</f>
        <v>43578</v>
      </c>
      <c r="M6" s="32">
        <f t="shared" si="0"/>
        <v>43579</v>
      </c>
      <c r="N6" s="32">
        <f t="shared" si="0"/>
        <v>43580</v>
      </c>
      <c r="O6" s="32">
        <f t="shared" si="0"/>
        <v>43581</v>
      </c>
      <c r="P6" s="32">
        <f t="shared" si="0"/>
        <v>43582</v>
      </c>
      <c r="Q6" s="39">
        <f t="shared" si="0"/>
        <v>43583</v>
      </c>
      <c r="R6" s="38">
        <f t="shared" si="0"/>
        <v>43584</v>
      </c>
      <c r="S6" s="32">
        <f t="shared" si="0"/>
        <v>43585</v>
      </c>
      <c r="T6" s="32">
        <f t="shared" si="0"/>
        <v>43586</v>
      </c>
      <c r="U6" s="32">
        <f t="shared" si="0"/>
        <v>43587</v>
      </c>
      <c r="V6" s="32">
        <f t="shared" si="0"/>
        <v>43588</v>
      </c>
      <c r="W6" s="32">
        <f t="shared" si="0"/>
        <v>43589</v>
      </c>
      <c r="X6" s="39">
        <f t="shared" si="0"/>
        <v>43590</v>
      </c>
      <c r="Y6" s="38">
        <f t="shared" si="0"/>
        <v>43591</v>
      </c>
      <c r="Z6" s="32">
        <f t="shared" si="0"/>
        <v>43592</v>
      </c>
      <c r="AA6" s="32">
        <f t="shared" si="0"/>
        <v>43593</v>
      </c>
      <c r="AB6" s="32">
        <f t="shared" si="0"/>
        <v>43594</v>
      </c>
      <c r="AC6" s="32">
        <f t="shared" si="0"/>
        <v>43595</v>
      </c>
      <c r="AD6" s="32">
        <f t="shared" si="0"/>
        <v>43596</v>
      </c>
      <c r="AE6" s="39">
        <f t="shared" si="0"/>
        <v>43597</v>
      </c>
      <c r="AF6" s="38">
        <f t="shared" si="0"/>
        <v>43598</v>
      </c>
      <c r="AG6" s="32">
        <f t="shared" si="0"/>
        <v>43599</v>
      </c>
      <c r="AH6" s="32">
        <f t="shared" si="0"/>
        <v>43600</v>
      </c>
      <c r="AI6" s="32">
        <f t="shared" si="0"/>
        <v>43601</v>
      </c>
      <c r="AJ6" s="32">
        <f t="shared" si="0"/>
        <v>43602</v>
      </c>
      <c r="AK6" s="32">
        <f t="shared" si="0"/>
        <v>43603</v>
      </c>
      <c r="AL6" s="39">
        <f t="shared" si="0"/>
        <v>43604</v>
      </c>
      <c r="AM6" s="38">
        <f t="shared" si="0"/>
        <v>43605</v>
      </c>
      <c r="AN6" s="32">
        <f t="shared" si="0"/>
        <v>43606</v>
      </c>
      <c r="AO6" s="32">
        <f t="shared" si="0"/>
        <v>43607</v>
      </c>
      <c r="AP6" s="32">
        <f t="shared" si="0"/>
        <v>43608</v>
      </c>
      <c r="AQ6" s="32">
        <f t="shared" si="0"/>
        <v>43609</v>
      </c>
      <c r="AR6" s="32">
        <f t="shared" ref="AR6:AZ6" si="1">AQ6+1</f>
        <v>43610</v>
      </c>
      <c r="AS6" s="39">
        <f t="shared" si="1"/>
        <v>43611</v>
      </c>
      <c r="AT6" s="38">
        <f t="shared" si="1"/>
        <v>43612</v>
      </c>
      <c r="AU6" s="32">
        <f t="shared" si="1"/>
        <v>43613</v>
      </c>
      <c r="AV6" s="32">
        <f t="shared" si="1"/>
        <v>43614</v>
      </c>
      <c r="AW6" s="32">
        <f t="shared" si="1"/>
        <v>43615</v>
      </c>
      <c r="AX6" s="32">
        <f t="shared" si="1"/>
        <v>43616</v>
      </c>
      <c r="AY6" s="32">
        <f t="shared" si="1"/>
        <v>43617</v>
      </c>
      <c r="AZ6" s="70">
        <f t="shared" si="1"/>
        <v>43618</v>
      </c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</row>
    <row r="7" spans="1:66" s="62" customFormat="1" ht="90.75" thickBot="1" x14ac:dyDescent="0.25">
      <c r="A7" s="55" t="s">
        <v>0</v>
      </c>
      <c r="B7" s="134" t="s">
        <v>1</v>
      </c>
      <c r="C7" s="56" t="s">
        <v>13</v>
      </c>
      <c r="D7" s="57" t="s">
        <v>6</v>
      </c>
      <c r="E7" s="58" t="s">
        <v>2</v>
      </c>
      <c r="F7" s="58" t="s">
        <v>3</v>
      </c>
      <c r="G7" s="56" t="s">
        <v>12</v>
      </c>
      <c r="H7" s="56" t="s">
        <v>4</v>
      </c>
      <c r="I7" s="56" t="s">
        <v>5</v>
      </c>
      <c r="J7" s="56"/>
      <c r="K7" s="59" t="str">
        <f t="shared" ref="K7:AP7" si="2">CHOOSE(WEEKDAY(K6,1),"S","M","T","W","T","F","S")</f>
        <v>M</v>
      </c>
      <c r="L7" s="60" t="str">
        <f t="shared" si="2"/>
        <v>T</v>
      </c>
      <c r="M7" s="60" t="str">
        <f t="shared" si="2"/>
        <v>W</v>
      </c>
      <c r="N7" s="60" t="str">
        <f t="shared" si="2"/>
        <v>T</v>
      </c>
      <c r="O7" s="60" t="str">
        <f t="shared" si="2"/>
        <v>F</v>
      </c>
      <c r="P7" s="60" t="str">
        <f t="shared" si="2"/>
        <v>S</v>
      </c>
      <c r="Q7" s="61" t="str">
        <f t="shared" si="2"/>
        <v>S</v>
      </c>
      <c r="R7" s="59" t="str">
        <f t="shared" si="2"/>
        <v>M</v>
      </c>
      <c r="S7" s="60" t="str">
        <f t="shared" si="2"/>
        <v>T</v>
      </c>
      <c r="T7" s="60" t="str">
        <f t="shared" si="2"/>
        <v>W</v>
      </c>
      <c r="U7" s="60" t="str">
        <f t="shared" si="2"/>
        <v>T</v>
      </c>
      <c r="V7" s="60" t="str">
        <f t="shared" si="2"/>
        <v>F</v>
      </c>
      <c r="W7" s="60" t="str">
        <f t="shared" si="2"/>
        <v>S</v>
      </c>
      <c r="X7" s="61" t="str">
        <f t="shared" si="2"/>
        <v>S</v>
      </c>
      <c r="Y7" s="59" t="str">
        <f t="shared" si="2"/>
        <v>M</v>
      </c>
      <c r="Z7" s="60" t="str">
        <f t="shared" si="2"/>
        <v>T</v>
      </c>
      <c r="AA7" s="60" t="str">
        <f t="shared" si="2"/>
        <v>W</v>
      </c>
      <c r="AB7" s="60" t="str">
        <f t="shared" si="2"/>
        <v>T</v>
      </c>
      <c r="AC7" s="60" t="str">
        <f t="shared" si="2"/>
        <v>F</v>
      </c>
      <c r="AD7" s="60" t="str">
        <f t="shared" si="2"/>
        <v>S</v>
      </c>
      <c r="AE7" s="61" t="str">
        <f t="shared" si="2"/>
        <v>S</v>
      </c>
      <c r="AF7" s="59" t="str">
        <f t="shared" si="2"/>
        <v>M</v>
      </c>
      <c r="AG7" s="60" t="str">
        <f t="shared" si="2"/>
        <v>T</v>
      </c>
      <c r="AH7" s="60" t="str">
        <f t="shared" si="2"/>
        <v>W</v>
      </c>
      <c r="AI7" s="60" t="str">
        <f t="shared" si="2"/>
        <v>T</v>
      </c>
      <c r="AJ7" s="60" t="str">
        <f t="shared" si="2"/>
        <v>F</v>
      </c>
      <c r="AK7" s="60" t="str">
        <f t="shared" si="2"/>
        <v>S</v>
      </c>
      <c r="AL7" s="61" t="str">
        <f t="shared" si="2"/>
        <v>S</v>
      </c>
      <c r="AM7" s="59" t="str">
        <f t="shared" si="2"/>
        <v>M</v>
      </c>
      <c r="AN7" s="60" t="str">
        <f t="shared" si="2"/>
        <v>T</v>
      </c>
      <c r="AO7" s="60" t="str">
        <f t="shared" si="2"/>
        <v>W</v>
      </c>
      <c r="AP7" s="60" t="str">
        <f t="shared" si="2"/>
        <v>T</v>
      </c>
      <c r="AQ7" s="60" t="str">
        <f t="shared" ref="AQ7:AZ7" si="3">CHOOSE(WEEKDAY(AQ6,1),"S","M","T","W","T","F","S")</f>
        <v>F</v>
      </c>
      <c r="AR7" s="60" t="str">
        <f t="shared" si="3"/>
        <v>S</v>
      </c>
      <c r="AS7" s="61" t="str">
        <f t="shared" si="3"/>
        <v>S</v>
      </c>
      <c r="AT7" s="59" t="str">
        <f t="shared" si="3"/>
        <v>M</v>
      </c>
      <c r="AU7" s="60" t="str">
        <f t="shared" si="3"/>
        <v>T</v>
      </c>
      <c r="AV7" s="60" t="str">
        <f t="shared" si="3"/>
        <v>W</v>
      </c>
      <c r="AW7" s="60" t="str">
        <f t="shared" si="3"/>
        <v>T</v>
      </c>
      <c r="AX7" s="60" t="str">
        <f t="shared" si="3"/>
        <v>F</v>
      </c>
      <c r="AY7" s="60" t="str">
        <f t="shared" si="3"/>
        <v>S</v>
      </c>
      <c r="AZ7" s="71" t="str">
        <f t="shared" si="3"/>
        <v>S</v>
      </c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</row>
    <row r="8" spans="1:66" s="18" customFormat="1" ht="18" x14ac:dyDescent="0.2">
      <c r="A8" s="33"/>
      <c r="B8" s="135" t="s">
        <v>31</v>
      </c>
      <c r="C8" s="120"/>
      <c r="D8" s="34"/>
      <c r="E8" s="86"/>
      <c r="F8" s="86"/>
      <c r="G8" s="35"/>
      <c r="H8" s="36"/>
      <c r="I8" s="37" t="str">
        <f t="shared" ref="I8:I59" si="4">IF(OR(F8=0,E8=0)," - ",NETWORKDAYS(E8,F8))</f>
        <v xml:space="preserve"> - </v>
      </c>
      <c r="J8" s="40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</row>
    <row r="9" spans="1:66" s="24" customFormat="1" ht="25.5" x14ac:dyDescent="0.2">
      <c r="A9" s="74">
        <v>1.1000000000000001</v>
      </c>
      <c r="B9" s="136" t="s">
        <v>14</v>
      </c>
      <c r="C9" s="75" t="s">
        <v>95</v>
      </c>
      <c r="D9" s="64"/>
      <c r="E9" s="87">
        <v>43582</v>
      </c>
      <c r="F9" s="87">
        <v>43589</v>
      </c>
      <c r="G9" s="25">
        <v>7</v>
      </c>
      <c r="H9" s="26">
        <v>1</v>
      </c>
      <c r="I9" s="27">
        <f t="shared" si="4"/>
        <v>5</v>
      </c>
      <c r="J9" s="4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s="24" customFormat="1" ht="18" x14ac:dyDescent="0.2">
      <c r="A10" s="23" t="s">
        <v>15</v>
      </c>
      <c r="B10" s="137" t="s">
        <v>16</v>
      </c>
      <c r="C10" s="75" t="s">
        <v>17</v>
      </c>
      <c r="D10" s="64"/>
      <c r="E10" s="87">
        <v>43582</v>
      </c>
      <c r="F10" s="87">
        <v>43587</v>
      </c>
      <c r="G10" s="25">
        <v>4</v>
      </c>
      <c r="H10" s="26">
        <v>1</v>
      </c>
      <c r="I10" s="27">
        <f t="shared" si="4"/>
        <v>4</v>
      </c>
      <c r="J10" s="41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s="24" customFormat="1" ht="18" x14ac:dyDescent="0.2">
      <c r="A11" s="23" t="s">
        <v>18</v>
      </c>
      <c r="B11" s="137" t="s">
        <v>19</v>
      </c>
      <c r="C11" s="75" t="s">
        <v>20</v>
      </c>
      <c r="D11" s="64"/>
      <c r="E11" s="87">
        <v>43583</v>
      </c>
      <c r="F11" s="87">
        <v>43588</v>
      </c>
      <c r="G11" s="25">
        <v>6</v>
      </c>
      <c r="H11" s="26">
        <v>1</v>
      </c>
      <c r="I11" s="27">
        <v>6</v>
      </c>
      <c r="J11" s="41"/>
      <c r="K11" s="47"/>
      <c r="L11" s="47"/>
      <c r="M11" s="4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s="24" customFormat="1" ht="18" x14ac:dyDescent="0.2">
      <c r="A12" s="23" t="s">
        <v>22</v>
      </c>
      <c r="B12" s="137" t="s">
        <v>24</v>
      </c>
      <c r="C12" s="75" t="s">
        <v>21</v>
      </c>
      <c r="D12" s="64"/>
      <c r="E12" s="87">
        <v>43583</v>
      </c>
      <c r="F12" s="87">
        <v>43586</v>
      </c>
      <c r="G12" s="25">
        <v>4</v>
      </c>
      <c r="H12" s="26">
        <v>1</v>
      </c>
      <c r="I12" s="27">
        <v>4</v>
      </c>
      <c r="J12" s="41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s="24" customFormat="1" ht="18" x14ac:dyDescent="0.2">
      <c r="A13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137" t="s">
        <v>23</v>
      </c>
      <c r="C13" s="75" t="s">
        <v>17</v>
      </c>
      <c r="D13" s="64"/>
      <c r="E13" s="87">
        <v>43583</v>
      </c>
      <c r="F13" s="87">
        <v>43586</v>
      </c>
      <c r="G13" s="25">
        <v>4</v>
      </c>
      <c r="H13" s="26">
        <v>1</v>
      </c>
      <c r="I13" s="27">
        <f t="shared" si="4"/>
        <v>3</v>
      </c>
      <c r="J13" s="41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s="24" customFormat="1" ht="18" x14ac:dyDescent="0.2">
      <c r="A14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137" t="s">
        <v>25</v>
      </c>
      <c r="C14" s="75" t="s">
        <v>26</v>
      </c>
      <c r="D14" s="64"/>
      <c r="E14" s="87">
        <v>43583</v>
      </c>
      <c r="F14" s="87">
        <v>43587</v>
      </c>
      <c r="G14" s="25">
        <v>5</v>
      </c>
      <c r="H14" s="26">
        <v>1</v>
      </c>
      <c r="I14" s="27">
        <v>3</v>
      </c>
      <c r="J14" s="41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s="24" customFormat="1" ht="18" x14ac:dyDescent="0.2">
      <c r="A15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137" t="s">
        <v>27</v>
      </c>
      <c r="C15" s="75" t="s">
        <v>28</v>
      </c>
      <c r="D15" s="64"/>
      <c r="E15" s="87">
        <v>43583</v>
      </c>
      <c r="F15" s="87">
        <v>43583</v>
      </c>
      <c r="G15" s="25">
        <v>1</v>
      </c>
      <c r="H15" s="26">
        <v>1</v>
      </c>
      <c r="I15" s="27">
        <v>1</v>
      </c>
      <c r="J15" s="41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s="24" customFormat="1" ht="18" x14ac:dyDescent="0.2">
      <c r="A16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137" t="s">
        <v>29</v>
      </c>
      <c r="C16" s="75" t="s">
        <v>30</v>
      </c>
      <c r="D16" s="64"/>
      <c r="E16" s="87">
        <v>43585</v>
      </c>
      <c r="F16" s="87">
        <v>43610</v>
      </c>
      <c r="G16" s="25">
        <v>5</v>
      </c>
      <c r="H16" s="26">
        <v>1</v>
      </c>
      <c r="I16" s="27">
        <v>5</v>
      </c>
      <c r="J16" s="41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s="18" customFormat="1" ht="18" x14ac:dyDescent="0.2">
      <c r="A17" s="17"/>
      <c r="B17" s="138" t="s">
        <v>32</v>
      </c>
      <c r="C17" s="121"/>
      <c r="D17" s="19"/>
      <c r="E17" s="21"/>
      <c r="F17" s="21"/>
      <c r="G17" s="21"/>
      <c r="H17" s="21"/>
      <c r="I17" s="22" t="str">
        <f t="shared" si="4"/>
        <v xml:space="preserve"> - </v>
      </c>
      <c r="J17" s="42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</row>
    <row r="18" spans="1:66" s="24" customFormat="1" ht="18" x14ac:dyDescent="0.2">
      <c r="A18" s="23">
        <v>2.1</v>
      </c>
      <c r="B18" s="139" t="s">
        <v>33</v>
      </c>
      <c r="C18" s="82" t="s">
        <v>95</v>
      </c>
      <c r="D18" s="64"/>
      <c r="E18" s="87">
        <v>43589</v>
      </c>
      <c r="F18" s="87" t="s">
        <v>52</v>
      </c>
      <c r="G18" s="25">
        <v>7</v>
      </c>
      <c r="H18" s="26">
        <v>1</v>
      </c>
      <c r="I18" s="27">
        <v>6</v>
      </c>
      <c r="J18" s="41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s="24" customFormat="1" ht="18" x14ac:dyDescent="0.2">
      <c r="A19" s="23" t="s">
        <v>41</v>
      </c>
      <c r="B19" s="140" t="s">
        <v>58</v>
      </c>
      <c r="C19" s="82" t="s">
        <v>30</v>
      </c>
      <c r="D19" s="64"/>
      <c r="E19" s="87">
        <v>43590</v>
      </c>
      <c r="F19" s="87">
        <v>43595</v>
      </c>
      <c r="G19" s="25">
        <v>3</v>
      </c>
      <c r="H19" s="26">
        <v>1</v>
      </c>
      <c r="I19" s="27">
        <v>5</v>
      </c>
      <c r="J19" s="41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s="24" customFormat="1" ht="18" x14ac:dyDescent="0.2">
      <c r="A20" s="23" t="s">
        <v>42</v>
      </c>
      <c r="B20" s="140" t="s">
        <v>59</v>
      </c>
      <c r="C20" s="75" t="s">
        <v>28</v>
      </c>
      <c r="D20" s="64"/>
      <c r="E20" s="87" t="s">
        <v>53</v>
      </c>
      <c r="F20" s="87" t="s">
        <v>54</v>
      </c>
      <c r="G20" s="25">
        <v>1</v>
      </c>
      <c r="H20" s="26">
        <v>1</v>
      </c>
      <c r="I20" s="27">
        <v>3</v>
      </c>
      <c r="J20" s="41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99"/>
      <c r="V20" s="99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s="24" customFormat="1" ht="18" x14ac:dyDescent="0.2">
      <c r="A21" s="23" t="s">
        <v>43</v>
      </c>
      <c r="B21" s="140" t="s">
        <v>60</v>
      </c>
      <c r="C21" s="75" t="s">
        <v>51</v>
      </c>
      <c r="D21" s="64"/>
      <c r="E21" s="87" t="s">
        <v>64</v>
      </c>
      <c r="F21" s="87" t="s">
        <v>56</v>
      </c>
      <c r="G21" s="25">
        <v>1</v>
      </c>
      <c r="H21" s="26">
        <v>1</v>
      </c>
      <c r="I21" s="27">
        <v>2</v>
      </c>
      <c r="J21" s="41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s="24" customFormat="1" ht="24" x14ac:dyDescent="0.2">
      <c r="A22" s="23" t="s">
        <v>44</v>
      </c>
      <c r="B22" s="140" t="s">
        <v>61</v>
      </c>
      <c r="C22" s="75" t="s">
        <v>21</v>
      </c>
      <c r="D22" s="64"/>
      <c r="E22" s="87" t="s">
        <v>54</v>
      </c>
      <c r="F22" s="87" t="s">
        <v>56</v>
      </c>
      <c r="G22" s="25">
        <v>2</v>
      </c>
      <c r="H22" s="26">
        <v>1</v>
      </c>
      <c r="I22" s="27">
        <v>4</v>
      </c>
      <c r="J22" s="41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s="24" customFormat="1" ht="24" x14ac:dyDescent="0.2">
      <c r="A23" s="23" t="s">
        <v>45</v>
      </c>
      <c r="B23" s="140" t="s">
        <v>62</v>
      </c>
      <c r="C23" s="75" t="s">
        <v>57</v>
      </c>
      <c r="D23" s="64"/>
      <c r="E23" s="87" t="s">
        <v>67</v>
      </c>
      <c r="F23" s="87" t="s">
        <v>56</v>
      </c>
      <c r="G23" s="25">
        <v>2</v>
      </c>
      <c r="H23" s="26">
        <v>1</v>
      </c>
      <c r="I23" s="27">
        <v>4</v>
      </c>
      <c r="J23" s="41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s="24" customFormat="1" ht="18" x14ac:dyDescent="0.2">
      <c r="A24" s="23" t="s">
        <v>46</v>
      </c>
      <c r="B24" s="140" t="s">
        <v>47</v>
      </c>
      <c r="C24" s="75" t="s">
        <v>28</v>
      </c>
      <c r="D24" s="64"/>
      <c r="E24" s="87" t="s">
        <v>67</v>
      </c>
      <c r="F24" s="87" t="s">
        <v>56</v>
      </c>
      <c r="G24" s="25">
        <v>2</v>
      </c>
      <c r="H24" s="26">
        <v>1</v>
      </c>
      <c r="I24" s="27">
        <v>4</v>
      </c>
      <c r="J24" s="41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s="24" customFormat="1" ht="18" x14ac:dyDescent="0.2">
      <c r="A25" s="23" t="s">
        <v>48</v>
      </c>
      <c r="B25" s="140" t="s">
        <v>49</v>
      </c>
      <c r="C25" s="75" t="s">
        <v>57</v>
      </c>
      <c r="D25" s="64"/>
      <c r="E25" s="87">
        <v>43590</v>
      </c>
      <c r="F25" s="87">
        <v>43591</v>
      </c>
      <c r="G25" s="25">
        <v>2</v>
      </c>
      <c r="H25" s="26">
        <v>1</v>
      </c>
      <c r="I25" s="27">
        <v>2</v>
      </c>
      <c r="J25" s="41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s="24" customFormat="1" ht="18" x14ac:dyDescent="0.2">
      <c r="A26" s="23" t="s">
        <v>50</v>
      </c>
      <c r="B26" s="140" t="s">
        <v>63</v>
      </c>
      <c r="C26" s="75" t="s">
        <v>57</v>
      </c>
      <c r="D26" s="64"/>
      <c r="E26" s="87">
        <v>43593</v>
      </c>
      <c r="F26" s="87">
        <v>43595</v>
      </c>
      <c r="G26" s="25">
        <v>1</v>
      </c>
      <c r="H26" s="26">
        <v>1</v>
      </c>
      <c r="I26" s="27">
        <v>3</v>
      </c>
      <c r="J26" s="41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s="24" customFormat="1" ht="18" x14ac:dyDescent="0.2">
      <c r="A27" s="23" t="s">
        <v>65</v>
      </c>
      <c r="B27" s="140" t="s">
        <v>66</v>
      </c>
      <c r="C27" s="75" t="s">
        <v>17</v>
      </c>
      <c r="D27" s="100"/>
      <c r="E27" s="101" t="s">
        <v>54</v>
      </c>
      <c r="F27" s="101" t="s">
        <v>54</v>
      </c>
      <c r="G27" s="102">
        <v>1</v>
      </c>
      <c r="H27" s="26">
        <v>1</v>
      </c>
      <c r="I27" s="103">
        <v>1</v>
      </c>
      <c r="J27" s="104"/>
      <c r="K27" s="47"/>
      <c r="L27" s="47"/>
      <c r="M27" s="47"/>
      <c r="N27" s="47"/>
      <c r="O27" s="47"/>
      <c r="P27" s="47"/>
      <c r="Q27" s="47"/>
      <c r="R27" s="47"/>
      <c r="S27" s="9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s="18" customFormat="1" ht="18" x14ac:dyDescent="0.2">
      <c r="A28" s="17"/>
      <c r="B28" s="138" t="s">
        <v>35</v>
      </c>
      <c r="C28" s="121"/>
      <c r="D28" s="19"/>
      <c r="E28" s="45"/>
      <c r="F28" s="45"/>
      <c r="G28" s="20"/>
      <c r="H28" s="21"/>
      <c r="I28" s="22"/>
      <c r="J28" s="4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 s="24" customFormat="1" ht="18" x14ac:dyDescent="0.2">
      <c r="A29" s="23">
        <v>3.1</v>
      </c>
      <c r="B29" s="140" t="s">
        <v>36</v>
      </c>
      <c r="C29" s="82" t="s">
        <v>95</v>
      </c>
      <c r="D29" s="64"/>
      <c r="E29" s="123" t="s">
        <v>52</v>
      </c>
      <c r="F29" s="124" t="s">
        <v>94</v>
      </c>
      <c r="G29" s="125">
        <v>5</v>
      </c>
      <c r="H29" s="126">
        <v>0.1</v>
      </c>
      <c r="I29" s="27"/>
      <c r="J29" s="41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s="24" customFormat="1" ht="18" x14ac:dyDescent="0.2">
      <c r="A30" s="23" t="s">
        <v>77</v>
      </c>
      <c r="B30" s="140" t="s">
        <v>96</v>
      </c>
      <c r="C30" s="75" t="s">
        <v>57</v>
      </c>
      <c r="D30" s="64"/>
      <c r="E30" s="123" t="s">
        <v>92</v>
      </c>
      <c r="F30" s="124" t="s">
        <v>93</v>
      </c>
      <c r="G30" s="127">
        <v>5</v>
      </c>
      <c r="H30" s="126">
        <v>0</v>
      </c>
      <c r="I30" s="27"/>
      <c r="J30" s="41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s="24" customFormat="1" ht="18" x14ac:dyDescent="0.2">
      <c r="A31" s="23" t="s">
        <v>68</v>
      </c>
      <c r="B31" s="140" t="s">
        <v>97</v>
      </c>
      <c r="C31" s="75" t="s">
        <v>57</v>
      </c>
      <c r="D31" s="64"/>
      <c r="E31" s="123" t="s">
        <v>92</v>
      </c>
      <c r="F31" s="128" t="s">
        <v>93</v>
      </c>
      <c r="G31" s="127">
        <v>5</v>
      </c>
      <c r="H31" s="126">
        <v>0</v>
      </c>
      <c r="I31" s="27"/>
      <c r="J31" s="41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s="24" customFormat="1" ht="18" x14ac:dyDescent="0.2">
      <c r="A32" s="23" t="s">
        <v>69</v>
      </c>
      <c r="B32" s="140" t="s">
        <v>78</v>
      </c>
      <c r="C32" s="75" t="s">
        <v>28</v>
      </c>
      <c r="D32" s="64"/>
      <c r="E32" s="123" t="s">
        <v>92</v>
      </c>
      <c r="F32" s="128" t="s">
        <v>93</v>
      </c>
      <c r="G32" s="127">
        <v>5</v>
      </c>
      <c r="H32" s="126">
        <v>0</v>
      </c>
      <c r="I32" s="27"/>
      <c r="J32" s="41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s="24" customFormat="1" ht="18" x14ac:dyDescent="0.2">
      <c r="A33" s="23" t="s">
        <v>70</v>
      </c>
      <c r="B33" s="140" t="s">
        <v>79</v>
      </c>
      <c r="C33" s="75" t="s">
        <v>26</v>
      </c>
      <c r="D33" s="64"/>
      <c r="E33" s="123" t="s">
        <v>92</v>
      </c>
      <c r="F33" s="128" t="s">
        <v>93</v>
      </c>
      <c r="G33" s="127">
        <v>5</v>
      </c>
      <c r="H33" s="126">
        <v>0</v>
      </c>
      <c r="I33" s="27"/>
      <c r="J33" s="41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s="24" customFormat="1" ht="18" x14ac:dyDescent="0.2">
      <c r="A34" s="23" t="s">
        <v>71</v>
      </c>
      <c r="B34" s="140" t="s">
        <v>80</v>
      </c>
      <c r="C34" s="75" t="s">
        <v>26</v>
      </c>
      <c r="D34" s="64"/>
      <c r="E34" s="123" t="s">
        <v>92</v>
      </c>
      <c r="F34" s="128" t="s">
        <v>93</v>
      </c>
      <c r="G34" s="127">
        <v>5</v>
      </c>
      <c r="H34" s="126">
        <v>0</v>
      </c>
      <c r="I34" s="27"/>
      <c r="J34" s="41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s="24" customFormat="1" ht="18" x14ac:dyDescent="0.2">
      <c r="A35" s="23" t="s">
        <v>72</v>
      </c>
      <c r="B35" s="140" t="s">
        <v>81</v>
      </c>
      <c r="C35" s="75" t="s">
        <v>26</v>
      </c>
      <c r="D35" s="64"/>
      <c r="E35" s="123" t="s">
        <v>92</v>
      </c>
      <c r="F35" s="128" t="s">
        <v>93</v>
      </c>
      <c r="G35" s="127">
        <v>5</v>
      </c>
      <c r="H35" s="126">
        <v>0</v>
      </c>
      <c r="I35" s="27"/>
      <c r="J35" s="41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s="24" customFormat="1" ht="18" x14ac:dyDescent="0.2">
      <c r="A36" s="23" t="s">
        <v>73</v>
      </c>
      <c r="B36" s="140" t="s">
        <v>82</v>
      </c>
      <c r="C36" s="75" t="s">
        <v>28</v>
      </c>
      <c r="D36" s="64"/>
      <c r="E36" s="123" t="s">
        <v>92</v>
      </c>
      <c r="F36" s="128" t="s">
        <v>93</v>
      </c>
      <c r="G36" s="127">
        <v>5</v>
      </c>
      <c r="H36" s="126">
        <v>0</v>
      </c>
      <c r="I36" s="27"/>
      <c r="J36" s="41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s="24" customFormat="1" ht="18" x14ac:dyDescent="0.2">
      <c r="A37" s="23" t="s">
        <v>74</v>
      </c>
      <c r="B37" s="140" t="s">
        <v>83</v>
      </c>
      <c r="C37" s="75" t="s">
        <v>28</v>
      </c>
      <c r="D37" s="64"/>
      <c r="E37" s="123" t="s">
        <v>92</v>
      </c>
      <c r="F37" s="128" t="s">
        <v>93</v>
      </c>
      <c r="G37" s="127">
        <v>5</v>
      </c>
      <c r="H37" s="126">
        <v>0</v>
      </c>
      <c r="I37" s="27"/>
      <c r="J37" s="41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s="24" customFormat="1" ht="18" x14ac:dyDescent="0.2">
      <c r="A38" s="23" t="s">
        <v>75</v>
      </c>
      <c r="B38" s="140" t="s">
        <v>85</v>
      </c>
      <c r="C38" s="75" t="s">
        <v>28</v>
      </c>
      <c r="D38" s="64"/>
      <c r="E38" s="123" t="s">
        <v>92</v>
      </c>
      <c r="F38" s="128" t="s">
        <v>93</v>
      </c>
      <c r="G38" s="127">
        <v>5</v>
      </c>
      <c r="H38" s="126">
        <v>0</v>
      </c>
      <c r="I38" s="27"/>
      <c r="J38" s="41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s="24" customFormat="1" ht="18" x14ac:dyDescent="0.2">
      <c r="A39" s="23" t="s">
        <v>76</v>
      </c>
      <c r="B39" s="140" t="s">
        <v>86</v>
      </c>
      <c r="C39" s="75" t="s">
        <v>28</v>
      </c>
      <c r="D39" s="64"/>
      <c r="E39" s="123" t="s">
        <v>92</v>
      </c>
      <c r="F39" s="128" t="s">
        <v>93</v>
      </c>
      <c r="G39" s="127">
        <v>5</v>
      </c>
      <c r="H39" s="126">
        <v>0</v>
      </c>
      <c r="I39" s="27"/>
      <c r="J39" s="41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s="24" customFormat="1" ht="18" x14ac:dyDescent="0.2">
      <c r="A40" s="23" t="s">
        <v>84</v>
      </c>
      <c r="B40" s="140" t="s">
        <v>98</v>
      </c>
      <c r="C40" s="75" t="s">
        <v>17</v>
      </c>
      <c r="D40" s="64"/>
      <c r="E40" s="123" t="s">
        <v>92</v>
      </c>
      <c r="F40" s="128" t="s">
        <v>93</v>
      </c>
      <c r="G40" s="127">
        <v>5</v>
      </c>
      <c r="H40" s="126">
        <v>0.3</v>
      </c>
      <c r="I40" s="27"/>
      <c r="J40" s="41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s="24" customFormat="1" ht="18" x14ac:dyDescent="0.2">
      <c r="A41" s="23" t="s">
        <v>87</v>
      </c>
      <c r="B41" s="140" t="s">
        <v>49</v>
      </c>
      <c r="C41" s="82" t="s">
        <v>91</v>
      </c>
      <c r="D41" s="64"/>
      <c r="E41" s="123" t="s">
        <v>92</v>
      </c>
      <c r="F41" s="128" t="s">
        <v>93</v>
      </c>
      <c r="G41" s="127">
        <v>5</v>
      </c>
      <c r="H41" s="126">
        <v>0.4</v>
      </c>
      <c r="I41" s="27"/>
      <c r="J41" s="41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s="24" customFormat="1" ht="18" x14ac:dyDescent="0.2">
      <c r="A42" s="23" t="s">
        <v>89</v>
      </c>
      <c r="B42" s="140" t="s">
        <v>88</v>
      </c>
      <c r="C42" s="82" t="s">
        <v>91</v>
      </c>
      <c r="D42" s="64"/>
      <c r="E42" s="123" t="s">
        <v>92</v>
      </c>
      <c r="F42" s="128" t="s">
        <v>93</v>
      </c>
      <c r="G42" s="127">
        <v>5</v>
      </c>
      <c r="H42" s="126">
        <v>0</v>
      </c>
      <c r="I42" s="27"/>
      <c r="J42" s="41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s="24" customFormat="1" ht="18" x14ac:dyDescent="0.2">
      <c r="A43" s="23" t="s">
        <v>90</v>
      </c>
      <c r="B43" s="141" t="s">
        <v>47</v>
      </c>
      <c r="C43" s="75" t="s">
        <v>28</v>
      </c>
      <c r="D43" s="64"/>
      <c r="E43" s="123" t="s">
        <v>92</v>
      </c>
      <c r="F43" s="128" t="s">
        <v>93</v>
      </c>
      <c r="G43" s="127">
        <v>5</v>
      </c>
      <c r="H43" s="126">
        <v>0</v>
      </c>
      <c r="I43" s="27"/>
      <c r="J43" s="41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s="18" customFormat="1" ht="18" x14ac:dyDescent="0.2">
      <c r="A44" s="17"/>
      <c r="B44" s="138" t="s">
        <v>37</v>
      </c>
      <c r="C44" s="121"/>
      <c r="D44" s="19"/>
      <c r="E44" s="20"/>
      <c r="F44" s="45"/>
      <c r="G44" s="20"/>
      <c r="H44" s="21"/>
      <c r="I44" s="22" t="str">
        <f t="shared" ref="I44:I51" si="5">IF(OR(F44=0,E44=0)," - ",NETWORKDAYS(E44,F44))</f>
        <v xml:space="preserve"> - </v>
      </c>
      <c r="J44" s="42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</row>
    <row r="45" spans="1:66" s="24" customFormat="1" ht="18" x14ac:dyDescent="0.2">
      <c r="A45" s="23">
        <v>4.0999999999999996</v>
      </c>
      <c r="B45" s="140" t="s">
        <v>38</v>
      </c>
      <c r="C45" s="82"/>
      <c r="D45" s="64"/>
      <c r="E45" s="87"/>
      <c r="F45" s="44"/>
      <c r="G45" s="25"/>
      <c r="H45" s="26">
        <v>0</v>
      </c>
      <c r="I45" s="27" t="str">
        <f t="shared" si="5"/>
        <v xml:space="preserve"> - </v>
      </c>
      <c r="J45" s="41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</row>
    <row r="46" spans="1:66" s="24" customFormat="1" ht="18" x14ac:dyDescent="0.2">
      <c r="A46" s="23"/>
      <c r="B46" s="140"/>
      <c r="C46" s="82"/>
      <c r="D46" s="64"/>
      <c r="E46" s="87"/>
      <c r="F46" s="44"/>
      <c r="G46" s="25"/>
      <c r="H46" s="26">
        <v>0</v>
      </c>
      <c r="I46" s="27" t="str">
        <f t="shared" si="5"/>
        <v xml:space="preserve"> - </v>
      </c>
      <c r="J46" s="41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s="24" customFormat="1" ht="18" x14ac:dyDescent="0.2">
      <c r="A47" s="23"/>
      <c r="B47" s="140"/>
      <c r="C47" s="82"/>
      <c r="D47" s="64"/>
      <c r="E47" s="87"/>
      <c r="F47" s="44"/>
      <c r="G47" s="25"/>
      <c r="H47" s="26">
        <v>0</v>
      </c>
      <c r="I47" s="27" t="str">
        <f t="shared" si="5"/>
        <v xml:space="preserve"> - </v>
      </c>
      <c r="J47" s="41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s="24" customFormat="1" ht="18" x14ac:dyDescent="0.2">
      <c r="A48" s="23"/>
      <c r="B48" s="140"/>
      <c r="C48" s="82"/>
      <c r="D48" s="64"/>
      <c r="E48" s="87"/>
      <c r="F48" s="44"/>
      <c r="G48" s="25"/>
      <c r="H48" s="26">
        <v>0</v>
      </c>
      <c r="I48" s="27" t="str">
        <f t="shared" si="5"/>
        <v xml:space="preserve"> - </v>
      </c>
      <c r="J48" s="41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s="24" customFormat="1" ht="18" x14ac:dyDescent="0.2">
      <c r="A49" s="23"/>
      <c r="B49" s="140"/>
      <c r="C49" s="82"/>
      <c r="D49" s="64"/>
      <c r="E49" s="94"/>
      <c r="F49" s="76"/>
      <c r="G49" s="77"/>
      <c r="H49" s="78">
        <v>0</v>
      </c>
      <c r="I49" s="27" t="str">
        <f t="shared" si="5"/>
        <v xml:space="preserve"> - </v>
      </c>
      <c r="J49" s="41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s="30" customFormat="1" ht="18" x14ac:dyDescent="0.2">
      <c r="A50" s="23"/>
      <c r="B50" s="142"/>
      <c r="C50" s="122"/>
      <c r="D50" s="28"/>
      <c r="E50" s="79"/>
      <c r="F50" s="79"/>
      <c r="G50" s="80"/>
      <c r="H50" s="81"/>
      <c r="I50" s="29" t="str">
        <f t="shared" si="5"/>
        <v xml:space="preserve"> - </v>
      </c>
      <c r="J50" s="43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s="30" customFormat="1" ht="18" x14ac:dyDescent="0.2">
      <c r="A51" s="23"/>
      <c r="B51" s="142"/>
      <c r="C51" s="122"/>
      <c r="D51" s="28"/>
      <c r="E51" s="79"/>
      <c r="F51" s="79"/>
      <c r="G51" s="80"/>
      <c r="H51" s="81"/>
      <c r="I51" s="29" t="str">
        <f t="shared" si="5"/>
        <v xml:space="preserve"> - </v>
      </c>
      <c r="J51" s="43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s="18" customFormat="1" ht="18" x14ac:dyDescent="0.2">
      <c r="A52" s="17"/>
      <c r="B52" s="138" t="s">
        <v>39</v>
      </c>
      <c r="C52" s="121"/>
      <c r="D52" s="19"/>
      <c r="E52" s="54"/>
      <c r="F52" s="54"/>
      <c r="G52" s="35"/>
      <c r="H52" s="36"/>
      <c r="I52" s="22" t="str">
        <f t="shared" si="4"/>
        <v xml:space="preserve"> - </v>
      </c>
      <c r="J52" s="42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</row>
    <row r="53" spans="1:66" s="24" customFormat="1" ht="18" x14ac:dyDescent="0.2">
      <c r="A53" s="23">
        <v>5.0999999999999996</v>
      </c>
      <c r="B53" s="140" t="s">
        <v>40</v>
      </c>
      <c r="C53" s="82"/>
      <c r="D53" s="64"/>
      <c r="E53" s="87"/>
      <c r="F53" s="44"/>
      <c r="G53" s="25"/>
      <c r="H53" s="26">
        <v>0</v>
      </c>
      <c r="I53" s="27" t="str">
        <f t="shared" si="4"/>
        <v xml:space="preserve"> - </v>
      </c>
      <c r="J53" s="41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s="24" customFormat="1" ht="18" x14ac:dyDescent="0.2">
      <c r="A54" s="23"/>
      <c r="B54" s="140"/>
      <c r="C54" s="82"/>
      <c r="D54" s="64"/>
      <c r="E54" s="87"/>
      <c r="F54" s="44"/>
      <c r="G54" s="25"/>
      <c r="H54" s="26">
        <v>0</v>
      </c>
      <c r="I54" s="27" t="str">
        <f t="shared" si="4"/>
        <v xml:space="preserve"> - </v>
      </c>
      <c r="J54" s="41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s="24" customFormat="1" ht="18" x14ac:dyDescent="0.2">
      <c r="A55" s="23"/>
      <c r="B55" s="140"/>
      <c r="C55" s="82"/>
      <c r="D55" s="64"/>
      <c r="E55" s="87"/>
      <c r="F55" s="44"/>
      <c r="G55" s="25"/>
      <c r="H55" s="26">
        <v>0</v>
      </c>
      <c r="I55" s="27" t="str">
        <f t="shared" si="4"/>
        <v xml:space="preserve"> - </v>
      </c>
      <c r="J55" s="41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s="24" customFormat="1" ht="18" x14ac:dyDescent="0.2">
      <c r="A56" s="23"/>
      <c r="B56" s="140"/>
      <c r="C56" s="82"/>
      <c r="D56" s="64"/>
      <c r="E56" s="87"/>
      <c r="F56" s="44"/>
      <c r="G56" s="25"/>
      <c r="H56" s="26">
        <v>0</v>
      </c>
      <c r="I56" s="27" t="str">
        <f t="shared" si="4"/>
        <v xml:space="preserve"> - </v>
      </c>
      <c r="J56" s="41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s="24" customFormat="1" ht="18" x14ac:dyDescent="0.2">
      <c r="A57" s="23"/>
      <c r="B57" s="140"/>
      <c r="C57" s="82"/>
      <c r="D57" s="64"/>
      <c r="E57" s="87"/>
      <c r="F57" s="44"/>
      <c r="G57" s="25"/>
      <c r="H57" s="26">
        <v>0</v>
      </c>
      <c r="I57" s="27" t="str">
        <f t="shared" si="4"/>
        <v xml:space="preserve"> - </v>
      </c>
      <c r="J57" s="41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s="30" customFormat="1" ht="18" x14ac:dyDescent="0.2">
      <c r="A58" s="23"/>
      <c r="B58" s="142"/>
      <c r="C58" s="122"/>
      <c r="D58" s="28"/>
      <c r="E58" s="67"/>
      <c r="F58" s="67"/>
      <c r="G58" s="68"/>
      <c r="H58" s="69"/>
      <c r="I58" s="29" t="str">
        <f t="shared" si="4"/>
        <v xml:space="preserve"> - </v>
      </c>
      <c r="J58" s="43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s="30" customFormat="1" ht="18" x14ac:dyDescent="0.2">
      <c r="A59" s="23"/>
      <c r="B59" s="142"/>
      <c r="C59" s="122"/>
      <c r="D59" s="28"/>
      <c r="E59" s="67"/>
      <c r="F59" s="67"/>
      <c r="G59" s="68"/>
      <c r="H59" s="69"/>
      <c r="I59" s="29" t="str">
        <f t="shared" si="4"/>
        <v xml:space="preserve"> - </v>
      </c>
      <c r="J59" s="43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s="31" customFormat="1" ht="12" x14ac:dyDescent="0.2">
      <c r="A60" s="47"/>
      <c r="B60" s="143"/>
      <c r="C60" s="82"/>
      <c r="D60" s="47"/>
      <c r="E60" s="82"/>
      <c r="F60" s="82"/>
      <c r="G60" s="47"/>
      <c r="H60" s="82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</row>
    <row r="61" spans="1:66" s="30" customFormat="1" ht="12" x14ac:dyDescent="0.2">
      <c r="A61" s="47"/>
      <c r="B61" s="143"/>
      <c r="C61" s="82"/>
      <c r="D61" s="47"/>
      <c r="E61" s="82"/>
      <c r="F61" s="82"/>
      <c r="G61" s="47"/>
      <c r="H61" s="82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</row>
    <row r="62" spans="1:66" s="30" customFormat="1" ht="12" x14ac:dyDescent="0.2">
      <c r="A62" s="47"/>
      <c r="B62" s="143"/>
      <c r="C62" s="82"/>
      <c r="D62" s="47"/>
      <c r="E62" s="82"/>
      <c r="F62" s="82"/>
      <c r="G62" s="47"/>
      <c r="H62" s="82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</row>
    <row r="63" spans="1:66" s="30" customFormat="1" ht="12" x14ac:dyDescent="0.2">
      <c r="A63" s="47"/>
      <c r="B63" s="143"/>
      <c r="C63" s="82"/>
      <c r="D63" s="47"/>
      <c r="E63" s="82"/>
      <c r="F63" s="82"/>
      <c r="G63" s="47"/>
      <c r="H63" s="8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</row>
    <row r="64" spans="1:66" s="30" customFormat="1" ht="12" x14ac:dyDescent="0.2">
      <c r="A64" s="47"/>
      <c r="B64" s="143"/>
      <c r="C64" s="82"/>
      <c r="D64" s="47"/>
      <c r="E64" s="82"/>
      <c r="F64" s="82"/>
      <c r="G64" s="47"/>
      <c r="H64" s="82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</row>
    <row r="65" spans="1:66" s="30" customFormat="1" ht="12" x14ac:dyDescent="0.2">
      <c r="A65" s="47"/>
      <c r="B65" s="143"/>
      <c r="C65" s="82"/>
      <c r="D65" s="47"/>
      <c r="E65" s="82"/>
      <c r="F65" s="82"/>
      <c r="G65" s="47"/>
      <c r="H65" s="8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</row>
    <row r="66" spans="1:66" s="10" customFormat="1" x14ac:dyDescent="0.2">
      <c r="A66" s="7"/>
      <c r="B66" s="144"/>
      <c r="C66" s="88"/>
      <c r="D66" s="9"/>
      <c r="E66" s="95"/>
      <c r="F66" s="95"/>
      <c r="G66" s="8"/>
      <c r="H66" s="8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</sheetData>
  <sheetProtection formatCells="0" formatColumns="0" formatRows="0" insertRows="0" deleteRows="0"/>
  <mergeCells count="19">
    <mergeCell ref="C5:E5"/>
    <mergeCell ref="R4:X4"/>
    <mergeCell ref="K4:Q4"/>
    <mergeCell ref="C4:E4"/>
    <mergeCell ref="R5:X5"/>
    <mergeCell ref="K5:Q5"/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</mergeCells>
  <phoneticPr fontId="3" type="noConversion"/>
  <conditionalFormatting sqref="H52:H59 H8:H43">
    <cfRule type="dataBar" priority="1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23" priority="56">
      <formula>K$6=TODAY()</formula>
    </cfRule>
  </conditionalFormatting>
  <conditionalFormatting sqref="K31:BN59 K22:BN28 K8:BN17">
    <cfRule type="expression" dxfId="22" priority="59">
      <formula>AND($E8&lt;=K$6,ROUNDDOWN(($F8-$E8+1)*$H8,0)+$E8-1&gt;=K$6)</formula>
    </cfRule>
    <cfRule type="expression" dxfId="21" priority="60">
      <formula>AND(NOT(ISBLANK($E8)),$E8&lt;=K$6,$F8&gt;=K$6)</formula>
    </cfRule>
  </conditionalFormatting>
  <conditionalFormatting sqref="K52:BN59 K6:BN43">
    <cfRule type="expression" dxfId="20" priority="19">
      <formula>K$6=TODAY()</formula>
    </cfRule>
  </conditionalFormatting>
  <conditionalFormatting sqref="H44:H51">
    <cfRule type="dataBar" priority="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44:BN51">
    <cfRule type="expression" dxfId="19" priority="5">
      <formula>K$6=TODAY()</formula>
    </cfRule>
  </conditionalFormatting>
  <conditionalFormatting sqref="E60:BB65">
    <cfRule type="expression" dxfId="18" priority="63">
      <formula>AND(#REF!&lt;=Q$6,ROUNDDOWN((#REF!-#REF!+1)*#REF!,0)+#REF!-1&gt;=Q$6)</formula>
    </cfRule>
    <cfRule type="expression" dxfId="17" priority="64">
      <formula>AND(NOT(ISBLANK(#REF!)),#REF!&lt;=Q$6,#REF!&gt;=Q$6)</formula>
    </cfRule>
  </conditionalFormatting>
  <conditionalFormatting sqref="E60:BB65">
    <cfRule type="expression" dxfId="16" priority="66">
      <formula>Q$6=TODAY()</formula>
    </cfRule>
  </conditionalFormatting>
  <conditionalFormatting sqref="K21:BN21">
    <cfRule type="expression" dxfId="15" priority="69">
      <formula>AND($E21&lt;=K$6,ROUNDDOWN(($F19-$E21+1)*$H21,0)+$E21-1&gt;=K$6)</formula>
    </cfRule>
    <cfRule type="expression" dxfId="14" priority="70">
      <formula>AND(NOT(ISBLANK($E21)),$E21&lt;=K$6,$F19&gt;=K$6)</formula>
    </cfRule>
  </conditionalFormatting>
  <conditionalFormatting sqref="K19:BN20">
    <cfRule type="expression" dxfId="13" priority="71">
      <formula>AND($E19&lt;=K$6,ROUNDDOWN((#REF!-$E19+1)*$H19,0)+$E19-1&gt;=K$6)</formula>
    </cfRule>
    <cfRule type="expression" dxfId="12" priority="72">
      <formula>AND(NOT(ISBLANK($E19)),$E19&lt;=K$6,#REF!&gt;=K$6)</formula>
    </cfRule>
  </conditionalFormatting>
  <conditionalFormatting sqref="K18:BN18">
    <cfRule type="expression" dxfId="11" priority="77">
      <formula>AND($E18&lt;=K$6,ROUNDDOWN(($F20-$E18+1)*$H18,0)+$E18-1&gt;=K$6)</formula>
    </cfRule>
    <cfRule type="expression" dxfId="10" priority="78">
      <formula>AND(NOT(ISBLANK($E18)),$E18&lt;=K$6,$F20&gt;=K$6)</formula>
    </cfRule>
  </conditionalFormatting>
  <conditionalFormatting sqref="A60:D65">
    <cfRule type="expression" dxfId="9" priority="81">
      <formula>AND(#REF!&lt;=L$6,ROUNDDOWN((#REF!-#REF!+1)*#REF!,0)+#REF!-1&gt;=L$6)</formula>
    </cfRule>
    <cfRule type="expression" dxfId="8" priority="82">
      <formula>AND(NOT(ISBLANK(#REF!)),#REF!&lt;=L$6,#REF!&gt;=L$6)</formula>
    </cfRule>
  </conditionalFormatting>
  <conditionalFormatting sqref="A60:D65">
    <cfRule type="expression" dxfId="7" priority="85">
      <formula>L$6=TODAY()</formula>
    </cfRule>
  </conditionalFormatting>
  <conditionalFormatting sqref="K30:BN30">
    <cfRule type="expression" dxfId="6" priority="88">
      <formula>AND($E29&lt;=K$6,ROUNDDOWN(($F30-$E29+1)*$H30,0)+$E29-1&gt;=K$6)</formula>
    </cfRule>
    <cfRule type="expression" dxfId="5" priority="89">
      <formula>AND(NOT(ISBLANK($E29)),$E29&lt;=K$6,$F30&gt;=K$6)</formula>
    </cfRule>
  </conditionalFormatting>
  <conditionalFormatting sqref="K29:BN29">
    <cfRule type="expression" dxfId="4" priority="90">
      <formula>AND(#REF!&lt;=K$6,ROUNDDOWN(($F29-#REF!+1)*$H29,0)+#REF!-1&gt;=K$6)</formula>
    </cfRule>
    <cfRule type="expression" dxfId="3" priority="91">
      <formula>AND(NOT(ISBLANK(#REF!)),#REF!&lt;=K$6,$F29&gt;=K$6)</formula>
    </cfRule>
  </conditionalFormatting>
  <conditionalFormatting sqref="G17">
    <cfRule type="dataBar" priority="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{58EE25BE-1F08-4BD8-88F7-62E36E3FD48B}</x14:id>
        </ext>
      </extLst>
    </cfRule>
  </conditionalFormatting>
  <conditionalFormatting sqref="F17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{85001B22-F26E-4449-B725-EEBF2B30CA31}</x14:id>
        </ext>
      </extLst>
    </cfRule>
  </conditionalFormatting>
  <conditionalFormatting sqref="E17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{D88B3FC5-AAA1-4DFB-8FAE-91F22FB52DD2}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58:B59 E58:H59 H17 G28:H28 G52:H52 H53:H56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H52:H59 H8:H43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H44:H51</xm:sqref>
        </x14:conditionalFormatting>
        <x14:conditionalFormatting xmlns:xm="http://schemas.microsoft.com/office/excel/2006/main">
          <x14:cfRule type="dataBar" id="{58EE25BE-1F08-4BD8-88F7-62E36E3FD4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85001B22-F26E-4449-B725-EEBF2B30C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D88B3FC5-AAA1-4DFB-8FAE-91F22FB52D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Windows 10</cp:lastModifiedBy>
  <cp:lastPrinted>2018-02-12T20:25:38Z</cp:lastPrinted>
  <dcterms:created xsi:type="dcterms:W3CDTF">2010-06-09T16:05:03Z</dcterms:created>
  <dcterms:modified xsi:type="dcterms:W3CDTF">2019-05-13T17:56:20Z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