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minaz\Desktop\CarPurchasing\"/>
    </mc:Choice>
  </mc:AlternateContent>
  <bookViews>
    <workbookView xWindow="0" yWindow="0" windowWidth="23040" windowHeight="9384"/>
  </bookViews>
  <sheets>
    <sheet name="GanttChart" sheetId="9" r:id="rId1"/>
  </sheets>
  <definedNames>
    <definedName name="prevWBS" localSheetId="0">GanttChart!$A1048576</definedName>
    <definedName name="_xlnm.Print_Area" localSheetId="0">GanttChart!$A$1:$BO$48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workbook>
</file>

<file path=xl/calcChain.xml><?xml version="1.0" encoding="utf-8"?>
<calcChain xmlns="http://schemas.openxmlformats.org/spreadsheetml/2006/main">
  <c r="J40" i="9" l="1"/>
  <c r="J39" i="9"/>
  <c r="J38" i="9"/>
  <c r="J37" i="9"/>
  <c r="J36" i="9"/>
  <c r="J35" i="9"/>
  <c r="J34" i="9"/>
  <c r="J33" i="9"/>
  <c r="J17" i="9"/>
  <c r="J18" i="9"/>
  <c r="J19" i="9"/>
  <c r="J20" i="9"/>
  <c r="J9" i="9" l="1"/>
  <c r="J48" i="9" l="1"/>
  <c r="J47" i="9"/>
  <c r="J8" i="9" l="1"/>
  <c r="J41" i="9"/>
  <c r="J27" i="9"/>
  <c r="J21" i="9"/>
  <c r="L6" i="9" l="1"/>
  <c r="J15" i="9" l="1"/>
  <c r="J12" i="9"/>
  <c r="J10" i="9"/>
  <c r="J16" i="9"/>
  <c r="L7" i="9"/>
  <c r="L4" i="9"/>
  <c r="J13" i="9" l="1"/>
  <c r="J14" i="9" l="1"/>
  <c r="M6" i="9" l="1"/>
  <c r="J23" i="9" l="1"/>
  <c r="J22" i="9"/>
  <c r="J29" i="9"/>
  <c r="J28" i="9"/>
  <c r="J43" i="9"/>
  <c r="J42" i="9"/>
  <c r="N6" i="9"/>
  <c r="J30" i="9"/>
  <c r="J44" i="9" l="1"/>
  <c r="O6" i="9"/>
  <c r="J45" i="9" l="1"/>
  <c r="J31" i="9"/>
  <c r="P6" i="9"/>
  <c r="L5" i="9"/>
  <c r="J46" i="9" l="1"/>
  <c r="J32" i="9"/>
  <c r="J11"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AY7" i="9" l="1"/>
  <c r="AZ7" i="9" l="1"/>
  <c r="BA7" i="9" l="1"/>
  <c r="A13" i="9" l="1"/>
  <c r="A14" i="9" s="1"/>
  <c r="A15" i="9" s="1"/>
  <c r="A16" i="9" s="1"/>
  <c r="J24" i="9" l="1"/>
  <c r="J25" i="9" l="1"/>
  <c r="J26" i="9"/>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<sst xmlns="http://schemas.openxmlformats.org/spreadsheetml/2006/main" count="55" uniqueCount="50">
  <si>
    <t>WBS</t>
  </si>
  <si>
    <t>TASK</t>
  </si>
  <si>
    <t>START</t>
  </si>
  <si>
    <t>END</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</si>
  <si>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</si>
  <si>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</si>
  <si>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</si>
  <si>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</si>
  <si>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</si>
  <si>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</si>
  <si>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</si>
  <si>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[Car_Purchase] Project Schedule</t>
  </si>
  <si>
    <t>Sara Ibrahim</t>
  </si>
  <si>
    <t>Estimated DAYS</t>
  </si>
  <si>
    <t>Assigned to</t>
  </si>
  <si>
    <t>Gathering requirements</t>
  </si>
  <si>
    <t>1.1.1</t>
  </si>
  <si>
    <t>SIQ Sheet</t>
  </si>
  <si>
    <t>Jannat</t>
  </si>
  <si>
    <t>1.1.2</t>
  </si>
  <si>
    <t>SRS Sheet</t>
  </si>
  <si>
    <t>Bossy</t>
  </si>
  <si>
    <t>Sara</t>
  </si>
  <si>
    <t>1.1.3</t>
  </si>
  <si>
    <t>Issue Sheet</t>
  </si>
  <si>
    <t>Risk management sheet</t>
  </si>
  <si>
    <t>CM tool</t>
  </si>
  <si>
    <t>Fatma</t>
  </si>
  <si>
    <t>Project plan document</t>
  </si>
  <si>
    <t>Hagar</t>
  </si>
  <si>
    <t>Project schedule</t>
  </si>
  <si>
    <t>Mina</t>
  </si>
  <si>
    <t>Phase One</t>
  </si>
  <si>
    <t>Phase Two</t>
  </si>
  <si>
    <t>Design</t>
  </si>
  <si>
    <t>Monitoring and control</t>
  </si>
  <si>
    <t>1.2.1</t>
  </si>
  <si>
    <t>1.2.2</t>
  </si>
  <si>
    <t>1.2.3</t>
  </si>
  <si>
    <t>Peer review</t>
  </si>
  <si>
    <t>Corrective actions</t>
  </si>
  <si>
    <t>Preventive actions</t>
  </si>
  <si>
    <t>ITI</t>
  </si>
  <si>
    <t>Reviewed By</t>
  </si>
  <si>
    <t>Phase Three</t>
  </si>
  <si>
    <t>Build and development</t>
  </si>
  <si>
    <t>Phase four</t>
  </si>
  <si>
    <t>Testing</t>
  </si>
  <si>
    <t>Phase five</t>
  </si>
  <si>
    <t>Maintenance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</si>
</sst>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49"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b/>
      <sz val="9"/>
      <name val="Arial"/>
      <family val="2"/>
      <scheme val="minor"/>
    </font>
    <font>
      <b/>
      <sz val="10"/>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theme="0" tint="-0.24994659260841701"/>
      </left>
      <right/>
      <top/>
      <bottom/>
      <diagonal/>
    </border>
    <border>
      <left style="thin">
        <color theme="0" tint="-0.24994659260841701"/>
      </left>
      <right/>
      <top/>
      <bottom style="medium">
        <color theme="0" tint="-0.34998626667073579"/>
      </bottom>
      <diagonal/>
    </border>
    <border>
      <left/>
      <right/>
      <top style="thin">
        <color rgb="FFEFEFEF"/>
      </top>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2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9" fillId="21" borderId="13" xfId="0" applyNumberFormat="1"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1" fontId="39" fillId="0" borderId="10"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41" fillId="0" borderId="0" xfId="0" applyNumberFormat="1" applyFont="1" applyFill="1" applyBorder="1" applyProtection="1"/>
    <xf numFmtId="0" fontId="41" fillId="0" borderId="0" xfId="0" applyFont="1" applyFill="1" applyBorder="1" applyProtection="1"/>
    <xf numFmtId="0" fontId="1" fillId="0" borderId="0" xfId="0" applyFont="1" applyFill="1" applyBorder="1" applyProtection="1"/>
    <xf numFmtId="0" fontId="41" fillId="0" borderId="0" xfId="0" applyFont="1" applyProtection="1"/>
    <xf numFmtId="0" fontId="41"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2" fillId="0" borderId="17" xfId="0" applyNumberFormat="1" applyFont="1" applyFill="1" applyBorder="1" applyAlignment="1" applyProtection="1">
      <alignment horizontal="left" vertical="center"/>
    </xf>
    <xf numFmtId="0" fontId="42" fillId="0" borderId="17" xfId="0" applyFont="1" applyFill="1" applyBorder="1" applyAlignment="1" applyProtection="1">
      <alignment horizontal="left" vertical="center"/>
    </xf>
    <xf numFmtId="0" fontId="42" fillId="0" borderId="17" xfId="0" applyFont="1" applyFill="1" applyBorder="1" applyAlignment="1" applyProtection="1">
      <alignment horizontal="center" vertical="center" wrapText="1"/>
    </xf>
    <xf numFmtId="0" fontId="43" fillId="0" borderId="17" xfId="0" applyNumberFormat="1" applyFont="1" applyFill="1" applyBorder="1" applyAlignment="1" applyProtection="1">
      <alignment horizontal="center" vertical="center" wrapText="1"/>
    </xf>
    <xf numFmtId="0" fontId="42"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4"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15" fillId="19" borderId="10" xfId="29" applyBorder="1" applyAlignment="1" applyProtection="1">
      <alignment horizontal="center" vertical="center"/>
    </xf>
    <xf numFmtId="1" fontId="15" fillId="19" borderId="10" xfId="29" applyNumberFormat="1" applyBorder="1" applyAlignment="1" applyProtection="1">
      <alignment horizontal="center" vertical="center"/>
    </xf>
    <xf numFmtId="9" fontId="15" fillId="19" borderId="10" xfId="29" applyNumberFormat="1" applyBorder="1" applyAlignment="1" applyProtection="1">
      <alignment horizontal="center" vertical="center"/>
    </xf>
    <xf numFmtId="0" fontId="38" fillId="0" borderId="15" xfId="0" applyNumberFormat="1" applyFont="1" applyFill="1" applyBorder="1" applyAlignment="1" applyProtection="1">
      <alignment horizontal="center" vertical="center"/>
    </xf>
    <xf numFmtId="0" fontId="38" fillId="0" borderId="12" xfId="0" applyNumberFormat="1" applyFont="1" applyFill="1" applyBorder="1" applyAlignment="1" applyProtection="1">
      <alignment horizontal="center" vertical="center"/>
    </xf>
    <xf numFmtId="0" fontId="38"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5"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xf numFmtId="167" fontId="33" fillId="0" borderId="0" xfId="0" applyNumberFormat="1" applyFont="1" applyFill="1" applyBorder="1" applyAlignment="1" applyProtection="1">
      <alignment horizontal="center" vertical="center"/>
    </xf>
    <xf numFmtId="0" fontId="38" fillId="0" borderId="0" xfId="0" applyNumberFormat="1" applyFont="1" applyFill="1" applyBorder="1" applyAlignment="1" applyProtection="1">
      <alignment horizontal="center" vertical="center"/>
    </xf>
    <xf numFmtId="0" fontId="38" fillId="0" borderId="22" xfId="0" applyNumberFormat="1" applyFont="1" applyFill="1" applyBorder="1" applyAlignment="1" applyProtection="1">
      <alignment horizontal="center" vertical="center"/>
    </xf>
    <xf numFmtId="167" fontId="33" fillId="0" borderId="22" xfId="0" applyNumberFormat="1" applyFont="1" applyFill="1" applyBorder="1" applyAlignment="1" applyProtection="1">
      <alignment horizontal="center" vertical="center"/>
    </xf>
    <xf numFmtId="166" fontId="3" fillId="0" borderId="22" xfId="0" applyNumberFormat="1" applyFont="1" applyFill="1" applyBorder="1" applyAlignment="1" applyProtection="1">
      <alignment horizontal="center" vertical="center" shrinkToFit="1"/>
    </xf>
    <xf numFmtId="0" fontId="30" fillId="0" borderId="23" xfId="0" applyNumberFormat="1" applyFont="1" applyFill="1" applyBorder="1" applyAlignment="1" applyProtection="1">
      <alignment horizontal="center" vertical="center" shrinkToFit="1"/>
    </xf>
    <xf numFmtId="166" fontId="3" fillId="0" borderId="0" xfId="0" applyNumberFormat="1" applyFont="1" applyFill="1" applyBorder="1" applyAlignment="1" applyProtection="1">
      <alignment horizontal="center" vertical="center" shrinkToFit="1"/>
    </xf>
    <xf numFmtId="0" fontId="30" fillId="0" borderId="0" xfId="0" applyNumberFormat="1" applyFont="1" applyFill="1" applyBorder="1" applyAlignment="1" applyProtection="1">
      <alignment horizontal="center" vertical="center" shrinkToFit="1"/>
    </xf>
    <xf numFmtId="0" fontId="47" fillId="0" borderId="10" xfId="0" applyFont="1" applyFill="1" applyBorder="1" applyAlignment="1" applyProtection="1">
      <alignment horizontal="left" vertical="center" wrapText="1"/>
    </xf>
    <xf numFmtId="0" fontId="48" fillId="0" borderId="10" xfId="0" applyFont="1" applyFill="1" applyBorder="1" applyAlignment="1" applyProtection="1">
      <alignment horizontal="left" vertical="center" wrapText="1"/>
    </xf>
    <xf numFmtId="0" fontId="47" fillId="0" borderId="10" xfId="0" applyNumberFormat="1" applyFont="1" applyFill="1" applyBorder="1" applyAlignment="1" applyProtection="1">
      <alignment horizontal="left" vertical="center"/>
    </xf>
    <xf numFmtId="0" fontId="47" fillId="0" borderId="10" xfId="0" applyFont="1" applyFill="1" applyBorder="1" applyAlignment="1" applyProtection="1">
      <alignment vertical="center" wrapText="1"/>
    </xf>
    <xf numFmtId="0" fontId="30" fillId="0" borderId="10" xfId="0" applyFont="1" applyFill="1" applyBorder="1" applyAlignment="1" applyProtection="1">
      <alignment horizontal="left" vertical="center" wrapText="1" indent="2"/>
    </xf>
    <xf numFmtId="0" fontId="33" fillId="0" borderId="10" xfId="0" applyFont="1" applyFill="1" applyBorder="1" applyAlignment="1" applyProtection="1">
      <alignment horizontal="center" vertical="center"/>
    </xf>
    <xf numFmtId="0" fontId="30" fillId="0" borderId="10" xfId="0" applyFont="1" applyFill="1" applyBorder="1" applyAlignment="1" applyProtection="1">
      <alignment horizontal="center" vertical="center"/>
    </xf>
    <xf numFmtId="165" fontId="47" fillId="21" borderId="13" xfId="0" applyNumberFormat="1" applyFont="1" applyFill="1" applyBorder="1" applyAlignment="1" applyProtection="1">
      <alignment horizontal="right" vertical="center"/>
    </xf>
    <xf numFmtId="165" fontId="47" fillId="21" borderId="13" xfId="0" applyNumberFormat="1" applyFont="1" applyFill="1" applyBorder="1" applyAlignment="1" applyProtection="1">
      <alignment horizontal="left" vertical="top"/>
    </xf>
    <xf numFmtId="165" fontId="35" fillId="22" borderId="11" xfId="0" applyNumberFormat="1" applyFont="1" applyFill="1" applyBorder="1" applyAlignment="1" applyProtection="1">
      <alignment horizontal="left" vertical="top"/>
    </xf>
    <xf numFmtId="165" fontId="30" fillId="21" borderId="10" xfId="0" applyNumberFormat="1" applyFont="1" applyFill="1" applyBorder="1" applyAlignment="1" applyProtection="1">
      <alignment horizontal="left" vertical="top"/>
    </xf>
    <xf numFmtId="0" fontId="15" fillId="19" borderId="10" xfId="29" applyBorder="1" applyAlignment="1" applyProtection="1">
      <alignment horizontal="left" vertical="top"/>
    </xf>
    <xf numFmtId="165" fontId="35" fillId="22" borderId="11" xfId="0" applyNumberFormat="1" applyFont="1" applyFill="1" applyBorder="1" applyAlignment="1" applyProtection="1">
      <alignment horizontal="right" vertical="center"/>
    </xf>
    <xf numFmtId="165" fontId="35" fillId="22" borderId="24" xfId="0" applyNumberFormat="1" applyFont="1" applyFill="1" applyBorder="1" applyAlignment="1" applyProtection="1">
      <alignment horizontal="left" vertical="top"/>
    </xf>
    <xf numFmtId="165" fontId="35" fillId="0" borderId="24" xfId="0" applyNumberFormat="1" applyFont="1" applyBorder="1" applyAlignment="1" applyProtection="1">
      <alignment horizontal="center" vertical="center"/>
    </xf>
    <xf numFmtId="1" fontId="35" fillId="23" borderId="24" xfId="0" applyNumberFormat="1" applyFont="1" applyFill="1" applyBorder="1" applyAlignment="1" applyProtection="1">
      <alignment horizontal="center" vertical="center"/>
    </xf>
    <xf numFmtId="9" fontId="35" fillId="23" borderId="24" xfId="40" applyFont="1" applyFill="1" applyBorder="1" applyAlignment="1" applyProtection="1">
      <alignment horizontal="center" vertical="center"/>
    </xf>
    <xf numFmtId="165" fontId="30" fillId="21" borderId="13" xfId="0" applyNumberFormat="1" applyFont="1" applyFill="1" applyBorder="1" applyAlignment="1" applyProtection="1">
      <alignment horizontal="left" vertical="top"/>
    </xf>
    <xf numFmtId="0" fontId="15" fillId="19" borderId="0" xfId="29" applyBorder="1" applyAlignment="1" applyProtection="1">
      <alignment horizontal="left" vertical="top"/>
    </xf>
    <xf numFmtId="0" fontId="15" fillId="19" borderId="0" xfId="29" applyBorder="1" applyAlignment="1" applyProtection="1">
      <alignment horizontal="center" vertical="center"/>
    </xf>
    <xf numFmtId="1" fontId="15" fillId="19" borderId="0" xfId="29" applyNumberFormat="1" applyBorder="1" applyAlignment="1" applyProtection="1">
      <alignment horizontal="center" vertical="center"/>
    </xf>
    <xf numFmtId="9" fontId="15" fillId="19" borderId="0" xfId="29" applyNumberFormat="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6">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file>

<file path=xl/drawings/drawing1.xml><?xml version="1.0" encoding="utf-8"?>
<xdr:wsDr xmlns:xdr="http://schemas.openxmlformats.org/drawingml/2006/spreadsheetDrawing" xmlns:a="http://schemas.openxmlformats.org/drawingml/2006/main">
  <xdr:twoCellAnchor editAs="absolute">
    <xdr:from>
      <xdr:col>7</xdr:col>
      <xdr:colOff>30480</xdr:colOff>
      <xdr:row>5</xdr:row>
      <xdr:rowOff>142875</xdr:rowOff>
    </xdr:from>
    <xdr:to>
      <xdr:col>17</xdr:col>
      <xdr:colOff>133350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99060</xdr:colOff>
          <xdr:row>1</xdr:row>
          <xdr:rowOff>121920</xdr:rowOff>
        </xdr:from>
        <xdr:to>
          <xdr:col>28</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O55"/>
  <sheetViews>
    <sheetView showGridLines="0" tabSelected="1" zoomScaleNormal="100" workbookViewId="0">
      <pane ySplit="7" topLeftCell="A8" activePane="bottomLeft" state="frozen"/>
      <selection pane="bottomLeft" activeCell="E15" sqref="E15"/>
    </sheetView>
  </sheetViews>
  <sheetFormatPr defaultColWidth="9.109375" defaultRowHeight="13.2" x14ac:dyDescent="0.25"/>
  <cols>
    <col min="1" max="1" width="6.88671875" style="5" customWidth="1"/>
    <col min="2" max="2" width="22.33203125" style="1" customWidth="1"/>
    <col min="3" max="3" width="10.21875" style="1" customWidth="1"/>
    <col min="4" max="4" width="6.88671875" style="6" hidden="1" customWidth="1"/>
    <col min="5" max="5" width="10.21875" style="6" customWidth="1"/>
    <col min="6" max="7" width="12" style="1" customWidth="1"/>
    <col min="8" max="8" width="9.33203125" style="1" customWidth="1"/>
    <col min="9" max="9" width="17.88671875" style="1" customWidth="1"/>
    <col min="10" max="10" width="6.44140625" style="1" customWidth="1"/>
    <col min="11" max="11" width="1.88671875" style="1" customWidth="1"/>
    <col min="12" max="67" width="2.44140625" style="1" customWidth="1"/>
    <col min="68" max="16384" width="9.109375" style="3"/>
  </cols>
  <sheetData>
    <row r="1" spans="1:67" ht="30" customHeight="1" x14ac:dyDescent="0.25">
      <c r="A1" s="72" t="s">
        <v>11</v>
      </c>
      <c r="B1" s="14"/>
      <c r="C1" s="14"/>
      <c r="D1" s="14"/>
      <c r="E1" s="14"/>
      <c r="F1" s="14"/>
      <c r="G1" s="14"/>
      <c r="J1" s="76"/>
      <c r="L1" s="87" t="s">
        <v>10</v>
      </c>
      <c r="M1" s="87"/>
      <c r="N1" s="87"/>
      <c r="O1" s="87"/>
      <c r="P1" s="87"/>
      <c r="Q1" s="87"/>
      <c r="R1" s="87"/>
      <c r="S1" s="87"/>
      <c r="T1" s="87"/>
      <c r="U1" s="87"/>
      <c r="V1" s="87"/>
      <c r="W1" s="87"/>
      <c r="X1" s="87"/>
      <c r="Y1" s="87"/>
      <c r="Z1" s="87"/>
      <c r="AA1" s="87"/>
      <c r="AB1" s="87"/>
      <c r="AC1" s="87"/>
      <c r="AD1" s="87"/>
      <c r="AE1" s="87"/>
      <c r="AF1" s="87"/>
    </row>
    <row r="2" spans="1:67" ht="18" customHeight="1" x14ac:dyDescent="0.25">
      <c r="A2" s="19" t="s">
        <v>42</v>
      </c>
      <c r="B2" s="7"/>
      <c r="C2" s="7"/>
      <c r="D2" s="13"/>
      <c r="E2" s="13"/>
      <c r="F2" s="77"/>
      <c r="G2" s="77"/>
      <c r="I2" s="2"/>
    </row>
    <row r="3" spans="1:67" ht="13.8" x14ac:dyDescent="0.25">
      <c r="A3" s="19"/>
      <c r="B3" s="15"/>
      <c r="C3" s="4"/>
      <c r="D3" s="4"/>
      <c r="E3" s="4"/>
      <c r="F3" s="4"/>
      <c r="G3" s="4"/>
      <c r="H3" s="4"/>
      <c r="I3" s="2"/>
      <c r="L3" s="8"/>
      <c r="M3" s="8"/>
      <c r="N3" s="8"/>
      <c r="O3" s="8"/>
      <c r="P3" s="8"/>
      <c r="Q3" s="8"/>
      <c r="R3" s="8"/>
      <c r="S3" s="8"/>
      <c r="T3" s="8"/>
      <c r="U3" s="8"/>
      <c r="V3" s="8"/>
      <c r="W3" s="8"/>
      <c r="X3" s="8"/>
      <c r="Y3" s="8"/>
      <c r="Z3" s="8"/>
      <c r="AA3" s="8"/>
      <c r="AB3" s="8"/>
    </row>
    <row r="4" spans="1:67" ht="17.25" customHeight="1" x14ac:dyDescent="0.25">
      <c r="A4" s="57"/>
      <c r="B4" s="61" t="s">
        <v>8</v>
      </c>
      <c r="C4" s="89">
        <v>43582</v>
      </c>
      <c r="D4" s="89"/>
      <c r="E4" s="89"/>
      <c r="F4" s="89"/>
      <c r="G4" s="58"/>
      <c r="H4" s="61" t="s">
        <v>7</v>
      </c>
      <c r="I4" s="75">
        <v>1</v>
      </c>
      <c r="J4" s="59"/>
      <c r="K4" s="17"/>
      <c r="L4" s="81" t="str">
        <f>"Week "&amp;(L6-($C$4-WEEKDAY($C$4,1)+2))/7+1</f>
        <v>Week 1</v>
      </c>
      <c r="M4" s="82"/>
      <c r="N4" s="82"/>
      <c r="O4" s="82"/>
      <c r="P4" s="82"/>
      <c r="Q4" s="82"/>
      <c r="R4" s="83"/>
      <c r="S4" s="81" t="str">
        <f>"Week "&amp;(S6-($C$4-WEEKDAY($C$4,1)+2))/7+1</f>
        <v>Week 2</v>
      </c>
      <c r="T4" s="82"/>
      <c r="U4" s="82"/>
      <c r="V4" s="82"/>
      <c r="W4" s="82"/>
      <c r="X4" s="82"/>
      <c r="Y4" s="83"/>
      <c r="Z4" s="81" t="str">
        <f>"Week "&amp;(Z6-($C$4-WEEKDAY($C$4,1)+2))/7+1</f>
        <v>Week 3</v>
      </c>
      <c r="AA4" s="82"/>
      <c r="AB4" s="82"/>
      <c r="AC4" s="82"/>
      <c r="AD4" s="82"/>
      <c r="AE4" s="82"/>
      <c r="AF4" s="83"/>
      <c r="AG4" s="81" t="str">
        <f>"Week "&amp;(AG6-($C$4-WEEKDAY($C$4,1)+2))/7+1</f>
        <v>Week 4</v>
      </c>
      <c r="AH4" s="82"/>
      <c r="AI4" s="82"/>
      <c r="AJ4" s="82"/>
      <c r="AK4" s="82"/>
      <c r="AL4" s="82"/>
      <c r="AM4" s="83"/>
      <c r="AN4" s="81" t="str">
        <f>"Week "&amp;(AN6-($C$4-WEEKDAY($C$4,1)+2))/7+1</f>
        <v>Week 5</v>
      </c>
      <c r="AO4" s="82"/>
      <c r="AP4" s="82"/>
      <c r="AQ4" s="82"/>
      <c r="AR4" s="82"/>
      <c r="AS4" s="82"/>
      <c r="AT4" s="83"/>
      <c r="AU4" s="81" t="str">
        <f>"Week "&amp;(AU6-($C$4-WEEKDAY($C$4,1)+2))/7+1</f>
        <v>Week 6</v>
      </c>
      <c r="AV4" s="82"/>
      <c r="AW4" s="82"/>
      <c r="AX4" s="82"/>
      <c r="AY4" s="82"/>
      <c r="AZ4" s="82"/>
      <c r="BA4" s="92"/>
      <c r="BB4" s="91"/>
      <c r="BC4" s="91"/>
      <c r="BD4" s="91"/>
      <c r="BE4" s="91"/>
      <c r="BF4" s="91"/>
      <c r="BG4" s="91"/>
      <c r="BH4" s="91"/>
      <c r="BI4" s="91"/>
      <c r="BJ4" s="91"/>
      <c r="BK4" s="91"/>
      <c r="BL4" s="91"/>
      <c r="BM4" s="91"/>
      <c r="BN4" s="91"/>
      <c r="BO4" s="91"/>
    </row>
    <row r="5" spans="1:67" ht="17.25" customHeight="1" x14ac:dyDescent="0.25">
      <c r="A5" s="57"/>
      <c r="B5" s="61" t="s">
        <v>9</v>
      </c>
      <c r="C5" s="88" t="s">
        <v>12</v>
      </c>
      <c r="D5" s="88"/>
      <c r="E5" s="88"/>
      <c r="F5" s="88"/>
      <c r="G5" s="60"/>
      <c r="H5" s="60"/>
      <c r="I5" s="60"/>
      <c r="J5" s="60"/>
      <c r="K5" s="17"/>
      <c r="L5" s="84">
        <f>L6</f>
        <v>43577</v>
      </c>
      <c r="M5" s="85"/>
      <c r="N5" s="85"/>
      <c r="O5" s="85"/>
      <c r="P5" s="85"/>
      <c r="Q5" s="85"/>
      <c r="R5" s="86"/>
      <c r="S5" s="84">
        <f>S6</f>
        <v>43584</v>
      </c>
      <c r="T5" s="85"/>
      <c r="U5" s="85"/>
      <c r="V5" s="85"/>
      <c r="W5" s="85"/>
      <c r="X5" s="85"/>
      <c r="Y5" s="86"/>
      <c r="Z5" s="84">
        <f>Z6</f>
        <v>43591</v>
      </c>
      <c r="AA5" s="85"/>
      <c r="AB5" s="85"/>
      <c r="AC5" s="85"/>
      <c r="AD5" s="85"/>
      <c r="AE5" s="85"/>
      <c r="AF5" s="86"/>
      <c r="AG5" s="84">
        <f>AG6</f>
        <v>43598</v>
      </c>
      <c r="AH5" s="85"/>
      <c r="AI5" s="85"/>
      <c r="AJ5" s="85"/>
      <c r="AK5" s="85"/>
      <c r="AL5" s="85"/>
      <c r="AM5" s="86"/>
      <c r="AN5" s="84">
        <f>AN6</f>
        <v>43605</v>
      </c>
      <c r="AO5" s="85"/>
      <c r="AP5" s="85"/>
      <c r="AQ5" s="85"/>
      <c r="AR5" s="85"/>
      <c r="AS5" s="85"/>
      <c r="AT5" s="86"/>
      <c r="AU5" s="84">
        <f>AU6</f>
        <v>43612</v>
      </c>
      <c r="AV5" s="85"/>
      <c r="AW5" s="85"/>
      <c r="AX5" s="85"/>
      <c r="AY5" s="85"/>
      <c r="AZ5" s="85"/>
      <c r="BA5" s="93"/>
      <c r="BB5" s="90"/>
      <c r="BC5" s="90"/>
      <c r="BD5" s="90"/>
      <c r="BE5" s="90"/>
      <c r="BF5" s="90"/>
      <c r="BG5" s="90"/>
      <c r="BH5" s="90"/>
      <c r="BI5" s="90"/>
      <c r="BJ5" s="90"/>
      <c r="BK5" s="90"/>
      <c r="BL5" s="90"/>
      <c r="BM5" s="90"/>
      <c r="BN5" s="90"/>
      <c r="BO5" s="90"/>
    </row>
    <row r="6" spans="1:67" x14ac:dyDescent="0.25">
      <c r="A6" s="16"/>
      <c r="B6" s="17"/>
      <c r="C6" s="17"/>
      <c r="D6" s="18"/>
      <c r="E6" s="18"/>
      <c r="F6" s="17"/>
      <c r="G6" s="17"/>
      <c r="H6" s="17"/>
      <c r="I6" s="17"/>
      <c r="J6" s="17"/>
      <c r="K6" s="17"/>
      <c r="L6" s="45">
        <f>C4-WEEKDAY(C4,1)+2+7*(I4-1)</f>
        <v>43577</v>
      </c>
      <c r="M6" s="37">
        <f t="shared" ref="M6:AR6" si="0">L6+1</f>
        <v>43578</v>
      </c>
      <c r="N6" s="37">
        <f t="shared" si="0"/>
        <v>43579</v>
      </c>
      <c r="O6" s="37">
        <f t="shared" si="0"/>
        <v>43580</v>
      </c>
      <c r="P6" s="37">
        <f t="shared" si="0"/>
        <v>43581</v>
      </c>
      <c r="Q6" s="37">
        <f t="shared" si="0"/>
        <v>43582</v>
      </c>
      <c r="R6" s="46">
        <f t="shared" si="0"/>
        <v>43583</v>
      </c>
      <c r="S6" s="45">
        <f t="shared" si="0"/>
        <v>43584</v>
      </c>
      <c r="T6" s="37">
        <f t="shared" si="0"/>
        <v>43585</v>
      </c>
      <c r="U6" s="37">
        <f t="shared" si="0"/>
        <v>43586</v>
      </c>
      <c r="V6" s="37">
        <f t="shared" si="0"/>
        <v>43587</v>
      </c>
      <c r="W6" s="37">
        <f t="shared" si="0"/>
        <v>43588</v>
      </c>
      <c r="X6" s="37">
        <f t="shared" si="0"/>
        <v>43589</v>
      </c>
      <c r="Y6" s="46">
        <f t="shared" si="0"/>
        <v>43590</v>
      </c>
      <c r="Z6" s="45">
        <f t="shared" si="0"/>
        <v>43591</v>
      </c>
      <c r="AA6" s="37">
        <f t="shared" si="0"/>
        <v>43592</v>
      </c>
      <c r="AB6" s="37">
        <f t="shared" si="0"/>
        <v>43593</v>
      </c>
      <c r="AC6" s="37">
        <f t="shared" si="0"/>
        <v>43594</v>
      </c>
      <c r="AD6" s="37">
        <f t="shared" si="0"/>
        <v>43595</v>
      </c>
      <c r="AE6" s="37">
        <f t="shared" si="0"/>
        <v>43596</v>
      </c>
      <c r="AF6" s="46">
        <f t="shared" si="0"/>
        <v>43597</v>
      </c>
      <c r="AG6" s="45">
        <f t="shared" si="0"/>
        <v>43598</v>
      </c>
      <c r="AH6" s="37">
        <f t="shared" si="0"/>
        <v>43599</v>
      </c>
      <c r="AI6" s="37">
        <f t="shared" si="0"/>
        <v>43600</v>
      </c>
      <c r="AJ6" s="37">
        <f t="shared" si="0"/>
        <v>43601</v>
      </c>
      <c r="AK6" s="37">
        <f t="shared" si="0"/>
        <v>43602</v>
      </c>
      <c r="AL6" s="37">
        <f t="shared" si="0"/>
        <v>43603</v>
      </c>
      <c r="AM6" s="46">
        <f t="shared" si="0"/>
        <v>43604</v>
      </c>
      <c r="AN6" s="45">
        <f t="shared" si="0"/>
        <v>43605</v>
      </c>
      <c r="AO6" s="37">
        <f t="shared" si="0"/>
        <v>43606</v>
      </c>
      <c r="AP6" s="37">
        <f t="shared" si="0"/>
        <v>43607</v>
      </c>
      <c r="AQ6" s="37">
        <f t="shared" si="0"/>
        <v>43608</v>
      </c>
      <c r="AR6" s="37">
        <f t="shared" si="0"/>
        <v>43609</v>
      </c>
      <c r="AS6" s="37">
        <f t="shared" ref="AS6:BA6" si="1">AR6+1</f>
        <v>43610</v>
      </c>
      <c r="AT6" s="46">
        <f t="shared" si="1"/>
        <v>43611</v>
      </c>
      <c r="AU6" s="45">
        <f t="shared" si="1"/>
        <v>43612</v>
      </c>
      <c r="AV6" s="37">
        <f t="shared" si="1"/>
        <v>43613</v>
      </c>
      <c r="AW6" s="37">
        <f t="shared" si="1"/>
        <v>43614</v>
      </c>
      <c r="AX6" s="37">
        <f t="shared" si="1"/>
        <v>43615</v>
      </c>
      <c r="AY6" s="37">
        <f t="shared" si="1"/>
        <v>43616</v>
      </c>
      <c r="AZ6" s="37">
        <f t="shared" si="1"/>
        <v>43617</v>
      </c>
      <c r="BA6" s="94">
        <f t="shared" si="1"/>
        <v>43618</v>
      </c>
      <c r="BB6" s="96"/>
      <c r="BC6" s="96"/>
      <c r="BD6" s="96"/>
      <c r="BE6" s="96"/>
      <c r="BF6" s="96"/>
      <c r="BG6" s="96"/>
      <c r="BH6" s="96"/>
      <c r="BI6" s="96"/>
      <c r="BJ6" s="96"/>
      <c r="BK6" s="96"/>
      <c r="BL6" s="96"/>
      <c r="BM6" s="96"/>
      <c r="BN6" s="96"/>
      <c r="BO6" s="96"/>
    </row>
    <row r="7" spans="1:67" s="71" customFormat="1" ht="24.6" thickBot="1" x14ac:dyDescent="0.3">
      <c r="A7" s="63" t="s">
        <v>0</v>
      </c>
      <c r="B7" s="64" t="s">
        <v>1</v>
      </c>
      <c r="C7" s="65" t="s">
        <v>14</v>
      </c>
      <c r="D7" s="66" t="s">
        <v>6</v>
      </c>
      <c r="E7" s="66" t="s">
        <v>43</v>
      </c>
      <c r="F7" s="67" t="s">
        <v>2</v>
      </c>
      <c r="G7" s="67" t="s">
        <v>3</v>
      </c>
      <c r="H7" s="65" t="s">
        <v>13</v>
      </c>
      <c r="I7" s="65" t="s">
        <v>4</v>
      </c>
      <c r="J7" s="65" t="s">
        <v>5</v>
      </c>
      <c r="K7" s="65"/>
      <c r="L7" s="68" t="str">
        <f t="shared" ref="L7:AQ7" si="2">CHOOSE(WEEKDAY(L6,1),"S","M","T","W","T","F","S")</f>
        <v>M</v>
      </c>
      <c r="M7" s="69" t="str">
        <f t="shared" si="2"/>
        <v>T</v>
      </c>
      <c r="N7" s="69" t="str">
        <f t="shared" si="2"/>
        <v>W</v>
      </c>
      <c r="O7" s="69" t="str">
        <f t="shared" si="2"/>
        <v>T</v>
      </c>
      <c r="P7" s="69" t="str">
        <f t="shared" si="2"/>
        <v>F</v>
      </c>
      <c r="Q7" s="69" t="str">
        <f t="shared" si="2"/>
        <v>S</v>
      </c>
      <c r="R7" s="70" t="str">
        <f t="shared" si="2"/>
        <v>S</v>
      </c>
      <c r="S7" s="68" t="str">
        <f t="shared" si="2"/>
        <v>M</v>
      </c>
      <c r="T7" s="69" t="str">
        <f t="shared" si="2"/>
        <v>T</v>
      </c>
      <c r="U7" s="69" t="str">
        <f t="shared" si="2"/>
        <v>W</v>
      </c>
      <c r="V7" s="69" t="str">
        <f t="shared" si="2"/>
        <v>T</v>
      </c>
      <c r="W7" s="69" t="str">
        <f t="shared" si="2"/>
        <v>F</v>
      </c>
      <c r="X7" s="69" t="str">
        <f t="shared" si="2"/>
        <v>S</v>
      </c>
      <c r="Y7" s="70" t="str">
        <f t="shared" si="2"/>
        <v>S</v>
      </c>
      <c r="Z7" s="68" t="str">
        <f t="shared" si="2"/>
        <v>M</v>
      </c>
      <c r="AA7" s="69" t="str">
        <f t="shared" si="2"/>
        <v>T</v>
      </c>
      <c r="AB7" s="69" t="str">
        <f t="shared" si="2"/>
        <v>W</v>
      </c>
      <c r="AC7" s="69" t="str">
        <f t="shared" si="2"/>
        <v>T</v>
      </c>
      <c r="AD7" s="69" t="str">
        <f t="shared" si="2"/>
        <v>F</v>
      </c>
      <c r="AE7" s="69" t="str">
        <f t="shared" si="2"/>
        <v>S</v>
      </c>
      <c r="AF7" s="70" t="str">
        <f t="shared" si="2"/>
        <v>S</v>
      </c>
      <c r="AG7" s="68" t="str">
        <f t="shared" si="2"/>
        <v>M</v>
      </c>
      <c r="AH7" s="69" t="str">
        <f t="shared" si="2"/>
        <v>T</v>
      </c>
      <c r="AI7" s="69" t="str">
        <f t="shared" si="2"/>
        <v>W</v>
      </c>
      <c r="AJ7" s="69" t="str">
        <f t="shared" si="2"/>
        <v>T</v>
      </c>
      <c r="AK7" s="69" t="str">
        <f t="shared" si="2"/>
        <v>F</v>
      </c>
      <c r="AL7" s="69" t="str">
        <f t="shared" si="2"/>
        <v>S</v>
      </c>
      <c r="AM7" s="70" t="str">
        <f t="shared" si="2"/>
        <v>S</v>
      </c>
      <c r="AN7" s="68" t="str">
        <f t="shared" si="2"/>
        <v>M</v>
      </c>
      <c r="AO7" s="69" t="str">
        <f t="shared" si="2"/>
        <v>T</v>
      </c>
      <c r="AP7" s="69" t="str">
        <f t="shared" si="2"/>
        <v>W</v>
      </c>
      <c r="AQ7" s="69" t="str">
        <f t="shared" si="2"/>
        <v>T</v>
      </c>
      <c r="AR7" s="69" t="str">
        <f t="shared" ref="AR7:BA7" si="3">CHOOSE(WEEKDAY(AR6,1),"S","M","T","W","T","F","S")</f>
        <v>F</v>
      </c>
      <c r="AS7" s="69" t="str">
        <f t="shared" si="3"/>
        <v>S</v>
      </c>
      <c r="AT7" s="70" t="str">
        <f t="shared" si="3"/>
        <v>S</v>
      </c>
      <c r="AU7" s="68" t="str">
        <f t="shared" si="3"/>
        <v>M</v>
      </c>
      <c r="AV7" s="69" t="str">
        <f t="shared" si="3"/>
        <v>T</v>
      </c>
      <c r="AW7" s="69" t="str">
        <f t="shared" si="3"/>
        <v>W</v>
      </c>
      <c r="AX7" s="69" t="str">
        <f t="shared" si="3"/>
        <v>T</v>
      </c>
      <c r="AY7" s="69" t="str">
        <f t="shared" si="3"/>
        <v>F</v>
      </c>
      <c r="AZ7" s="69" t="str">
        <f t="shared" si="3"/>
        <v>S</v>
      </c>
      <c r="BA7" s="95" t="str">
        <f t="shared" si="3"/>
        <v>S</v>
      </c>
      <c r="BB7" s="97"/>
      <c r="BC7" s="97"/>
      <c r="BD7" s="97"/>
      <c r="BE7" s="97"/>
      <c r="BF7" s="97"/>
      <c r="BG7" s="97"/>
      <c r="BH7" s="97"/>
      <c r="BI7" s="97"/>
      <c r="BJ7" s="97"/>
      <c r="BK7" s="97"/>
      <c r="BL7" s="97"/>
      <c r="BM7" s="97"/>
      <c r="BN7" s="97"/>
      <c r="BO7" s="97"/>
    </row>
    <row r="8" spans="1:67" s="22" customFormat="1" ht="17.399999999999999" x14ac:dyDescent="0.25">
      <c r="A8" s="38"/>
      <c r="B8" s="39" t="s">
        <v>32</v>
      </c>
      <c r="C8" s="40"/>
      <c r="D8" s="41"/>
      <c r="E8" s="41"/>
      <c r="F8" s="106">
        <v>43582</v>
      </c>
      <c r="G8" s="105">
        <v>43589</v>
      </c>
      <c r="H8" s="42"/>
      <c r="I8" s="43"/>
      <c r="J8" s="44">
        <f t="shared" ref="J8:J48" si="4">IF(OR(G8=0,F8=0)," - ",NETWORKDAYS(F8,G8))</f>
        <v>5</v>
      </c>
      <c r="K8" s="47"/>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row>
    <row r="9" spans="1:67" s="28" customFormat="1" ht="17.399999999999999" x14ac:dyDescent="0.25">
      <c r="A9" s="100">
        <v>1.1000000000000001</v>
      </c>
      <c r="B9" s="99" t="s">
        <v>15</v>
      </c>
      <c r="C9" s="103" t="s">
        <v>22</v>
      </c>
      <c r="D9" s="74"/>
      <c r="E9" s="74"/>
      <c r="F9" s="107">
        <v>43582</v>
      </c>
      <c r="G9" s="110">
        <v>43615</v>
      </c>
      <c r="H9" s="29"/>
      <c r="I9" s="30"/>
      <c r="J9" s="31">
        <f t="shared" si="4"/>
        <v>24</v>
      </c>
      <c r="K9" s="48"/>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row>
    <row r="10" spans="1:67" s="28" customFormat="1" ht="17.399999999999999" x14ac:dyDescent="0.25">
      <c r="A10" s="27" t="s">
        <v>16</v>
      </c>
      <c r="B10" s="102" t="s">
        <v>17</v>
      </c>
      <c r="C10" s="103" t="s">
        <v>18</v>
      </c>
      <c r="D10" s="74"/>
      <c r="E10" s="74"/>
      <c r="F10" s="107">
        <v>43582</v>
      </c>
      <c r="G10" s="110">
        <v>43615</v>
      </c>
      <c r="H10" s="29">
        <v>2</v>
      </c>
      <c r="I10" s="30">
        <v>0.15</v>
      </c>
      <c r="J10" s="31">
        <f t="shared" si="4"/>
        <v>24</v>
      </c>
      <c r="K10" s="48"/>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row>
    <row r="11" spans="1:67" s="28" customFormat="1" ht="17.399999999999999" x14ac:dyDescent="0.25">
      <c r="A11" s="27" t="s">
        <v>19</v>
      </c>
      <c r="B11" s="102" t="s">
        <v>20</v>
      </c>
      <c r="C11" s="103" t="s">
        <v>21</v>
      </c>
      <c r="D11" s="74"/>
      <c r="E11" s="74"/>
      <c r="F11" s="107"/>
      <c r="G11" s="110"/>
      <c r="H11" s="29"/>
      <c r="I11" s="30"/>
      <c r="J11" s="31" t="str">
        <f t="shared" si="4"/>
        <v xml:space="preserve"> - </v>
      </c>
      <c r="K11" s="48"/>
      <c r="L11" s="54"/>
      <c r="M11" s="54"/>
      <c r="N11" s="55"/>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row>
    <row r="12" spans="1:67" s="28" customFormat="1" ht="17.399999999999999" x14ac:dyDescent="0.25">
      <c r="A12" s="27" t="s">
        <v>23</v>
      </c>
      <c r="B12" s="102" t="s">
        <v>25</v>
      </c>
      <c r="C12" s="103" t="s">
        <v>22</v>
      </c>
      <c r="D12" s="74"/>
      <c r="E12" s="74"/>
      <c r="F12" s="107">
        <v>43583</v>
      </c>
      <c r="G12" s="110">
        <v>43586</v>
      </c>
      <c r="H12" s="29"/>
      <c r="I12" s="30">
        <v>1</v>
      </c>
      <c r="J12" s="31">
        <f t="shared" si="4"/>
        <v>3</v>
      </c>
      <c r="K12" s="48"/>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row>
    <row r="13" spans="1:67" s="28" customFormat="1" ht="17.399999999999999" x14ac:dyDescent="0.25">
      <c r="A13"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13" s="102" t="s">
        <v>24</v>
      </c>
      <c r="C13" s="103" t="s">
        <v>18</v>
      </c>
      <c r="D13" s="74"/>
      <c r="E13" s="74" t="s">
        <v>22</v>
      </c>
      <c r="F13" s="107">
        <v>43583</v>
      </c>
      <c r="G13" s="110">
        <v>43586</v>
      </c>
      <c r="H13" s="29"/>
      <c r="I13" s="30">
        <v>1</v>
      </c>
      <c r="J13" s="31">
        <f t="shared" si="4"/>
        <v>3</v>
      </c>
      <c r="K13" s="48"/>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row>
    <row r="14" spans="1:67" s="28" customFormat="1" ht="17.399999999999999" x14ac:dyDescent="0.25">
      <c r="A14"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1.1.5</v>
      </c>
      <c r="B14" s="102" t="s">
        <v>26</v>
      </c>
      <c r="C14" s="103" t="s">
        <v>27</v>
      </c>
      <c r="D14" s="74"/>
      <c r="E14" s="74"/>
      <c r="F14" s="107">
        <v>43583</v>
      </c>
      <c r="G14" s="110">
        <v>43587</v>
      </c>
      <c r="H14" s="29"/>
      <c r="I14" s="30">
        <v>0.9</v>
      </c>
      <c r="J14" s="31">
        <f t="shared" si="4"/>
        <v>4</v>
      </c>
      <c r="K14" s="48"/>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row>
    <row r="15" spans="1:67" s="28" customFormat="1" ht="17.399999999999999" x14ac:dyDescent="0.25">
      <c r="A15"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1.1.6</v>
      </c>
      <c r="B15" s="102" t="s">
        <v>28</v>
      </c>
      <c r="C15" s="103" t="s">
        <v>29</v>
      </c>
      <c r="D15" s="74"/>
      <c r="E15" s="74"/>
      <c r="F15" s="107">
        <v>43583</v>
      </c>
      <c r="G15" s="110">
        <v>43583</v>
      </c>
      <c r="H15" s="29"/>
      <c r="I15" s="30">
        <v>1</v>
      </c>
      <c r="J15" s="31">
        <f t="shared" si="4"/>
        <v>0</v>
      </c>
      <c r="K15" s="48"/>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row>
    <row r="16" spans="1:67" s="28" customFormat="1" ht="17.399999999999999" x14ac:dyDescent="0.25">
      <c r="A16"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1.1.7</v>
      </c>
      <c r="B16" s="102" t="s">
        <v>30</v>
      </c>
      <c r="C16" s="103" t="s">
        <v>31</v>
      </c>
      <c r="D16" s="74"/>
      <c r="E16" s="74" t="s">
        <v>29</v>
      </c>
      <c r="F16" s="107">
        <v>43585</v>
      </c>
      <c r="G16" s="110">
        <v>43610</v>
      </c>
      <c r="H16" s="29"/>
      <c r="I16" s="30">
        <v>0.15</v>
      </c>
      <c r="J16" s="31">
        <f t="shared" si="4"/>
        <v>19</v>
      </c>
      <c r="K16" s="48"/>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row>
    <row r="17" spans="1:67" s="28" customFormat="1" ht="17.399999999999999" x14ac:dyDescent="0.25">
      <c r="A17" s="100">
        <v>1.2</v>
      </c>
      <c r="B17" s="98" t="s">
        <v>35</v>
      </c>
      <c r="C17" s="103"/>
      <c r="D17" s="74"/>
      <c r="E17" s="74"/>
      <c r="F17" s="107"/>
      <c r="G17" s="110"/>
      <c r="H17" s="29"/>
      <c r="I17" s="30">
        <v>0</v>
      </c>
      <c r="J17" s="31" t="str">
        <f t="shared" si="4"/>
        <v xml:space="preserve"> - </v>
      </c>
      <c r="K17" s="48"/>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row>
    <row r="18" spans="1:67" s="28" customFormat="1" ht="17.399999999999999" x14ac:dyDescent="0.25">
      <c r="A18" s="27" t="s">
        <v>36</v>
      </c>
      <c r="B18" s="102" t="s">
        <v>39</v>
      </c>
      <c r="C18" s="104"/>
      <c r="D18" s="74"/>
      <c r="E18" s="74"/>
      <c r="F18" s="107"/>
      <c r="G18"/>
      <c r="H18" s="29"/>
      <c r="I18" s="30">
        <v>0</v>
      </c>
      <c r="J18" s="31" t="str">
        <f t="shared" si="4"/>
        <v xml:space="preserve"> - </v>
      </c>
      <c r="K18" s="48"/>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row>
    <row r="19" spans="1:67" s="28" customFormat="1" ht="17.399999999999999" x14ac:dyDescent="0.25">
      <c r="A19" s="27" t="s">
        <v>37</v>
      </c>
      <c r="B19" s="102" t="s">
        <v>40</v>
      </c>
      <c r="C19" s="103" t="s">
        <v>22</v>
      </c>
      <c r="D19" s="74"/>
      <c r="E19" s="74"/>
      <c r="F19" s="107"/>
      <c r="G19"/>
      <c r="H19" s="29"/>
      <c r="I19" s="30">
        <v>0.5</v>
      </c>
      <c r="J19" s="31" t="str">
        <f t="shared" si="4"/>
        <v xml:space="preserve"> - </v>
      </c>
      <c r="K19" s="48"/>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row>
    <row r="20" spans="1:67" s="28" customFormat="1" ht="17.399999999999999" x14ac:dyDescent="0.25">
      <c r="A20" s="27" t="s">
        <v>38</v>
      </c>
      <c r="B20" s="102" t="s">
        <v>41</v>
      </c>
      <c r="D20" s="74"/>
      <c r="E20" s="74"/>
      <c r="F20" s="107"/>
      <c r="G20"/>
      <c r="H20" s="29"/>
      <c r="I20" s="30">
        <v>0</v>
      </c>
      <c r="J20" s="31" t="str">
        <f t="shared" si="4"/>
        <v xml:space="preserve"> - </v>
      </c>
      <c r="K20" s="48"/>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row>
    <row r="21" spans="1:67" s="22" customFormat="1" ht="17.399999999999999" x14ac:dyDescent="0.25">
      <c r="A21" s="20"/>
      <c r="B21" s="21" t="s">
        <v>33</v>
      </c>
      <c r="D21" s="23"/>
      <c r="E21" s="23"/>
      <c r="F21" s="108"/>
      <c r="G21" s="52"/>
      <c r="H21" s="24"/>
      <c r="I21" s="25"/>
      <c r="J21" s="26" t="str">
        <f t="shared" si="4"/>
        <v xml:space="preserve"> - </v>
      </c>
      <c r="K21" s="49"/>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c r="BM21" s="56"/>
      <c r="BN21" s="56"/>
      <c r="BO21" s="56"/>
    </row>
    <row r="22" spans="1:67" s="28" customFormat="1" ht="17.399999999999999" x14ac:dyDescent="0.25">
      <c r="A22" s="27">
        <v>2.1</v>
      </c>
      <c r="B22" s="101" t="s">
        <v>34</v>
      </c>
      <c r="D22" s="74"/>
      <c r="E22" s="74"/>
      <c r="F22" s="107">
        <v>43589</v>
      </c>
      <c r="G22" s="51">
        <v>43596</v>
      </c>
      <c r="H22" s="29"/>
      <c r="I22" s="30">
        <v>0</v>
      </c>
      <c r="J22" s="31">
        <f t="shared" si="4"/>
        <v>5</v>
      </c>
      <c r="K22" s="48"/>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row>
    <row r="23" spans="1:67" s="28" customFormat="1" ht="17.399999999999999" x14ac:dyDescent="0.25">
      <c r="A23" s="27"/>
      <c r="B23" s="73"/>
      <c r="D23" s="74"/>
      <c r="E23" s="74"/>
      <c r="F23" s="107"/>
      <c r="G23" s="51"/>
      <c r="H23" s="29"/>
      <c r="I23" s="30">
        <v>0</v>
      </c>
      <c r="J23" s="31" t="str">
        <f t="shared" si="4"/>
        <v xml:space="preserve"> - </v>
      </c>
      <c r="K23" s="48"/>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row>
    <row r="24" spans="1:67" s="28" customFormat="1" ht="17.399999999999999" x14ac:dyDescent="0.25">
      <c r="A24" s="27"/>
      <c r="B24" s="73"/>
      <c r="D24" s="74"/>
      <c r="E24" s="74"/>
      <c r="F24" s="107"/>
      <c r="G24" s="51"/>
      <c r="H24" s="29"/>
      <c r="I24" s="30">
        <v>0</v>
      </c>
      <c r="J24" s="31" t="str">
        <f t="shared" si="4"/>
        <v xml:space="preserve"> - </v>
      </c>
      <c r="K24" s="48"/>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row>
    <row r="25" spans="1:67" s="28" customFormat="1" ht="17.399999999999999" x14ac:dyDescent="0.25">
      <c r="A25" s="27"/>
      <c r="B25" s="73"/>
      <c r="D25" s="74"/>
      <c r="E25" s="74"/>
      <c r="F25" s="107"/>
      <c r="G25" s="51"/>
      <c r="H25" s="29"/>
      <c r="I25" s="30">
        <v>0</v>
      </c>
      <c r="J25" s="31" t="str">
        <f t="shared" si="4"/>
        <v xml:space="preserve"> - </v>
      </c>
      <c r="K25" s="48"/>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row>
    <row r="26" spans="1:67" s="28" customFormat="1" ht="17.399999999999999" x14ac:dyDescent="0.25">
      <c r="A26" s="27"/>
      <c r="B26" s="73"/>
      <c r="D26" s="74"/>
      <c r="E26" s="74"/>
      <c r="F26" s="107"/>
      <c r="G26" s="51"/>
      <c r="H26" s="29"/>
      <c r="I26" s="30">
        <v>0</v>
      </c>
      <c r="J26" s="31" t="str">
        <f t="shared" si="4"/>
        <v xml:space="preserve"> - </v>
      </c>
      <c r="K26" s="48"/>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row>
    <row r="27" spans="1:67" s="22" customFormat="1" ht="17.399999999999999" x14ac:dyDescent="0.25">
      <c r="A27" s="20"/>
      <c r="B27" s="21" t="s">
        <v>44</v>
      </c>
      <c r="D27" s="23"/>
      <c r="E27" s="23"/>
      <c r="F27" s="108"/>
      <c r="G27" s="52"/>
      <c r="H27" s="24"/>
      <c r="I27" s="25"/>
      <c r="J27" s="26" t="str">
        <f t="shared" si="4"/>
        <v xml:space="preserve"> - </v>
      </c>
      <c r="K27" s="49"/>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row>
    <row r="28" spans="1:67" s="28" customFormat="1" ht="17.399999999999999" x14ac:dyDescent="0.25">
      <c r="A28" s="27">
        <v>3.1</v>
      </c>
      <c r="B28" s="73" t="s">
        <v>45</v>
      </c>
      <c r="D28" s="74"/>
      <c r="E28" s="74"/>
      <c r="F28" s="107"/>
      <c r="G28" s="51"/>
      <c r="H28" s="29"/>
      <c r="I28" s="30">
        <v>0</v>
      </c>
      <c r="J28" s="31" t="str">
        <f t="shared" si="4"/>
        <v xml:space="preserve"> - </v>
      </c>
      <c r="K28" s="48"/>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row>
    <row r="29" spans="1:67" s="28" customFormat="1" ht="17.399999999999999" x14ac:dyDescent="0.25">
      <c r="A29" s="27"/>
      <c r="B29" s="73"/>
      <c r="D29" s="74"/>
      <c r="E29" s="74"/>
      <c r="F29" s="107"/>
      <c r="G29" s="51"/>
      <c r="H29" s="29"/>
      <c r="I29" s="30">
        <v>0</v>
      </c>
      <c r="J29" s="31" t="str">
        <f t="shared" si="4"/>
        <v xml:space="preserve"> - </v>
      </c>
      <c r="K29" s="48"/>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row>
    <row r="30" spans="1:67" s="28" customFormat="1" ht="17.399999999999999" x14ac:dyDescent="0.25">
      <c r="A30" s="27"/>
      <c r="B30" s="73"/>
      <c r="D30" s="74"/>
      <c r="E30" s="74"/>
      <c r="F30" s="107"/>
      <c r="G30" s="51"/>
      <c r="H30" s="29"/>
      <c r="I30" s="30">
        <v>0</v>
      </c>
      <c r="J30" s="31" t="str">
        <f t="shared" si="4"/>
        <v xml:space="preserve"> - </v>
      </c>
      <c r="K30" s="48"/>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row>
    <row r="31" spans="1:67" s="28" customFormat="1" ht="17.399999999999999" x14ac:dyDescent="0.25">
      <c r="A31" s="27"/>
      <c r="B31" s="73"/>
      <c r="D31" s="74"/>
      <c r="E31" s="74"/>
      <c r="F31" s="107"/>
      <c r="G31" s="51"/>
      <c r="H31" s="29"/>
      <c r="I31" s="30">
        <v>0</v>
      </c>
      <c r="J31" s="31" t="str">
        <f t="shared" si="4"/>
        <v xml:space="preserve"> - </v>
      </c>
      <c r="K31" s="48"/>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row>
    <row r="32" spans="1:67" s="28" customFormat="1" ht="17.399999999999999" x14ac:dyDescent="0.25">
      <c r="A32" s="27"/>
      <c r="B32" s="73"/>
      <c r="D32" s="74"/>
      <c r="E32" s="74"/>
      <c r="F32" s="107"/>
      <c r="G32" s="51"/>
      <c r="H32" s="29"/>
      <c r="I32" s="30">
        <v>0</v>
      </c>
      <c r="J32" s="31" t="str">
        <f t="shared" si="4"/>
        <v xml:space="preserve"> - </v>
      </c>
      <c r="K32" s="48"/>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row>
    <row r="33" spans="1:67" s="22" customFormat="1" ht="17.399999999999999" x14ac:dyDescent="0.25">
      <c r="A33" s="20"/>
      <c r="B33" s="21" t="s">
        <v>46</v>
      </c>
      <c r="D33" s="23"/>
      <c r="E33" s="23"/>
      <c r="F33" s="108"/>
      <c r="G33" s="52"/>
      <c r="H33" s="24"/>
      <c r="I33" s="25"/>
      <c r="J33" s="26" t="str">
        <f t="shared" ref="J33:J40" si="5">IF(OR(G33=0,F33=0)," - ",NETWORKDAYS(F33,G33))</f>
        <v xml:space="preserve"> - </v>
      </c>
      <c r="K33" s="49"/>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row>
    <row r="34" spans="1:67" s="28" customFormat="1" ht="17.399999999999999" x14ac:dyDescent="0.25">
      <c r="A34" s="27">
        <v>4.0999999999999996</v>
      </c>
      <c r="B34" s="73" t="s">
        <v>47</v>
      </c>
      <c r="D34" s="74"/>
      <c r="E34" s="74"/>
      <c r="F34" s="107"/>
      <c r="G34" s="51"/>
      <c r="H34" s="29"/>
      <c r="I34" s="30">
        <v>0</v>
      </c>
      <c r="J34" s="31" t="str">
        <f t="shared" si="5"/>
        <v xml:space="preserve"> - </v>
      </c>
      <c r="K34" s="48"/>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row>
    <row r="35" spans="1:67" s="28" customFormat="1" ht="17.399999999999999" x14ac:dyDescent="0.25">
      <c r="A35" s="27"/>
      <c r="B35" s="73"/>
      <c r="D35" s="74"/>
      <c r="E35" s="74"/>
      <c r="F35" s="107"/>
      <c r="G35" s="51"/>
      <c r="H35" s="29"/>
      <c r="I35" s="30">
        <v>0</v>
      </c>
      <c r="J35" s="31" t="str">
        <f t="shared" si="5"/>
        <v xml:space="preserve"> - </v>
      </c>
      <c r="K35" s="48"/>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row>
    <row r="36" spans="1:67" s="28" customFormat="1" ht="17.399999999999999" x14ac:dyDescent="0.25">
      <c r="A36" s="27"/>
      <c r="B36" s="73"/>
      <c r="D36" s="74"/>
      <c r="E36" s="74"/>
      <c r="F36" s="107"/>
      <c r="G36" s="51"/>
      <c r="H36" s="29"/>
      <c r="I36" s="30">
        <v>0</v>
      </c>
      <c r="J36" s="31" t="str">
        <f t="shared" si="5"/>
        <v xml:space="preserve"> - </v>
      </c>
      <c r="K36" s="48"/>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row>
    <row r="37" spans="1:67" s="28" customFormat="1" ht="17.399999999999999" x14ac:dyDescent="0.25">
      <c r="A37" s="27"/>
      <c r="B37" s="73"/>
      <c r="D37" s="74"/>
      <c r="E37" s="74"/>
      <c r="F37" s="107"/>
      <c r="G37" s="51"/>
      <c r="H37" s="29"/>
      <c r="I37" s="30">
        <v>0</v>
      </c>
      <c r="J37" s="31" t="str">
        <f t="shared" si="5"/>
        <v xml:space="preserve"> - </v>
      </c>
      <c r="K37" s="48"/>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row>
    <row r="38" spans="1:67" s="28" customFormat="1" ht="17.399999999999999" x14ac:dyDescent="0.25">
      <c r="A38" s="27"/>
      <c r="B38" s="73"/>
      <c r="D38" s="74"/>
      <c r="E38" s="74"/>
      <c r="F38" s="111"/>
      <c r="G38" s="112"/>
      <c r="H38" s="113"/>
      <c r="I38" s="114">
        <v>0</v>
      </c>
      <c r="J38" s="31" t="str">
        <f t="shared" si="5"/>
        <v xml:space="preserve"> - </v>
      </c>
      <c r="K38" s="48"/>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row>
    <row r="39" spans="1:67" s="35" customFormat="1" ht="17.399999999999999" x14ac:dyDescent="0.25">
      <c r="A39" s="27"/>
      <c r="B39" s="32"/>
      <c r="C39" s="32"/>
      <c r="D39" s="33"/>
      <c r="E39" s="33"/>
      <c r="F39" s="116"/>
      <c r="G39" s="117"/>
      <c r="H39" s="118"/>
      <c r="I39" s="119"/>
      <c r="J39" s="34" t="str">
        <f t="shared" si="5"/>
        <v xml:space="preserve"> - </v>
      </c>
      <c r="K39" s="50"/>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row>
    <row r="40" spans="1:67" s="35" customFormat="1" ht="17.399999999999999" x14ac:dyDescent="0.25">
      <c r="A40" s="27"/>
      <c r="B40" s="32"/>
      <c r="C40" s="32"/>
      <c r="D40" s="33"/>
      <c r="E40" s="33"/>
      <c r="F40" s="116"/>
      <c r="G40" s="117"/>
      <c r="H40" s="118"/>
      <c r="I40" s="119"/>
      <c r="J40" s="34" t="str">
        <f t="shared" si="5"/>
        <v xml:space="preserve"> - </v>
      </c>
      <c r="K40" s="50"/>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row>
    <row r="41" spans="1:67" s="22" customFormat="1" ht="17.399999999999999" x14ac:dyDescent="0.25">
      <c r="A41" s="20"/>
      <c r="B41" s="21" t="s">
        <v>48</v>
      </c>
      <c r="D41" s="23"/>
      <c r="E41" s="23"/>
      <c r="F41" s="115"/>
      <c r="G41" s="62"/>
      <c r="H41" s="42"/>
      <c r="I41" s="43"/>
      <c r="J41" s="26" t="str">
        <f t="shared" si="4"/>
        <v xml:space="preserve"> - </v>
      </c>
      <c r="K41" s="49"/>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row>
    <row r="42" spans="1:67" s="28" customFormat="1" ht="17.399999999999999" x14ac:dyDescent="0.25">
      <c r="A42" s="27">
        <v>5.0999999999999996</v>
      </c>
      <c r="B42" s="73" t="s">
        <v>49</v>
      </c>
      <c r="D42" s="74"/>
      <c r="E42" s="74"/>
      <c r="F42" s="107"/>
      <c r="G42" s="51"/>
      <c r="H42" s="29"/>
      <c r="I42" s="30">
        <v>0</v>
      </c>
      <c r="J42" s="31" t="str">
        <f t="shared" si="4"/>
        <v xml:space="preserve"> - </v>
      </c>
      <c r="K42" s="48"/>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row>
    <row r="43" spans="1:67" s="28" customFormat="1" ht="17.399999999999999" x14ac:dyDescent="0.25">
      <c r="A43" s="27"/>
      <c r="B43" s="73"/>
      <c r="D43" s="74"/>
      <c r="E43" s="74"/>
      <c r="F43" s="107"/>
      <c r="G43" s="51"/>
      <c r="H43" s="29"/>
      <c r="I43" s="30">
        <v>0</v>
      </c>
      <c r="J43" s="31" t="str">
        <f t="shared" si="4"/>
        <v xml:space="preserve"> - </v>
      </c>
      <c r="K43" s="48"/>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row>
    <row r="44" spans="1:67" s="28" customFormat="1" ht="17.399999999999999" x14ac:dyDescent="0.25">
      <c r="A44" s="27"/>
      <c r="B44" s="73"/>
      <c r="D44" s="74"/>
      <c r="E44" s="74"/>
      <c r="F44" s="107"/>
      <c r="G44" s="51"/>
      <c r="H44" s="29"/>
      <c r="I44" s="30">
        <v>0</v>
      </c>
      <c r="J44" s="31" t="str">
        <f t="shared" si="4"/>
        <v xml:space="preserve"> - </v>
      </c>
      <c r="K44" s="48"/>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row>
    <row r="45" spans="1:67" s="28" customFormat="1" ht="17.399999999999999" x14ac:dyDescent="0.25">
      <c r="A45" s="27"/>
      <c r="B45" s="73"/>
      <c r="D45" s="74"/>
      <c r="E45" s="74"/>
      <c r="F45" s="107"/>
      <c r="G45" s="51"/>
      <c r="H45" s="29"/>
      <c r="I45" s="30">
        <v>0</v>
      </c>
      <c r="J45" s="31" t="str">
        <f t="shared" si="4"/>
        <v xml:space="preserve"> - </v>
      </c>
      <c r="K45" s="48"/>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row>
    <row r="46" spans="1:67" s="28" customFormat="1" ht="17.399999999999999" x14ac:dyDescent="0.25">
      <c r="A46" s="27"/>
      <c r="B46" s="73"/>
      <c r="D46" s="74"/>
      <c r="E46" s="74"/>
      <c r="F46" s="107"/>
      <c r="G46" s="51"/>
      <c r="H46" s="29"/>
      <c r="I46" s="30">
        <v>0</v>
      </c>
      <c r="J46" s="31" t="str">
        <f t="shared" si="4"/>
        <v xml:space="preserve"> - </v>
      </c>
      <c r="K46" s="48"/>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row>
    <row r="47" spans="1:67" s="35" customFormat="1" ht="17.399999999999999" x14ac:dyDescent="0.25">
      <c r="A47" s="27"/>
      <c r="B47" s="32"/>
      <c r="C47" s="32"/>
      <c r="D47" s="33"/>
      <c r="E47" s="33"/>
      <c r="F47" s="109"/>
      <c r="G47" s="78"/>
      <c r="H47" s="79"/>
      <c r="I47" s="80"/>
      <c r="J47" s="34" t="str">
        <f t="shared" si="4"/>
        <v xml:space="preserve"> - </v>
      </c>
      <c r="K47" s="50"/>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row>
    <row r="48" spans="1:67" s="35" customFormat="1" ht="17.399999999999999" x14ac:dyDescent="0.25">
      <c r="A48" s="27"/>
      <c r="B48" s="32"/>
      <c r="C48" s="32"/>
      <c r="D48" s="33"/>
      <c r="E48" s="33"/>
      <c r="F48" s="109"/>
      <c r="G48" s="78"/>
      <c r="H48" s="79"/>
      <c r="I48" s="80"/>
      <c r="J48" s="34" t="str">
        <f t="shared" si="4"/>
        <v xml:space="preserve"> - </v>
      </c>
      <c r="K48" s="50"/>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row>
    <row r="49" spans="1:67" s="36" customFormat="1" ht="11.4" x14ac:dyDescent="0.25">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row>
    <row r="50" spans="1:67" s="35" customFormat="1" ht="11.4" x14ac:dyDescent="0.25">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row>
    <row r="51" spans="1:67" s="35" customFormat="1" ht="11.4" x14ac:dyDescent="0.25">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row>
    <row r="52" spans="1:67" s="35" customFormat="1" ht="11.4" x14ac:dyDescent="0.25">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row>
    <row r="53" spans="1:67" s="35" customFormat="1" ht="11.4" x14ac:dyDescent="0.25">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row>
    <row r="54" spans="1:67" s="35" customFormat="1" ht="11.4" x14ac:dyDescent="0.25">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row>
    <row r="55" spans="1:67" s="12" customFormat="1" x14ac:dyDescent="0.25">
      <c r="A55" s="9"/>
      <c r="B55" s="10"/>
      <c r="C55" s="10"/>
      <c r="D55" s="11"/>
      <c r="E55" s="11"/>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row>
  </sheetData>
  <sheetProtection formatCells="0" formatColumns="0" formatRows="0" insertRows="0" deleteRows="0"/>
  <mergeCells count="19">
    <mergeCell ref="BI5:BO5"/>
    <mergeCell ref="BB5:BH5"/>
    <mergeCell ref="BI4:BO4"/>
    <mergeCell ref="BB4:BH4"/>
    <mergeCell ref="L1:AF1"/>
    <mergeCell ref="C5:F5"/>
    <mergeCell ref="S4:Y4"/>
    <mergeCell ref="L4:R4"/>
    <mergeCell ref="C4:F4"/>
    <mergeCell ref="S5:Y5"/>
    <mergeCell ref="L5:R5"/>
    <mergeCell ref="Z4:AF4"/>
    <mergeCell ref="Z5:AF5"/>
    <mergeCell ref="AG4:AM4"/>
    <mergeCell ref="AG5:AM5"/>
    <mergeCell ref="AN5:AT5"/>
    <mergeCell ref="AU4:BA4"/>
    <mergeCell ref="AU5:BA5"/>
    <mergeCell ref="AN4:AT4"/>
  </mergeCells>
  <phoneticPr fontId="3" type="noConversion"/>
  <conditionalFormatting sqref="I8:I32 I41:I48">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 priority="53">
      <formula>L$6=TODAY()</formula>
    </cfRule>
  </conditionalFormatting>
  <conditionalFormatting sqref="L8:BO17 L19:BO32 L41:BO48">
    <cfRule type="expression" dxfId="11" priority="56">
      <formula>AND($F8&lt;=L$6,ROUNDDOWN(($G8-$F8+1)*$I8,0)+$F8-1&gt;=L$6)</formula>
    </cfRule>
    <cfRule type="expression" dxfId="10" priority="57">
      <formula>AND(NOT(ISBLANK($F8)),$F8&lt;=L$6,$G8&gt;=L$6)</formula>
    </cfRule>
  </conditionalFormatting>
  <conditionalFormatting sqref="L6:BO17 L19:BO32 L41:BO48">
    <cfRule type="expression" dxfId="9" priority="16">
      <formula>L$6=TODAY()</formula>
    </cfRule>
  </conditionalFormatting>
  <conditionalFormatting sqref="L18:BO18">
    <cfRule type="expression" dxfId="8" priority="7">
      <formula>AND($F18&lt;=L$6,ROUNDDOWN(($G18-$F18+1)*$I18,0)+$F18-1&gt;=L$6)</formula>
    </cfRule>
    <cfRule type="expression" dxfId="7" priority="8">
      <formula>AND(NOT(ISBLANK($F18)),$F18&lt;=L$6,$G18&gt;=L$6)</formula>
    </cfRule>
  </conditionalFormatting>
  <conditionalFormatting sqref="L18:BO18">
    <cfRule type="expression" dxfId="6" priority="6">
      <formula>L$6=TODAY()</formula>
    </cfRule>
  </conditionalFormatting>
  <conditionalFormatting sqref="I33:I40">
    <cfRule type="dataBar" priority="1">
      <dataBar>
        <cfvo type="num" val="0"/>
        <cfvo type="num" val="1"/>
        <color theme="0" tint="-0.34998626667073579"/>
      </dataBar>
      <extLst>
        <ext xmlns:x14="http://schemas.microsoft.com/office/spreadsheetml/2009/9/main" uri="{B025F937-C7B1-47D3-B67F-A62EFF666E3E}">
          <x14:id>{564E9A70-D213-4B59-9E35-13A2D63EE04B}</x14:id>
        </ext>
      </extLst>
    </cfRule>
  </conditionalFormatting>
  <conditionalFormatting sqref="L33:BO40">
    <cfRule type="expression" dxfId="5" priority="3">
      <formula>AND($F33&lt;=L$6,ROUNDDOWN(($G33-$F33+1)*$I33,0)+$F33-1&gt;=L$6)</formula>
    </cfRule>
    <cfRule type="expression" dxfId="4" priority="4">
      <formula>AND(NOT(ISBLANK($F33)),$F33&lt;=L$6,$G33&gt;=L$6)</formula>
    </cfRule>
  </conditionalFormatting>
  <conditionalFormatting sqref="L33:BO40">
    <cfRule type="expression" dxfId="3" priority="2">
      <formula>L$6=TODAY()</formula>
    </cfRule>
  </conditionalFormatting>
  <conditionalFormatting sqref="A49:BC54">
    <cfRule type="expression" dxfId="2" priority="60">
      <formula>AND(#REF!&lt;=M$6,ROUNDDOWN((#REF!-#REF!+1)*#REF!,0)+#REF!-1&gt;=M$6)</formula>
    </cfRule>
    <cfRule type="expression" dxfId="1" priority="61">
      <formula>AND(NOT(ISBLANK(#REF!)),#REF!&lt;=M$6,#REF!&gt;=M$6)</formula>
    </cfRule>
  </conditionalFormatting>
  <conditionalFormatting sqref="A49:BC54">
    <cfRule type="expression" dxfId="0" priority="63">
      <formula>M$6=TODAY()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dataValidations>
  <hyperlinks>
    <hyperlink ref="L1:AF1" r:id="rId1" display="Gantt Chart Template © 2006-2018 by Vertex42.com."/>
  </hyperlinks>
  <pageMargins left="0.25" right="0.25" top="0.5" bottom="0.5" header="0.5" footer="0.25"/>
  <pageSetup scale="63" fitToHeight="0" orientation="landscape" r:id="rId2"/>
  <headerFooter alignWithMargins="0"/>
  <ignoredErrors>
    <ignoredError sqref="A47:B48 F47:I48 H21:I21 H27:I27 H41:I41 I25 I23 I24 I28:I31 I42:I45"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99060</xdr:colOff>
                    <xdr:row>1</xdr:row>
                    <xdr:rowOff>121920</xdr:rowOff>
                  </from>
                  <to>
                    <xdr:col>28</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I8:I32 I41:I48</xm:sqref>
        </x14:conditionalFormatting>
        <x14:conditionalFormatting xmlns:xm="http://schemas.microsoft.com/office/excel/2006/main">
          <x14:cfRule type="dataBar" id="{564E9A70-D213-4B59-9E35-13A2D63EE04B}">
            <x14:dataBar minLength="0" maxLength="100" gradient="0">
              <x14:cfvo type="num">
                <xm:f>0</xm:f>
              </x14:cfvo>
              <x14:cfvo type="num">
                <xm:f>1</xm:f>
              </x14:cfvo>
              <x14:negativeFillColor rgb="FFFF0000"/>
              <x14:axisColor rgb="FF000000"/>
            </x14:dataBar>
          </x14:cfRule>
          <xm:sqref>I33:I40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Mina Medhat</cp:lastModifiedBy>
  <cp:lastPrinted>2018-02-12T20:25:38Z</cp:lastPrinted>
  <dcterms:created xsi:type="dcterms:W3CDTF">2010-06-09T16:05:03Z</dcterms:created>
  <dcterms:modified xsi:type="dcterms:W3CDTF">2019-05-01T16:39:11Z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