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az\Desktop\CarPurchasing\Planning\"/>
    </mc:Choice>
  </mc:AlternateContent>
  <bookViews>
    <workbookView xWindow="0" yWindow="0" windowWidth="23040" windowHeight="9384"/>
  </bookViews>
  <sheets>
    <sheet name="GanttChart" sheetId="9" r:id="rId1"/>
  </sheets>
  <definedNames>
    <definedName name="prevWBS" localSheetId="0">GanttChart!$A1048576</definedName>
    <definedName name="_xlnm.Print_Area" localSheetId="0">GanttChart!$A$1:$BO$44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J36" i="9" l="1"/>
  <c r="J35" i="9"/>
  <c r="J34" i="9"/>
  <c r="J33" i="9"/>
  <c r="J32" i="9"/>
  <c r="J31" i="9"/>
  <c r="J30" i="9"/>
  <c r="J29" i="9"/>
  <c r="J9" i="9" l="1"/>
  <c r="J44" i="9" l="1"/>
  <c r="J43" i="9"/>
  <c r="J8" i="9" l="1"/>
  <c r="J37" i="9"/>
  <c r="J23" i="9"/>
  <c r="J17" i="9"/>
  <c r="L6" i="9" l="1"/>
  <c r="J15" i="9" l="1"/>
  <c r="J12" i="9"/>
  <c r="J10" i="9"/>
  <c r="J16" i="9"/>
  <c r="L7" i="9"/>
  <c r="L4" i="9"/>
  <c r="J13" i="9" l="1"/>
  <c r="J14" i="9" l="1"/>
  <c r="M6" i="9" l="1"/>
  <c r="J19" i="9" l="1"/>
  <c r="J18" i="9"/>
  <c r="J25" i="9"/>
  <c r="J24" i="9"/>
  <c r="J39" i="9"/>
  <c r="J38" i="9"/>
  <c r="N6" i="9"/>
  <c r="J26" i="9"/>
  <c r="J40" i="9" l="1"/>
  <c r="O6" i="9"/>
  <c r="J41" i="9" l="1"/>
  <c r="J27" i="9"/>
  <c r="P6" i="9"/>
  <c r="L5" i="9"/>
  <c r="J42" i="9" l="1"/>
  <c r="J28" i="9"/>
  <c r="J11" i="9"/>
  <c r="Q6" i="9"/>
  <c r="M7" i="9"/>
  <c r="R6" i="9" l="1"/>
  <c r="N7" i="9"/>
  <c r="S6" i="9" l="1"/>
  <c r="O7" i="9"/>
  <c r="T6" i="9" l="1"/>
  <c r="P7" i="9"/>
  <c r="U6" i="9" l="1"/>
  <c r="Q7" i="9"/>
  <c r="V6" i="9" l="1"/>
  <c r="R7" i="9"/>
  <c r="W6" i="9" l="1"/>
  <c r="S7" i="9"/>
  <c r="S5" i="9"/>
  <c r="S4" i="9"/>
  <c r="X6" i="9" l="1"/>
  <c r="T7" i="9"/>
  <c r="Y6" i="9" l="1"/>
  <c r="U7" i="9"/>
  <c r="Z6" i="9" l="1"/>
  <c r="V7" i="9"/>
  <c r="AA6" i="9" l="1"/>
  <c r="W7" i="9"/>
  <c r="AB6" i="9" l="1"/>
  <c r="Y7" i="9"/>
  <c r="X7" i="9"/>
  <c r="AC6" i="9" l="1"/>
  <c r="Z5" i="9"/>
  <c r="Z4" i="9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7" i="9"/>
  <c r="AJ6" i="9" l="1"/>
  <c r="AG4" i="9"/>
  <c r="AG7" i="9"/>
  <c r="AG5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Q6" i="9" l="1"/>
  <c r="AN7" i="9"/>
  <c r="AN5" i="9"/>
  <c r="AN4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X6" i="9" l="1"/>
  <c r="AU7" i="9"/>
  <c r="AU5" i="9"/>
  <c r="AU4" i="9"/>
  <c r="AY6" i="9" l="1"/>
  <c r="AV7" i="9"/>
  <c r="AZ6" i="9" l="1"/>
  <c r="AW7" i="9"/>
  <c r="BA6" i="9" l="1"/>
  <c r="AX7" i="9"/>
  <c r="AY7" i="9" l="1"/>
  <c r="AZ7" i="9" l="1"/>
  <c r="BA7" i="9" l="1"/>
  <c r="A13" i="9" l="1"/>
  <c r="A14" i="9" s="1"/>
  <c r="A15" i="9" s="1"/>
  <c r="A16" i="9" s="1"/>
  <c r="J20" i="9" l="1"/>
  <c r="J21" i="9" l="1"/>
  <c r="J22" i="9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F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  </r>
      </text>
    </comment>
    <comment ref="G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H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I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J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<sst xmlns="http://schemas.openxmlformats.org/spreadsheetml/2006/main" count="50" uniqueCount="45">
  <si>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</si>
  <si>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</si>
  <si>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</si>
  <si>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</si>
  <si>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</si>
  <si>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</si>
  <si>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</si>
  <si>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</si>
  <si>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</si>
  <si>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</si>
  <si>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</si>
  <si>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[Car_Purchase] Project Schedule</t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</si>
  <si>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</si>
  <si>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</si>
  <si>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</si>
  <si>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</si>
  <si>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</si>
  <si>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</si>
  <si>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</si>
  <si>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</si>
  <si>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</si>
  <si>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</si>
  <si>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</si>
  <si>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</si>
  <si>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</si>
  <si>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</si>
  <si>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</si>
  <si>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</si>
  <si>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</si>
  <si>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</si>
  <si>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</si>
  <si>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</si>
  <si>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</si>
  <si>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</si>
  <si>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</si>
  <si>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</si>
  <si>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Reviewed By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</si>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</sst>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37" fillId="0" borderId="0" xfId="0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43" fillId="21" borderId="13" xfId="0" applyNumberFormat="1" applyFont="1" applyFill="1" applyBorder="1" applyAlignment="1" applyProtection="1">
      <alignment horizontal="right" vertical="center"/>
    </xf>
    <xf numFmtId="165" fontId="43" fillId="21" borderId="13" xfId="0" applyNumberFormat="1" applyFont="1" applyFill="1" applyBorder="1" applyAlignment="1" applyProtection="1">
      <alignment horizontal="left" vertical="top"/>
    </xf>
    <xf numFmtId="165" fontId="31" fillId="22" borderId="11" xfId="0" applyNumberFormat="1" applyFont="1" applyFill="1" applyBorder="1" applyAlignment="1" applyProtection="1">
      <alignment horizontal="left" vertical="top"/>
    </xf>
    <xf numFmtId="165" fontId="26" fillId="21" borderId="10" xfId="0" applyNumberFormat="1" applyFont="1" applyFill="1" applyBorder="1" applyAlignment="1" applyProtection="1">
      <alignment horizontal="left" vertical="top"/>
    </xf>
    <xf numFmtId="0" fontId="15" fillId="19" borderId="10" xfId="29" applyBorder="1" applyAlignment="1" applyProtection="1">
      <alignment horizontal="left" vertical="top"/>
    </xf>
    <xf numFmtId="165" fontId="31" fillId="22" borderId="11" xfId="0" applyNumberFormat="1" applyFont="1" applyFill="1" applyBorder="1" applyAlignment="1" applyProtection="1">
      <alignment horizontal="right" vertical="center"/>
    </xf>
    <xf numFmtId="165" fontId="31" fillId="22" borderId="24" xfId="0" applyNumberFormat="1" applyFont="1" applyFill="1" applyBorder="1" applyAlignment="1" applyProtection="1">
      <alignment horizontal="left" vertical="top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165" fontId="26" fillId="21" borderId="13" xfId="0" applyNumberFormat="1" applyFont="1" applyFill="1" applyBorder="1" applyAlignment="1" applyProtection="1">
      <alignment horizontal="left" vertical="top"/>
    </xf>
    <xf numFmtId="0" fontId="15" fillId="19" borderId="0" xfId="29" applyBorder="1" applyAlignment="1" applyProtection="1">
      <alignment horizontal="left" vertical="top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8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I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30480</xdr:colOff>
      <xdr:row>5</xdr:row>
      <xdr:rowOff>142875</xdr:rowOff>
    </xdr:from>
    <xdr:to>
      <xdr:col>17</xdr:col>
      <xdr:colOff>133350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99060</xdr:colOff>
          <xdr:row>1</xdr:row>
          <xdr:rowOff>121920</xdr:rowOff>
        </xdr:from>
        <xdr:to>
          <xdr:col>28</xdr:col>
          <xdr:colOff>106680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11</xdr:col>
      <xdr:colOff>129540</xdr:colOff>
      <xdr:row>29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O51"/>
  <sheetViews>
    <sheetView showGridLines="0" tabSelected="1" zoomScaleNormal="100" workbookViewId="0">
      <pane ySplit="7" topLeftCell="A8" activePane="bottomLeft" state="frozen"/>
      <selection pane="bottomLeft" activeCell="I18" sqref="I18"/>
    </sheetView>
  </sheetViews>
  <sheetFormatPr defaultColWidth="9.109375" defaultRowHeight="13.2" x14ac:dyDescent="0.25"/>
  <cols>
    <col min="1" max="1" width="6.88671875" style="5" customWidth="1"/>
    <col min="2" max="2" width="22.33203125" style="1" customWidth="1"/>
    <col min="3" max="3" width="10.21875" style="1" customWidth="1"/>
    <col min="4" max="4" width="6.88671875" style="6" hidden="1" customWidth="1"/>
    <col min="5" max="5" width="10.21875" style="6" customWidth="1"/>
    <col min="6" max="7" width="12" style="1" customWidth="1"/>
    <col min="8" max="8" width="9.33203125" style="1" customWidth="1"/>
    <col min="9" max="9" width="17.88671875" style="1" customWidth="1"/>
    <col min="10" max="10" width="6.44140625" style="1" customWidth="1"/>
    <col min="11" max="11" width="1.88671875" style="1" customWidth="1"/>
    <col min="12" max="67" width="2.44140625" style="1" customWidth="1"/>
    <col min="68" max="16384" width="9.109375" style="3"/>
  </cols>
  <sheetData>
    <row r="1" spans="1:67" ht="30" customHeight="1" x14ac:dyDescent="0.25">
      <c r="A1" s="72" t="s">
        <v>11</v>
      </c>
      <c r="B1" s="14"/>
      <c r="C1" s="14"/>
      <c r="D1" s="14"/>
      <c r="E1" s="14"/>
      <c r="F1" s="14"/>
      <c r="G1" s="14"/>
      <c r="J1" s="76"/>
      <c r="L1" s="107" t="s">
        <v>10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</row>
    <row r="2" spans="1:67" ht="18" customHeight="1" x14ac:dyDescent="0.25">
      <c r="A2" s="19" t="s">
        <v>35</v>
      </c>
      <c r="B2" s="7"/>
      <c r="C2" s="7"/>
      <c r="D2" s="13"/>
      <c r="E2" s="13"/>
      <c r="F2" s="77"/>
      <c r="G2" s="77"/>
      <c r="I2" s="2"/>
    </row>
    <row r="3" spans="1:67" ht="13.8" x14ac:dyDescent="0.25">
      <c r="A3" s="19"/>
      <c r="B3" s="15"/>
      <c r="C3" s="4"/>
      <c r="D3" s="4"/>
      <c r="E3" s="4"/>
      <c r="F3" s="4"/>
      <c r="G3" s="4"/>
      <c r="H3" s="4"/>
      <c r="I3" s="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67" ht="17.25" customHeight="1" x14ac:dyDescent="0.25">
      <c r="A4" s="57"/>
      <c r="B4" s="61" t="s">
        <v>8</v>
      </c>
      <c r="C4" s="112">
        <v>43582</v>
      </c>
      <c r="D4" s="112"/>
      <c r="E4" s="112"/>
      <c r="F4" s="112"/>
      <c r="G4" s="58"/>
      <c r="H4" s="61" t="s">
        <v>7</v>
      </c>
      <c r="I4" s="75">
        <v>1</v>
      </c>
      <c r="J4" s="59"/>
      <c r="K4" s="17"/>
      <c r="L4" s="109" t="str">
        <f>"Week "&amp;(L6-($C$4-WEEKDAY($C$4,1)+2))/7+1</f>
        <v>Week 1</v>
      </c>
      <c r="M4" s="110"/>
      <c r="N4" s="110"/>
      <c r="O4" s="110"/>
      <c r="P4" s="110"/>
      <c r="Q4" s="110"/>
      <c r="R4" s="111"/>
      <c r="S4" s="109" t="str">
        <f>"Week "&amp;(S6-($C$4-WEEKDAY($C$4,1)+2))/7+1</f>
        <v>Week 2</v>
      </c>
      <c r="T4" s="110"/>
      <c r="U4" s="110"/>
      <c r="V4" s="110"/>
      <c r="W4" s="110"/>
      <c r="X4" s="110"/>
      <c r="Y4" s="111"/>
      <c r="Z4" s="109" t="str">
        <f>"Week "&amp;(Z6-($C$4-WEEKDAY($C$4,1)+2))/7+1</f>
        <v>Week 3</v>
      </c>
      <c r="AA4" s="110"/>
      <c r="AB4" s="110"/>
      <c r="AC4" s="110"/>
      <c r="AD4" s="110"/>
      <c r="AE4" s="110"/>
      <c r="AF4" s="111"/>
      <c r="AG4" s="109" t="str">
        <f>"Week "&amp;(AG6-($C$4-WEEKDAY($C$4,1)+2))/7+1</f>
        <v>Week 4</v>
      </c>
      <c r="AH4" s="110"/>
      <c r="AI4" s="110"/>
      <c r="AJ4" s="110"/>
      <c r="AK4" s="110"/>
      <c r="AL4" s="110"/>
      <c r="AM4" s="111"/>
      <c r="AN4" s="109" t="str">
        <f>"Week "&amp;(AN6-($C$4-WEEKDAY($C$4,1)+2))/7+1</f>
        <v>Week 5</v>
      </c>
      <c r="AO4" s="110"/>
      <c r="AP4" s="110"/>
      <c r="AQ4" s="110"/>
      <c r="AR4" s="110"/>
      <c r="AS4" s="110"/>
      <c r="AT4" s="111"/>
      <c r="AU4" s="109" t="str">
        <f>"Week "&amp;(AU6-($C$4-WEEKDAY($C$4,1)+2))/7+1</f>
        <v>Week 6</v>
      </c>
      <c r="AV4" s="110"/>
      <c r="AW4" s="110"/>
      <c r="AX4" s="110"/>
      <c r="AY4" s="110"/>
      <c r="AZ4" s="110"/>
      <c r="BA4" s="11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</row>
    <row r="5" spans="1:67" ht="17.25" customHeight="1" x14ac:dyDescent="0.25">
      <c r="A5" s="57"/>
      <c r="B5" s="61" t="s">
        <v>9</v>
      </c>
      <c r="C5" s="108" t="s">
        <v>12</v>
      </c>
      <c r="D5" s="108"/>
      <c r="E5" s="108"/>
      <c r="F5" s="108"/>
      <c r="G5" s="60"/>
      <c r="H5" s="60"/>
      <c r="I5" s="60"/>
      <c r="J5" s="60"/>
      <c r="K5" s="17"/>
      <c r="L5" s="113">
        <f>L6</f>
        <v>43577</v>
      </c>
      <c r="M5" s="114"/>
      <c r="N5" s="114"/>
      <c r="O5" s="114"/>
      <c r="P5" s="114"/>
      <c r="Q5" s="114"/>
      <c r="R5" s="115"/>
      <c r="S5" s="113">
        <f>S6</f>
        <v>43584</v>
      </c>
      <c r="T5" s="114"/>
      <c r="U5" s="114"/>
      <c r="V5" s="114"/>
      <c r="W5" s="114"/>
      <c r="X5" s="114"/>
      <c r="Y5" s="115"/>
      <c r="Z5" s="113">
        <f>Z6</f>
        <v>43591</v>
      </c>
      <c r="AA5" s="114"/>
      <c r="AB5" s="114"/>
      <c r="AC5" s="114"/>
      <c r="AD5" s="114"/>
      <c r="AE5" s="114"/>
      <c r="AF5" s="115"/>
      <c r="AG5" s="113">
        <f>AG6</f>
        <v>43598</v>
      </c>
      <c r="AH5" s="114"/>
      <c r="AI5" s="114"/>
      <c r="AJ5" s="114"/>
      <c r="AK5" s="114"/>
      <c r="AL5" s="114"/>
      <c r="AM5" s="115"/>
      <c r="AN5" s="113">
        <f>AN6</f>
        <v>43605</v>
      </c>
      <c r="AO5" s="114"/>
      <c r="AP5" s="114"/>
      <c r="AQ5" s="114"/>
      <c r="AR5" s="114"/>
      <c r="AS5" s="114"/>
      <c r="AT5" s="115"/>
      <c r="AU5" s="113">
        <f>AU6</f>
        <v>43612</v>
      </c>
      <c r="AV5" s="114"/>
      <c r="AW5" s="114"/>
      <c r="AX5" s="114"/>
      <c r="AY5" s="114"/>
      <c r="AZ5" s="114"/>
      <c r="BA5" s="117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</row>
    <row r="6" spans="1:67" x14ac:dyDescent="0.25">
      <c r="A6" s="16"/>
      <c r="B6" s="17"/>
      <c r="C6" s="17"/>
      <c r="D6" s="18"/>
      <c r="E6" s="18"/>
      <c r="F6" s="17"/>
      <c r="G6" s="17"/>
      <c r="H6" s="17"/>
      <c r="I6" s="17"/>
      <c r="J6" s="17"/>
      <c r="K6" s="17"/>
      <c r="L6" s="45">
        <f>C4-WEEKDAY(C4,1)+2+7*(I4-1)</f>
        <v>43577</v>
      </c>
      <c r="M6" s="37">
        <f t="shared" ref="M6:AR6" si="0">L6+1</f>
        <v>43578</v>
      </c>
      <c r="N6" s="37">
        <f t="shared" si="0"/>
        <v>43579</v>
      </c>
      <c r="O6" s="37">
        <f t="shared" si="0"/>
        <v>43580</v>
      </c>
      <c r="P6" s="37">
        <f t="shared" si="0"/>
        <v>43581</v>
      </c>
      <c r="Q6" s="37">
        <f t="shared" si="0"/>
        <v>43582</v>
      </c>
      <c r="R6" s="46">
        <f t="shared" si="0"/>
        <v>43583</v>
      </c>
      <c r="S6" s="45">
        <f t="shared" si="0"/>
        <v>43584</v>
      </c>
      <c r="T6" s="37">
        <f t="shared" si="0"/>
        <v>43585</v>
      </c>
      <c r="U6" s="37">
        <f t="shared" si="0"/>
        <v>43586</v>
      </c>
      <c r="V6" s="37">
        <f t="shared" si="0"/>
        <v>43587</v>
      </c>
      <c r="W6" s="37">
        <f t="shared" si="0"/>
        <v>43588</v>
      </c>
      <c r="X6" s="37">
        <f t="shared" si="0"/>
        <v>43589</v>
      </c>
      <c r="Y6" s="46">
        <f t="shared" si="0"/>
        <v>43590</v>
      </c>
      <c r="Z6" s="45">
        <f t="shared" si="0"/>
        <v>43591</v>
      </c>
      <c r="AA6" s="37">
        <f t="shared" si="0"/>
        <v>43592</v>
      </c>
      <c r="AB6" s="37">
        <f t="shared" si="0"/>
        <v>43593</v>
      </c>
      <c r="AC6" s="37">
        <f t="shared" si="0"/>
        <v>43594</v>
      </c>
      <c r="AD6" s="37">
        <f t="shared" si="0"/>
        <v>43595</v>
      </c>
      <c r="AE6" s="37">
        <f t="shared" si="0"/>
        <v>43596</v>
      </c>
      <c r="AF6" s="46">
        <f t="shared" si="0"/>
        <v>43597</v>
      </c>
      <c r="AG6" s="45">
        <f t="shared" si="0"/>
        <v>43598</v>
      </c>
      <c r="AH6" s="37">
        <f t="shared" si="0"/>
        <v>43599</v>
      </c>
      <c r="AI6" s="37">
        <f t="shared" si="0"/>
        <v>43600</v>
      </c>
      <c r="AJ6" s="37">
        <f t="shared" si="0"/>
        <v>43601</v>
      </c>
      <c r="AK6" s="37">
        <f t="shared" si="0"/>
        <v>43602</v>
      </c>
      <c r="AL6" s="37">
        <f t="shared" si="0"/>
        <v>43603</v>
      </c>
      <c r="AM6" s="46">
        <f t="shared" si="0"/>
        <v>43604</v>
      </c>
      <c r="AN6" s="45">
        <f t="shared" si="0"/>
        <v>43605</v>
      </c>
      <c r="AO6" s="37">
        <f t="shared" si="0"/>
        <v>43606</v>
      </c>
      <c r="AP6" s="37">
        <f t="shared" si="0"/>
        <v>43607</v>
      </c>
      <c r="AQ6" s="37">
        <f t="shared" si="0"/>
        <v>43608</v>
      </c>
      <c r="AR6" s="37">
        <f t="shared" si="0"/>
        <v>43609</v>
      </c>
      <c r="AS6" s="37">
        <f t="shared" ref="AS6:BA6" si="1">AR6+1</f>
        <v>43610</v>
      </c>
      <c r="AT6" s="46">
        <f t="shared" si="1"/>
        <v>43611</v>
      </c>
      <c r="AU6" s="45">
        <f t="shared" si="1"/>
        <v>43612</v>
      </c>
      <c r="AV6" s="37">
        <f t="shared" si="1"/>
        <v>43613</v>
      </c>
      <c r="AW6" s="37">
        <f t="shared" si="1"/>
        <v>43614</v>
      </c>
      <c r="AX6" s="37">
        <f t="shared" si="1"/>
        <v>43615</v>
      </c>
      <c r="AY6" s="37">
        <f t="shared" si="1"/>
        <v>43616</v>
      </c>
      <c r="AZ6" s="37">
        <f t="shared" si="1"/>
        <v>43617</v>
      </c>
      <c r="BA6" s="81">
        <f t="shared" si="1"/>
        <v>43618</v>
      </c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</row>
    <row r="7" spans="1:67" s="71" customFormat="1" ht="24.6" thickBot="1" x14ac:dyDescent="0.3">
      <c r="A7" s="63" t="s">
        <v>0</v>
      </c>
      <c r="B7" s="64" t="s">
        <v>1</v>
      </c>
      <c r="C7" s="65" t="s">
        <v>14</v>
      </c>
      <c r="D7" s="66" t="s">
        <v>6</v>
      </c>
      <c r="E7" s="66" t="s">
        <v>36</v>
      </c>
      <c r="F7" s="67" t="s">
        <v>2</v>
      </c>
      <c r="G7" s="67" t="s">
        <v>3</v>
      </c>
      <c r="H7" s="65" t="s">
        <v>13</v>
      </c>
      <c r="I7" s="65" t="s">
        <v>4</v>
      </c>
      <c r="J7" s="65" t="s">
        <v>5</v>
      </c>
      <c r="K7" s="65"/>
      <c r="L7" s="68" t="str">
        <f t="shared" ref="L7:AQ7" si="2">CHOOSE(WEEKDAY(L6,1),"S","M","T","W","T","F","S")</f>
        <v>M</v>
      </c>
      <c r="M7" s="69" t="str">
        <f t="shared" si="2"/>
        <v>T</v>
      </c>
      <c r="N7" s="69" t="str">
        <f t="shared" si="2"/>
        <v>W</v>
      </c>
      <c r="O7" s="69" t="str">
        <f t="shared" si="2"/>
        <v>T</v>
      </c>
      <c r="P7" s="69" t="str">
        <f t="shared" si="2"/>
        <v>F</v>
      </c>
      <c r="Q7" s="69" t="str">
        <f t="shared" si="2"/>
        <v>S</v>
      </c>
      <c r="R7" s="70" t="str">
        <f t="shared" si="2"/>
        <v>S</v>
      </c>
      <c r="S7" s="68" t="str">
        <f t="shared" si="2"/>
        <v>M</v>
      </c>
      <c r="T7" s="69" t="str">
        <f t="shared" si="2"/>
        <v>T</v>
      </c>
      <c r="U7" s="69" t="str">
        <f t="shared" si="2"/>
        <v>W</v>
      </c>
      <c r="V7" s="69" t="str">
        <f t="shared" si="2"/>
        <v>T</v>
      </c>
      <c r="W7" s="69" t="str">
        <f t="shared" si="2"/>
        <v>F</v>
      </c>
      <c r="X7" s="69" t="str">
        <f t="shared" si="2"/>
        <v>S</v>
      </c>
      <c r="Y7" s="70" t="str">
        <f t="shared" si="2"/>
        <v>S</v>
      </c>
      <c r="Z7" s="68" t="str">
        <f t="shared" si="2"/>
        <v>M</v>
      </c>
      <c r="AA7" s="69" t="str">
        <f t="shared" si="2"/>
        <v>T</v>
      </c>
      <c r="AB7" s="69" t="str">
        <f t="shared" si="2"/>
        <v>W</v>
      </c>
      <c r="AC7" s="69" t="str">
        <f t="shared" si="2"/>
        <v>T</v>
      </c>
      <c r="AD7" s="69" t="str">
        <f t="shared" si="2"/>
        <v>F</v>
      </c>
      <c r="AE7" s="69" t="str">
        <f t="shared" si="2"/>
        <v>S</v>
      </c>
      <c r="AF7" s="70" t="str">
        <f t="shared" si="2"/>
        <v>S</v>
      </c>
      <c r="AG7" s="68" t="str">
        <f t="shared" si="2"/>
        <v>M</v>
      </c>
      <c r="AH7" s="69" t="str">
        <f t="shared" si="2"/>
        <v>T</v>
      </c>
      <c r="AI7" s="69" t="str">
        <f t="shared" si="2"/>
        <v>W</v>
      </c>
      <c r="AJ7" s="69" t="str">
        <f t="shared" si="2"/>
        <v>T</v>
      </c>
      <c r="AK7" s="69" t="str">
        <f t="shared" si="2"/>
        <v>F</v>
      </c>
      <c r="AL7" s="69" t="str">
        <f t="shared" si="2"/>
        <v>S</v>
      </c>
      <c r="AM7" s="70" t="str">
        <f t="shared" si="2"/>
        <v>S</v>
      </c>
      <c r="AN7" s="68" t="str">
        <f t="shared" si="2"/>
        <v>M</v>
      </c>
      <c r="AO7" s="69" t="str">
        <f t="shared" si="2"/>
        <v>T</v>
      </c>
      <c r="AP7" s="69" t="str">
        <f t="shared" si="2"/>
        <v>W</v>
      </c>
      <c r="AQ7" s="69" t="str">
        <f t="shared" si="2"/>
        <v>T</v>
      </c>
      <c r="AR7" s="69" t="str">
        <f t="shared" ref="AR7:BA7" si="3">CHOOSE(WEEKDAY(AR6,1),"S","M","T","W","T","F","S")</f>
        <v>F</v>
      </c>
      <c r="AS7" s="69" t="str">
        <f t="shared" si="3"/>
        <v>S</v>
      </c>
      <c r="AT7" s="70" t="str">
        <f t="shared" si="3"/>
        <v>S</v>
      </c>
      <c r="AU7" s="68" t="str">
        <f t="shared" si="3"/>
        <v>M</v>
      </c>
      <c r="AV7" s="69" t="str">
        <f t="shared" si="3"/>
        <v>T</v>
      </c>
      <c r="AW7" s="69" t="str">
        <f t="shared" si="3"/>
        <v>W</v>
      </c>
      <c r="AX7" s="69" t="str">
        <f t="shared" si="3"/>
        <v>T</v>
      </c>
      <c r="AY7" s="69" t="str">
        <f t="shared" si="3"/>
        <v>F</v>
      </c>
      <c r="AZ7" s="69" t="str">
        <f t="shared" si="3"/>
        <v>S</v>
      </c>
      <c r="BA7" s="82" t="str">
        <f t="shared" si="3"/>
        <v>S</v>
      </c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</row>
    <row r="8" spans="1:67" s="22" customFormat="1" ht="17.399999999999999" x14ac:dyDescent="0.25">
      <c r="A8" s="38"/>
      <c r="B8" s="39" t="s">
        <v>32</v>
      </c>
      <c r="C8" s="40"/>
      <c r="D8" s="41"/>
      <c r="E8" s="41"/>
      <c r="F8" s="91">
        <v>43582</v>
      </c>
      <c r="G8" s="90">
        <v>43589</v>
      </c>
      <c r="H8" s="42"/>
      <c r="I8" s="43"/>
      <c r="J8" s="44">
        <f t="shared" ref="J8:J44" si="4">IF(OR(G8=0,F8=0)," - ",NETWORKDAYS(F8,G8))</f>
        <v>5</v>
      </c>
      <c r="K8" s="47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</row>
    <row r="9" spans="1:67" s="28" customFormat="1" ht="17.399999999999999" x14ac:dyDescent="0.25">
      <c r="A9" s="86">
        <v>1.1000000000000001</v>
      </c>
      <c r="B9" s="85" t="s">
        <v>15</v>
      </c>
      <c r="C9" s="89" t="s">
        <v>22</v>
      </c>
      <c r="D9" s="74"/>
      <c r="E9" s="74"/>
      <c r="F9" s="92">
        <v>43582</v>
      </c>
      <c r="G9" s="95">
        <v>43589</v>
      </c>
      <c r="H9" s="29"/>
      <c r="I9" s="30"/>
      <c r="J9" s="31">
        <f t="shared" si="4"/>
        <v>5</v>
      </c>
      <c r="K9" s="48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</row>
    <row r="10" spans="1:67" s="28" customFormat="1" ht="17.399999999999999" x14ac:dyDescent="0.25">
      <c r="A10" s="27" t="s">
        <v>16</v>
      </c>
      <c r="B10" s="88" t="s">
        <v>17</v>
      </c>
      <c r="C10" s="89" t="s">
        <v>18</v>
      </c>
      <c r="D10" s="74"/>
      <c r="E10" s="74"/>
      <c r="F10" s="92">
        <v>43582</v>
      </c>
      <c r="G10" s="95">
        <v>43587</v>
      </c>
      <c r="H10" s="29">
        <v>2</v>
      </c>
      <c r="I10" s="30">
        <v>0.5</v>
      </c>
      <c r="J10" s="31">
        <f t="shared" si="4"/>
        <v>4</v>
      </c>
      <c r="K10" s="48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</row>
    <row r="11" spans="1:67" s="28" customFormat="1" ht="17.399999999999999" x14ac:dyDescent="0.25">
      <c r="A11" s="27" t="s">
        <v>19</v>
      </c>
      <c r="B11" s="88" t="s">
        <v>20</v>
      </c>
      <c r="C11" s="89" t="s">
        <v>21</v>
      </c>
      <c r="D11" s="74"/>
      <c r="E11" s="74"/>
      <c r="F11" s="92">
        <v>43583</v>
      </c>
      <c r="G11" s="95">
        <v>43588</v>
      </c>
      <c r="H11" s="29"/>
      <c r="I11" s="30"/>
      <c r="J11" s="31">
        <f t="shared" si="4"/>
        <v>5</v>
      </c>
      <c r="K11" s="48"/>
      <c r="L11" s="54"/>
      <c r="M11" s="54"/>
      <c r="N11" s="55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</row>
    <row r="12" spans="1:67" s="28" customFormat="1" ht="17.399999999999999" x14ac:dyDescent="0.25">
      <c r="A12" s="27" t="s">
        <v>23</v>
      </c>
      <c r="B12" s="88" t="s">
        <v>25</v>
      </c>
      <c r="C12" s="89" t="s">
        <v>22</v>
      </c>
      <c r="D12" s="74"/>
      <c r="E12" s="74"/>
      <c r="F12" s="92">
        <v>43583</v>
      </c>
      <c r="G12" s="95">
        <v>43586</v>
      </c>
      <c r="H12" s="29"/>
      <c r="I12" s="30">
        <v>1</v>
      </c>
      <c r="J12" s="31">
        <f t="shared" si="4"/>
        <v>3</v>
      </c>
      <c r="K12" s="48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</row>
    <row r="13" spans="1:67" s="28" customFormat="1" ht="17.399999999999999" x14ac:dyDescent="0.25">
      <c r="A13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8" t="s">
        <v>24</v>
      </c>
      <c r="C13" s="89" t="s">
        <v>18</v>
      </c>
      <c r="D13" s="74"/>
      <c r="E13" s="74" t="s">
        <v>22</v>
      </c>
      <c r="F13" s="92">
        <v>43583</v>
      </c>
      <c r="G13" s="95">
        <v>43586</v>
      </c>
      <c r="H13" s="29"/>
      <c r="I13" s="30">
        <v>1</v>
      </c>
      <c r="J13" s="31">
        <f t="shared" si="4"/>
        <v>3</v>
      </c>
      <c r="K13" s="48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</row>
    <row r="14" spans="1:67" s="28" customFormat="1" ht="17.399999999999999" x14ac:dyDescent="0.25">
      <c r="A14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8" t="s">
        <v>26</v>
      </c>
      <c r="C14" s="89" t="s">
        <v>27</v>
      </c>
      <c r="D14" s="74"/>
      <c r="E14" s="74"/>
      <c r="F14" s="92">
        <v>43583</v>
      </c>
      <c r="G14" s="95">
        <v>43587</v>
      </c>
      <c r="H14" s="29"/>
      <c r="I14" s="30">
        <v>1</v>
      </c>
      <c r="J14" s="31">
        <f t="shared" si="4"/>
        <v>4</v>
      </c>
      <c r="K14" s="48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</row>
    <row r="15" spans="1:67" s="28" customFormat="1" ht="17.399999999999999" x14ac:dyDescent="0.25">
      <c r="A15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8" t="s">
        <v>28</v>
      </c>
      <c r="C15" s="89" t="s">
        <v>29</v>
      </c>
      <c r="D15" s="74"/>
      <c r="E15" s="74"/>
      <c r="F15" s="92">
        <v>43583</v>
      </c>
      <c r="G15" s="95">
        <v>43583</v>
      </c>
      <c r="H15" s="29"/>
      <c r="I15" s="30">
        <v>1</v>
      </c>
      <c r="J15" s="31">
        <f t="shared" si="4"/>
        <v>0</v>
      </c>
      <c r="K15" s="48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</row>
    <row r="16" spans="1:67" s="28" customFormat="1" ht="17.399999999999999" x14ac:dyDescent="0.25">
      <c r="A16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8" t="s">
        <v>30</v>
      </c>
      <c r="C16" s="89" t="s">
        <v>31</v>
      </c>
      <c r="D16" s="74"/>
      <c r="E16" s="74" t="s">
        <v>29</v>
      </c>
      <c r="F16" s="92">
        <v>43585</v>
      </c>
      <c r="G16" s="95">
        <v>43610</v>
      </c>
      <c r="H16" s="29"/>
      <c r="I16" s="30">
        <v>0.5</v>
      </c>
      <c r="J16" s="31">
        <f t="shared" si="4"/>
        <v>19</v>
      </c>
      <c r="K16" s="48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</row>
    <row r="17" spans="1:67" s="22" customFormat="1" ht="17.399999999999999" x14ac:dyDescent="0.25">
      <c r="A17" s="20"/>
      <c r="B17" s="21" t="s">
        <v>33</v>
      </c>
      <c r="D17" s="23"/>
      <c r="E17" s="23"/>
      <c r="F17" s="93"/>
      <c r="G17" s="52"/>
      <c r="H17" s="24"/>
      <c r="I17" s="25"/>
      <c r="J17" s="26" t="str">
        <f t="shared" si="4"/>
        <v xml:space="preserve"> - </v>
      </c>
      <c r="K17" s="49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</row>
    <row r="18" spans="1:67" s="28" customFormat="1" ht="17.399999999999999" x14ac:dyDescent="0.25">
      <c r="A18" s="27">
        <v>2.1</v>
      </c>
      <c r="B18" s="87" t="s">
        <v>34</v>
      </c>
      <c r="D18" s="74"/>
      <c r="E18" s="74"/>
      <c r="F18" s="92">
        <v>43589</v>
      </c>
      <c r="G18" s="51">
        <v>43596</v>
      </c>
      <c r="H18" s="29"/>
      <c r="I18" s="30">
        <v>0</v>
      </c>
      <c r="J18" s="31">
        <f t="shared" si="4"/>
        <v>5</v>
      </c>
      <c r="K18" s="4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</row>
    <row r="19" spans="1:67" s="28" customFormat="1" ht="17.399999999999999" x14ac:dyDescent="0.25">
      <c r="A19" s="27" t="s">
        <v>43</v>
      </c>
      <c r="B19" s="73" t="s">
        <v>44</v>
      </c>
      <c r="C19" s="28" t="s">
        <v>31</v>
      </c>
      <c r="D19" s="74"/>
      <c r="E19" s="74"/>
      <c r="F19" s="92">
        <v>43590</v>
      </c>
      <c r="G19" s="51"/>
      <c r="H19" s="29"/>
      <c r="I19" s="30">
        <v>0</v>
      </c>
      <c r="J19" s="31" t="str">
        <f t="shared" si="4"/>
        <v xml:space="preserve"> - </v>
      </c>
      <c r="K19" s="48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</row>
    <row r="20" spans="1:67" s="28" customFormat="1" ht="17.399999999999999" x14ac:dyDescent="0.25">
      <c r="A20" s="27"/>
      <c r="B20" s="73"/>
      <c r="D20" s="74"/>
      <c r="E20" s="74"/>
      <c r="F20" s="92"/>
      <c r="G20" s="51"/>
      <c r="H20" s="29"/>
      <c r="I20" s="30">
        <v>0</v>
      </c>
      <c r="J20" s="31" t="str">
        <f t="shared" si="4"/>
        <v xml:space="preserve"> - </v>
      </c>
      <c r="K20" s="48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</row>
    <row r="21" spans="1:67" s="28" customFormat="1" ht="17.399999999999999" x14ac:dyDescent="0.25">
      <c r="A21" s="27"/>
      <c r="B21" s="73"/>
      <c r="D21" s="74"/>
      <c r="E21" s="74"/>
      <c r="F21" s="92"/>
      <c r="G21" s="51"/>
      <c r="H21" s="29"/>
      <c r="I21" s="30">
        <v>0</v>
      </c>
      <c r="J21" s="31" t="str">
        <f t="shared" si="4"/>
        <v xml:space="preserve"> - </v>
      </c>
      <c r="K21" s="4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</row>
    <row r="22" spans="1:67" s="28" customFormat="1" ht="17.399999999999999" x14ac:dyDescent="0.25">
      <c r="A22" s="27"/>
      <c r="B22" s="73"/>
      <c r="D22" s="74"/>
      <c r="E22" s="74"/>
      <c r="F22" s="92"/>
      <c r="G22" s="51"/>
      <c r="H22" s="29"/>
      <c r="I22" s="30">
        <v>0</v>
      </c>
      <c r="J22" s="31" t="str">
        <f t="shared" si="4"/>
        <v xml:space="preserve"> - </v>
      </c>
      <c r="K22" s="48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</row>
    <row r="23" spans="1:67" s="22" customFormat="1" ht="17.399999999999999" x14ac:dyDescent="0.25">
      <c r="A23" s="20"/>
      <c r="B23" s="21" t="s">
        <v>37</v>
      </c>
      <c r="D23" s="23"/>
      <c r="E23" s="23"/>
      <c r="F23" s="93"/>
      <c r="G23" s="52"/>
      <c r="H23" s="24"/>
      <c r="I23" s="25"/>
      <c r="J23" s="26" t="str">
        <f t="shared" si="4"/>
        <v xml:space="preserve"> - </v>
      </c>
      <c r="K23" s="49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</row>
    <row r="24" spans="1:67" s="28" customFormat="1" ht="17.399999999999999" x14ac:dyDescent="0.25">
      <c r="A24" s="27">
        <v>3.1</v>
      </c>
      <c r="B24" s="73" t="s">
        <v>38</v>
      </c>
      <c r="D24" s="74"/>
      <c r="E24" s="74"/>
      <c r="F24" s="92"/>
      <c r="G24" s="51"/>
      <c r="H24" s="29"/>
      <c r="I24" s="30">
        <v>0</v>
      </c>
      <c r="J24" s="31" t="str">
        <f t="shared" si="4"/>
        <v xml:space="preserve"> - </v>
      </c>
      <c r="K24" s="48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</row>
    <row r="25" spans="1:67" s="28" customFormat="1" ht="17.399999999999999" x14ac:dyDescent="0.25">
      <c r="A25" s="27"/>
      <c r="B25" s="73"/>
      <c r="D25" s="74"/>
      <c r="E25" s="74"/>
      <c r="F25" s="92"/>
      <c r="G25" s="51"/>
      <c r="H25" s="29"/>
      <c r="I25" s="30">
        <v>0</v>
      </c>
      <c r="J25" s="31" t="str">
        <f t="shared" si="4"/>
        <v xml:space="preserve"> - </v>
      </c>
      <c r="K25" s="48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</row>
    <row r="26" spans="1:67" s="28" customFormat="1" ht="17.399999999999999" x14ac:dyDescent="0.25">
      <c r="A26" s="27"/>
      <c r="B26" s="73"/>
      <c r="D26" s="74"/>
      <c r="E26" s="74"/>
      <c r="F26" s="92"/>
      <c r="G26" s="51"/>
      <c r="H26" s="29"/>
      <c r="I26" s="30">
        <v>0</v>
      </c>
      <c r="J26" s="31" t="str">
        <f t="shared" si="4"/>
        <v xml:space="preserve"> - </v>
      </c>
      <c r="K26" s="48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</row>
    <row r="27" spans="1:67" s="28" customFormat="1" ht="17.399999999999999" x14ac:dyDescent="0.25">
      <c r="A27" s="27"/>
      <c r="B27" s="73"/>
      <c r="D27" s="74"/>
      <c r="E27" s="74"/>
      <c r="F27" s="92"/>
      <c r="G27" s="51"/>
      <c r="H27" s="29"/>
      <c r="I27" s="30">
        <v>0</v>
      </c>
      <c r="J27" s="31" t="str">
        <f t="shared" si="4"/>
        <v xml:space="preserve"> - </v>
      </c>
      <c r="K27" s="48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</row>
    <row r="28" spans="1:67" s="28" customFormat="1" ht="17.399999999999999" x14ac:dyDescent="0.25">
      <c r="A28" s="27"/>
      <c r="B28" s="73"/>
      <c r="D28" s="74"/>
      <c r="E28" s="74"/>
      <c r="F28" s="92"/>
      <c r="G28" s="51"/>
      <c r="H28" s="29"/>
      <c r="I28" s="30">
        <v>0</v>
      </c>
      <c r="J28" s="31" t="str">
        <f t="shared" si="4"/>
        <v xml:space="preserve"> - </v>
      </c>
      <c r="K28" s="4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</row>
    <row r="29" spans="1:67" s="22" customFormat="1" ht="17.399999999999999" x14ac:dyDescent="0.25">
      <c r="A29" s="20"/>
      <c r="B29" s="21" t="s">
        <v>39</v>
      </c>
      <c r="D29" s="23"/>
      <c r="E29" s="23"/>
      <c r="F29" s="93"/>
      <c r="G29" s="52"/>
      <c r="H29" s="24"/>
      <c r="I29" s="25"/>
      <c r="J29" s="26" t="str">
        <f t="shared" ref="J29:J36" si="5">IF(OR(G29=0,F29=0)," - ",NETWORKDAYS(F29,G29))</f>
        <v xml:space="preserve"> - </v>
      </c>
      <c r="K29" s="49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</row>
    <row r="30" spans="1:67" s="28" customFormat="1" ht="17.399999999999999" x14ac:dyDescent="0.25">
      <c r="A30" s="27">
        <v>4.0999999999999996</v>
      </c>
      <c r="B30" s="73" t="s">
        <v>40</v>
      </c>
      <c r="D30" s="74"/>
      <c r="E30" s="74"/>
      <c r="F30" s="92"/>
      <c r="G30" s="51"/>
      <c r="H30" s="29"/>
      <c r="I30" s="30">
        <v>0</v>
      </c>
      <c r="J30" s="31" t="str">
        <f t="shared" si="5"/>
        <v xml:space="preserve"> - </v>
      </c>
      <c r="K30" s="48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</row>
    <row r="31" spans="1:67" s="28" customFormat="1" ht="17.399999999999999" x14ac:dyDescent="0.25">
      <c r="A31" s="27"/>
      <c r="B31" s="73"/>
      <c r="D31" s="74"/>
      <c r="E31" s="74"/>
      <c r="F31" s="92"/>
      <c r="G31" s="51"/>
      <c r="H31" s="29"/>
      <c r="I31" s="30">
        <v>0</v>
      </c>
      <c r="J31" s="31" t="str">
        <f t="shared" si="5"/>
        <v xml:space="preserve"> - </v>
      </c>
      <c r="K31" s="48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</row>
    <row r="32" spans="1:67" s="28" customFormat="1" ht="17.399999999999999" x14ac:dyDescent="0.25">
      <c r="A32" s="27"/>
      <c r="B32" s="73"/>
      <c r="D32" s="74"/>
      <c r="E32" s="74"/>
      <c r="F32" s="92"/>
      <c r="G32" s="51"/>
      <c r="H32" s="29"/>
      <c r="I32" s="30">
        <v>0</v>
      </c>
      <c r="J32" s="31" t="str">
        <f t="shared" si="5"/>
        <v xml:space="preserve"> - </v>
      </c>
      <c r="K32" s="48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</row>
    <row r="33" spans="1:67" s="28" customFormat="1" ht="17.399999999999999" x14ac:dyDescent="0.25">
      <c r="A33" s="27"/>
      <c r="B33" s="73"/>
      <c r="D33" s="74"/>
      <c r="E33" s="74"/>
      <c r="F33" s="92"/>
      <c r="G33" s="51"/>
      <c r="H33" s="29"/>
      <c r="I33" s="30">
        <v>0</v>
      </c>
      <c r="J33" s="31" t="str">
        <f t="shared" si="5"/>
        <v xml:space="preserve"> - </v>
      </c>
      <c r="K33" s="48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</row>
    <row r="34" spans="1:67" s="28" customFormat="1" ht="17.399999999999999" x14ac:dyDescent="0.25">
      <c r="A34" s="27"/>
      <c r="B34" s="73"/>
      <c r="D34" s="74"/>
      <c r="E34" s="74"/>
      <c r="F34" s="96"/>
      <c r="G34" s="97"/>
      <c r="H34" s="98"/>
      <c r="I34" s="99">
        <v>0</v>
      </c>
      <c r="J34" s="31" t="str">
        <f t="shared" si="5"/>
        <v xml:space="preserve"> - </v>
      </c>
      <c r="K34" s="48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</row>
    <row r="35" spans="1:67" s="35" customFormat="1" ht="17.399999999999999" x14ac:dyDescent="0.25">
      <c r="A35" s="27"/>
      <c r="B35" s="32"/>
      <c r="C35" s="32"/>
      <c r="D35" s="33"/>
      <c r="E35" s="33"/>
      <c r="F35" s="101"/>
      <c r="G35" s="102"/>
      <c r="H35" s="103"/>
      <c r="I35" s="104"/>
      <c r="J35" s="34" t="str">
        <f t="shared" si="5"/>
        <v xml:space="preserve"> - </v>
      </c>
      <c r="K35" s="50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</row>
    <row r="36" spans="1:67" s="35" customFormat="1" ht="17.399999999999999" x14ac:dyDescent="0.25">
      <c r="A36" s="27"/>
      <c r="B36" s="32"/>
      <c r="C36" s="32"/>
      <c r="D36" s="33"/>
      <c r="E36" s="33"/>
      <c r="F36" s="101"/>
      <c r="G36" s="102"/>
      <c r="H36" s="103"/>
      <c r="I36" s="104"/>
      <c r="J36" s="34" t="str">
        <f t="shared" si="5"/>
        <v xml:space="preserve"> - </v>
      </c>
      <c r="K36" s="50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</row>
    <row r="37" spans="1:67" s="22" customFormat="1" ht="17.399999999999999" x14ac:dyDescent="0.25">
      <c r="A37" s="20"/>
      <c r="B37" s="21" t="s">
        <v>41</v>
      </c>
      <c r="D37" s="23"/>
      <c r="E37" s="23"/>
      <c r="F37" s="100"/>
      <c r="G37" s="62"/>
      <c r="H37" s="42"/>
      <c r="I37" s="43"/>
      <c r="J37" s="26" t="str">
        <f t="shared" si="4"/>
        <v xml:space="preserve"> - </v>
      </c>
      <c r="K37" s="49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</row>
    <row r="38" spans="1:67" s="28" customFormat="1" ht="17.399999999999999" x14ac:dyDescent="0.25">
      <c r="A38" s="27">
        <v>5.0999999999999996</v>
      </c>
      <c r="B38" s="73" t="s">
        <v>42</v>
      </c>
      <c r="D38" s="74"/>
      <c r="E38" s="74"/>
      <c r="F38" s="92"/>
      <c r="G38" s="51"/>
      <c r="H38" s="29"/>
      <c r="I38" s="30">
        <v>0</v>
      </c>
      <c r="J38" s="31" t="str">
        <f t="shared" si="4"/>
        <v xml:space="preserve"> - </v>
      </c>
      <c r="K38" s="48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</row>
    <row r="39" spans="1:67" s="28" customFormat="1" ht="17.399999999999999" x14ac:dyDescent="0.25">
      <c r="A39" s="27"/>
      <c r="B39" s="73"/>
      <c r="D39" s="74"/>
      <c r="E39" s="74"/>
      <c r="F39" s="92"/>
      <c r="G39" s="51"/>
      <c r="H39" s="29"/>
      <c r="I39" s="30">
        <v>0</v>
      </c>
      <c r="J39" s="31" t="str">
        <f t="shared" si="4"/>
        <v xml:space="preserve"> - </v>
      </c>
      <c r="K39" s="48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</row>
    <row r="40" spans="1:67" s="28" customFormat="1" ht="17.399999999999999" x14ac:dyDescent="0.25">
      <c r="A40" s="27"/>
      <c r="B40" s="73"/>
      <c r="D40" s="74"/>
      <c r="E40" s="74"/>
      <c r="F40" s="92"/>
      <c r="G40" s="51"/>
      <c r="H40" s="29"/>
      <c r="I40" s="30">
        <v>0</v>
      </c>
      <c r="J40" s="31" t="str">
        <f t="shared" si="4"/>
        <v xml:space="preserve"> - </v>
      </c>
      <c r="K40" s="48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</row>
    <row r="41" spans="1:67" s="28" customFormat="1" ht="17.399999999999999" x14ac:dyDescent="0.25">
      <c r="A41" s="27"/>
      <c r="B41" s="73"/>
      <c r="D41" s="74"/>
      <c r="E41" s="74"/>
      <c r="F41" s="92"/>
      <c r="G41" s="51"/>
      <c r="H41" s="29"/>
      <c r="I41" s="30">
        <v>0</v>
      </c>
      <c r="J41" s="31" t="str">
        <f t="shared" si="4"/>
        <v xml:space="preserve"> - </v>
      </c>
      <c r="K41" s="48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</row>
    <row r="42" spans="1:67" s="28" customFormat="1" ht="17.399999999999999" x14ac:dyDescent="0.25">
      <c r="A42" s="27"/>
      <c r="B42" s="73"/>
      <c r="D42" s="74"/>
      <c r="E42" s="74"/>
      <c r="F42" s="92"/>
      <c r="G42" s="51"/>
      <c r="H42" s="29"/>
      <c r="I42" s="30">
        <v>0</v>
      </c>
      <c r="J42" s="31" t="str">
        <f t="shared" si="4"/>
        <v xml:space="preserve"> - </v>
      </c>
      <c r="K42" s="48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</row>
    <row r="43" spans="1:67" s="35" customFormat="1" ht="17.399999999999999" x14ac:dyDescent="0.25">
      <c r="A43" s="27"/>
      <c r="B43" s="32"/>
      <c r="C43" s="32"/>
      <c r="D43" s="33"/>
      <c r="E43" s="33"/>
      <c r="F43" s="94"/>
      <c r="G43" s="78"/>
      <c r="H43" s="79"/>
      <c r="I43" s="80"/>
      <c r="J43" s="34" t="str">
        <f t="shared" si="4"/>
        <v xml:space="preserve"> - </v>
      </c>
      <c r="K43" s="50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</row>
    <row r="44" spans="1:67" s="35" customFormat="1" ht="17.399999999999999" x14ac:dyDescent="0.25">
      <c r="A44" s="27"/>
      <c r="B44" s="32"/>
      <c r="C44" s="32"/>
      <c r="D44" s="33"/>
      <c r="E44" s="33"/>
      <c r="F44" s="94"/>
      <c r="G44" s="78"/>
      <c r="H44" s="79"/>
      <c r="I44" s="80"/>
      <c r="J44" s="34" t="str">
        <f t="shared" si="4"/>
        <v xml:space="preserve"> - </v>
      </c>
      <c r="K44" s="50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</row>
    <row r="45" spans="1:67" s="36" customFormat="1" ht="11.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</row>
    <row r="46" spans="1:67" s="35" customFormat="1" ht="11.4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</row>
    <row r="47" spans="1:67" s="35" customFormat="1" ht="11.4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</row>
    <row r="48" spans="1:67" s="35" customFormat="1" ht="11.4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</row>
    <row r="49" spans="1:67" s="35" customFormat="1" ht="11.4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</row>
    <row r="50" spans="1:67" s="35" customFormat="1" ht="11.4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</row>
    <row r="51" spans="1:67" s="12" customFormat="1" x14ac:dyDescent="0.25">
      <c r="A51" s="9"/>
      <c r="B51" s="10"/>
      <c r="C51" s="10"/>
      <c r="D51" s="11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</row>
  </sheetData>
  <sheetProtection formatCells="0" formatColumns="0" formatRows="0" insertRows="0" deleteRows="0"/>
  <mergeCells count="19">
    <mergeCell ref="C5:F5"/>
    <mergeCell ref="S4:Y4"/>
    <mergeCell ref="L4:R4"/>
    <mergeCell ref="C4:F4"/>
    <mergeCell ref="S5:Y5"/>
    <mergeCell ref="L5:R5"/>
    <mergeCell ref="BI5:BO5"/>
    <mergeCell ref="BB5:BH5"/>
    <mergeCell ref="BI4:BO4"/>
    <mergeCell ref="BB4:BH4"/>
    <mergeCell ref="L1:AF1"/>
    <mergeCell ref="Z4:AF4"/>
    <mergeCell ref="Z5:AF5"/>
    <mergeCell ref="AG4:AM4"/>
    <mergeCell ref="AG5:AM5"/>
    <mergeCell ref="AN5:AT5"/>
    <mergeCell ref="AU4:BA4"/>
    <mergeCell ref="AU5:BA5"/>
    <mergeCell ref="AN4:AT4"/>
  </mergeCells>
  <phoneticPr fontId="3" type="noConversion"/>
  <conditionalFormatting sqref="I37:I44 I8:I28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L6:BO7">
    <cfRule type="expression" dxfId="7" priority="53">
      <formula>L$6=TODAY()</formula>
    </cfRule>
  </conditionalFormatting>
  <conditionalFormatting sqref="L8:BO44">
    <cfRule type="expression" dxfId="6" priority="56">
      <formula>AND($F8&lt;=L$6,ROUNDDOWN(($G8-$F8+1)*$I8,0)+$F8-1&gt;=L$6)</formula>
    </cfRule>
    <cfRule type="expression" dxfId="5" priority="57">
      <formula>AND(NOT(ISBLANK($F8)),$F8&lt;=L$6,$G8&gt;=L$6)</formula>
    </cfRule>
  </conditionalFormatting>
  <conditionalFormatting sqref="L37:BO44 L6:BO28">
    <cfRule type="expression" dxfId="4" priority="16">
      <formula>L$6=TODAY()</formula>
    </cfRule>
  </conditionalFormatting>
  <conditionalFormatting sqref="I29:I36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L29:BO36">
    <cfRule type="expression" dxfId="3" priority="2">
      <formula>L$6=TODAY()</formula>
    </cfRule>
  </conditionalFormatting>
  <conditionalFormatting sqref="A45:BC50">
    <cfRule type="expression" dxfId="2" priority="60">
      <formula>AND(#REF!&lt;=M$6,ROUNDDOWN((#REF!-#REF!+1)*#REF!,0)+#REF!-1&gt;=M$6)</formula>
    </cfRule>
    <cfRule type="expression" dxfId="1" priority="61">
      <formula>AND(NOT(ISBLANK(#REF!)),#REF!&lt;=M$6,#REF!&gt;=M$6)</formula>
    </cfRule>
  </conditionalFormatting>
  <conditionalFormatting sqref="A45:BC50">
    <cfRule type="expression" dxfId="0" priority="63">
      <formula>M$6=TODAY()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I4"/>
  </dataValidations>
  <hyperlinks>
    <hyperlink ref="L1:AF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3:B44 F43:I44 H17:I17 H23:I23 H37:I37 I21 I19 I20 I24:I27 I38:I41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10</xdr:col>
                    <xdr:colOff>99060</xdr:colOff>
                    <xdr:row>1</xdr:row>
                    <xdr:rowOff>121920</xdr:rowOff>
                  </from>
                  <to>
                    <xdr:col>28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I37:I44 I8:I28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I29:I36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Mina Medhat</cp:lastModifiedBy>
  <cp:lastPrinted>2018-02-12T20:25:38Z</cp:lastPrinted>
  <dcterms:created xsi:type="dcterms:W3CDTF">2010-06-09T16:05:03Z</dcterms:created>
  <dcterms:modified xsi:type="dcterms:W3CDTF">2019-05-07T12:26:06Z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