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az\Desktop\CarPurchasing\Planning\"/>
    </mc:Choice>
  </mc:AlternateContent>
  <bookViews>
    <workbookView xWindow="0" yWindow="0" windowWidth="23040" windowHeight="9396"/>
  </bookViews>
  <sheets>
    <sheet name="GanttChart" sheetId="9" r:id="rId1"/>
  </sheets>
  <definedNames>
    <definedName name="prevWBS" localSheetId="0">GanttChart!$A1048576</definedName>
    <definedName name="_xlnm.Print_Area" localSheetId="0">GanttChart!$A$1:$BN$49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I41" i="9" l="1"/>
  <c r="I40" i="9"/>
  <c r="I39" i="9"/>
  <c r="I38" i="9"/>
  <c r="I37" i="9"/>
  <c r="I36" i="9"/>
  <c r="I35" i="9"/>
  <c r="I34" i="9"/>
  <c r="I9" i="9" l="1"/>
  <c r="I49" i="9" l="1"/>
  <c r="I48" i="9"/>
  <c r="I8" i="9" l="1"/>
  <c r="I42" i="9"/>
  <c r="I28" i="9"/>
  <c r="I17" i="9"/>
  <c r="K6" i="9" l="1"/>
  <c r="I15" i="9" l="1"/>
  <c r="I12" i="9"/>
  <c r="I10" i="9"/>
  <c r="I16" i="9"/>
  <c r="K7" i="9"/>
  <c r="K4" i="9"/>
  <c r="I13" i="9" l="1"/>
  <c r="I14" i="9" l="1"/>
  <c r="L6" i="9" l="1"/>
  <c r="I30" i="9" l="1"/>
  <c r="I29" i="9"/>
  <c r="I44" i="9"/>
  <c r="I43" i="9"/>
  <c r="M6" i="9"/>
  <c r="I31" i="9"/>
  <c r="I45" i="9" l="1"/>
  <c r="N6" i="9"/>
  <c r="I46" i="9" l="1"/>
  <c r="I32" i="9"/>
  <c r="O6" i="9"/>
  <c r="K5" i="9"/>
  <c r="I47" i="9" l="1"/>
  <c r="I33" i="9"/>
  <c r="I11" i="9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AX7" i="9" l="1"/>
  <c r="AY7" i="9" l="1"/>
  <c r="AZ7" i="9" l="1"/>
  <c r="A13" i="9" l="1"/>
  <c r="A14" i="9" s="1"/>
  <c r="A15" i="9" s="1"/>
  <c r="A16" i="9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rFont val="Arial"/>
          </rPr>
          <t>======
ID#AAAAC7UcDa8
    (2019-05-01 20:37:23)
Task Description
Enter the name of each task and sub-task. Use indents for sub-tasks.</t>
        </r>
      </text>
    </comment>
    <comment ref="C7" authorId="0" shapeId="0">
      <text>
        <r>
          <rPr>
            <sz val="10"/>
            <rFont val="Arial"/>
          </rPr>
          <t>======
ID#AAAAC7UcDbA
    (2019-05-01 20:37:23)
Task Lead
Enter the name of the Task Lead in this column.</t>
        </r>
      </text>
    </comment>
    <comment ref="D7" authorId="0" shapeId="0">
      <text>
        <r>
          <rPr>
            <sz val="10"/>
            <rFont val="Arial"/>
          </rPr>
          <t>======
ID#AAAAC7UcDbU
Predecessor Tasks    (2019-05-01 20:37:23)
You can use this column to enter the WBS of a predecessor for reference. The PRO version uses formulas to automatically calculate the Start Date based on the Predecessor.</t>
        </r>
      </text>
    </comment>
    <comment ref="E7" authorId="0" shapeId="0">
      <text>
        <r>
          <rPr>
            <sz val="10"/>
            <rFont val="Arial"/>
          </rPr>
          <t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 date is the cell reference for the End date of the Predecessor task.</t>
        </r>
      </text>
    </comment>
    <comment ref="F7" authorId="0" shapeId="0">
      <text>
        <r>
          <rPr>
            <sz val="10"/>
            <rFont val="Arial"/>
          </rPr>
          <t>======
ID#AAAAC7UcDbI
End Date    (2019-05-01 20:37:23)
The End Date is calculated based on the Start Date and the Calendar Days columns.</t>
        </r>
      </text>
    </comment>
    <comment ref="G7" authorId="0" shapeId="0">
      <text>
        <r>
          <rPr>
            <sz val="10"/>
            <rFont val="Arial"/>
          </rPr>
          <t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H7" authorId="0" shapeId="0">
      <text>
        <r>
          <rPr>
            <sz val="10"/>
            <rFont val="Arial"/>
          </rPr>
          <t>======
ID#AAAAC7UcDbQ
    (2019-05-01 20:37:23)
Percent Complete
Update the status of this task by entering the percent complete (between 0% and 100%).</t>
        </r>
      </text>
    </comment>
    <comment ref="I7" authorId="0" shapeId="0">
      <text>
        <r>
          <rPr>
            <sz val="10"/>
            <rFont val="Arial"/>
          </rPr>
          <t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<sst xmlns="http://schemas.openxmlformats.org/spreadsheetml/2006/main" count="82" uniqueCount="68">
  <si>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</si>
  <si>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</si>
  <si>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</si>
  <si>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</si>
  <si>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</si>
  <si>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</si>
  <si>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</si>
  <si>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</si>
  <si>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</si>
  <si>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</si>
  <si>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</si>
  <si>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</si>
  <si>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</si>
  <si>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</si>
  <si>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</si>
  <si>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</si>
  <si>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</si>
  <si>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</si>
  <si>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</si>
  <si>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</si>
  <si>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</si>
  <si>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</si>
  <si>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</si>
  <si>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</si>
  <si>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</si>
  <si>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</si>
  <si>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</si>
  <si>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</si>
  <si>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</si>
  <si>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</si>
  <si>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</si>
  <si>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</si>
  <si>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</si>
  <si>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</si>
  <si>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ITI</t>
  </si>
  <si>
    <t>Phase Three</t>
  </si>
  <si>
    <t>Build and development</t>
  </si>
  <si>
    <t>Phase four</t>
  </si>
  <si>
    <t>Testing</t>
  </si>
  <si>
    <t>Phase five</t>
  </si>
  <si>
    <t>Maintenance</t>
  </si>
  <si>
    <t>2.1.1</t>
  </si>
  <si>
    <t>2.1.2</t>
  </si>
  <si>
    <t>2.1.3</t>
  </si>
  <si>
    <t>2.1.4</t>
  </si>
  <si>
    <t>2.1.5</t>
  </si>
  <si>
    <t>2.1.6</t>
  </si>
  <si>
    <t>Updated Project Plan</t>
  </si>
  <si>
    <t>2.1.7</t>
  </si>
  <si>
    <t>Updated SRS</t>
  </si>
  <si>
    <t>2.1.8</t>
  </si>
  <si>
    <t>Jannat &amp; Fatma</t>
  </si>
  <si>
    <t>Sat 5/11/19</t>
  </si>
  <si>
    <t>Sun 5/05/19</t>
  </si>
  <si>
    <t>Tue 5/07/19</t>
  </si>
  <si>
    <t>[Car Purchase] Project Schedule</t>
  </si>
  <si>
    <t>Fri 5/10/19</t>
  </si>
  <si>
    <t>Bosy</t>
  </si>
  <si>
    <t>HLD in SDD</t>
  </si>
  <si>
    <t>DFD in SDD</t>
  </si>
  <si>
    <t>Class Diagram in SDD</t>
  </si>
  <si>
    <t>Use Case Diagram in SDD</t>
  </si>
  <si>
    <t>Sequence Diagram in SDD</t>
  </si>
  <si>
    <t>Wire frames in SDD</t>
  </si>
  <si>
    <t>Thu 5/09/19</t>
  </si>
  <si>
    <t>2.1.9</t>
  </si>
  <si>
    <t>ERD</t>
  </si>
  <si>
    <t>Tue 5/07/2019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</si>
</sst>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30" fillId="21" borderId="13" xfId="0" applyFont="1" applyFill="1" applyBorder="1" applyAlignment="1" applyProtection="1">
      <alignment vertical="center"/>
    </xf>
    <xf numFmtId="0" fontId="26" fillId="21" borderId="13" xfId="0" applyFont="1" applyFill="1" applyBorder="1" applyAlignment="1" applyProtection="1">
      <alignment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5" fillId="21" borderId="13" xfId="0" applyNumberFormat="1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1" fontId="35" fillId="21" borderId="10" xfId="0" applyNumberFormat="1" applyFont="1" applyFill="1" applyBorder="1" applyAlignment="1" applyProtection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7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37" fillId="0" borderId="0" xfId="0" applyFont="1" applyProtection="1"/>
    <xf numFmtId="0" fontId="37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8" fillId="0" borderId="17" xfId="0" applyNumberFormat="1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</xf>
    <xf numFmtId="0" fontId="39" fillId="0" borderId="17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26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horizontal="center" vertical="center" shrinkToFit="1"/>
    </xf>
    <xf numFmtId="0" fontId="44" fillId="0" borderId="10" xfId="0" applyFont="1" applyFill="1" applyBorder="1" applyAlignment="1" applyProtection="1">
      <alignment horizontal="left" vertical="center" wrapText="1"/>
    </xf>
    <xf numFmtId="0" fontId="43" fillId="0" borderId="10" xfId="0" applyNumberFormat="1" applyFont="1" applyFill="1" applyBorder="1" applyAlignment="1" applyProtection="1">
      <alignment horizontal="left" vertical="center"/>
    </xf>
    <xf numFmtId="0" fontId="43" fillId="0" borderId="10" xfId="0" applyFont="1" applyFill="1" applyBorder="1" applyAlignment="1" applyProtection="1">
      <alignment vertical="center" wrapText="1"/>
    </xf>
    <xf numFmtId="0" fontId="26" fillId="0" borderId="10" xfId="0" applyFont="1" applyFill="1" applyBorder="1" applyAlignment="1" applyProtection="1">
      <alignment horizontal="left" vertical="center" wrapText="1" indent="2"/>
    </xf>
    <xf numFmtId="0" fontId="29" fillId="0" borderId="10" xfId="0" applyFont="1" applyFill="1" applyBorder="1" applyAlignment="1" applyProtection="1">
      <alignment horizontal="center" vertical="center"/>
    </xf>
    <xf numFmtId="165" fontId="31" fillId="0" borderId="24" xfId="0" applyNumberFormat="1" applyFont="1" applyBorder="1" applyAlignment="1" applyProtection="1">
      <alignment horizontal="center" vertical="center"/>
    </xf>
    <xf numFmtId="1" fontId="31" fillId="23" borderId="24" xfId="0" applyNumberFormat="1" applyFont="1" applyFill="1" applyBorder="1" applyAlignment="1" applyProtection="1">
      <alignment horizontal="center" vertical="center"/>
    </xf>
    <xf numFmtId="9" fontId="31" fillId="23" borderId="24" xfId="40" applyFont="1" applyFill="1" applyBorder="1" applyAlignment="1" applyProtection="1">
      <alignment horizontal="center" vertical="center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43" fillId="21" borderId="13" xfId="0" applyNumberFormat="1" applyFont="1" applyFill="1" applyBorder="1" applyAlignment="1" applyProtection="1">
      <alignment horizontal="center" vertical="center"/>
    </xf>
    <xf numFmtId="165" fontId="31" fillId="22" borderId="1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20" borderId="0" xfId="0" applyFill="1" applyBorder="1" applyAlignment="1" applyProtection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165" fontId="31" fillId="22" borderId="2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26" fillId="24" borderId="10" xfId="0" applyFont="1" applyFill="1" applyBorder="1" applyAlignment="1" applyProtection="1">
      <alignment horizontal="left" vertical="center"/>
    </xf>
    <xf numFmtId="0" fontId="31" fillId="0" borderId="0" xfId="0" applyFont="1" applyFill="1" applyBorder="1" applyAlignment="1" applyProtection="1">
      <alignment horizontal="center" vertical="center"/>
    </xf>
    <xf numFmtId="165" fontId="31" fillId="22" borderId="0" xfId="0" applyNumberFormat="1" applyFont="1" applyFill="1" applyBorder="1" applyAlignment="1" applyProtection="1">
      <alignment horizontal="center" vertical="center"/>
    </xf>
    <xf numFmtId="1" fontId="31" fillId="23" borderId="0" xfId="0" applyNumberFormat="1" applyFont="1" applyFill="1" applyBorder="1" applyAlignment="1" applyProtection="1">
      <alignment horizontal="center" vertical="center"/>
    </xf>
    <xf numFmtId="1" fontId="31" fillId="0" borderId="0" xfId="0" applyNumberFormat="1" applyFont="1" applyBorder="1" applyAlignment="1" applyProtection="1">
      <alignment horizontal="center" vertical="center"/>
    </xf>
    <xf numFmtId="1" fontId="36" fillId="0" borderId="0" xfId="0" applyNumberFormat="1" applyFont="1" applyBorder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41" fillId="0" borderId="0" xfId="34" applyFont="1" applyBorder="1" applyAlignment="1" applyProtection="1">
      <alignment horizontal="left" vertical="center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0" fontId="34" fillId="0" borderId="22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640080</xdr:colOff>
      <xdr:row>5</xdr:row>
      <xdr:rowOff>142875</xdr:rowOff>
    </xdr:from>
    <xdr:to>
      <xdr:col>15</xdr:col>
      <xdr:colOff>104775</xdr:colOff>
      <xdr:row>7</xdr:row>
      <xdr:rowOff>23283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1</xdr:row>
          <xdr:rowOff>121920</xdr:rowOff>
        </xdr:from>
        <xdr:to>
          <xdr:col>27</xdr:col>
          <xdr:colOff>106680</xdr:colOff>
          <xdr:row>2</xdr:row>
          <xdr:rowOff>114300</xdr:rowOff>
        </xdr:to>
        <xdr:sp macro="" textlink="">
          <xdr:nvSpPr>
            <xdr:cNvPr id="9262" name="Scroll Bar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xmlns="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129540</xdr:colOff>
      <xdr:row>34</xdr:row>
      <xdr:rowOff>182880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19050</xdr:colOff>
      <xdr:row>37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33</xdr:row>
      <xdr:rowOff>28575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7972425" cy="845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33</xdr:row>
      <xdr:rowOff>28575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106680</xdr:colOff>
      <xdr:row>36</xdr:row>
      <xdr:rowOff>38100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797052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N56"/>
  <sheetViews>
    <sheetView showGridLines="0" tabSelected="1" zoomScaleNormal="100" workbookViewId="0">
      <pane ySplit="7" topLeftCell="A8" activePane="bottomLeft" state="frozen"/>
      <selection pane="bottomLeft" activeCell="U20" sqref="U20"/>
    </sheetView>
  </sheetViews>
  <sheetFormatPr defaultColWidth="9.109375" defaultRowHeight="13.2" x14ac:dyDescent="0.25"/>
  <cols>
    <col min="1" max="1" width="6.88671875" style="4" customWidth="1"/>
    <col min="2" max="2" width="22.33203125" style="1" customWidth="1"/>
    <col min="3" max="3" width="23.44140625" style="1" customWidth="1"/>
    <col min="4" max="4" width="2.88671875" style="5" hidden="1" customWidth="1"/>
    <col min="5" max="6" width="12" style="107" customWidth="1"/>
    <col min="7" max="7" width="9.33203125" style="1" customWidth="1"/>
    <col min="8" max="8" width="17.88671875" style="100" customWidth="1"/>
    <col min="9" max="9" width="6.44140625" style="1" customWidth="1"/>
    <col min="10" max="10" width="1.88671875" style="1" customWidth="1"/>
    <col min="11" max="66" width="2.44140625" style="1" customWidth="1"/>
    <col min="67" max="16384" width="9.109375" style="2"/>
  </cols>
  <sheetData>
    <row r="1" spans="1:66" ht="30" customHeight="1" x14ac:dyDescent="0.25">
      <c r="A1" s="70" t="s">
        <v>55</v>
      </c>
      <c r="B1" s="13"/>
      <c r="C1" s="13"/>
      <c r="D1" s="13"/>
      <c r="E1" s="94"/>
      <c r="F1" s="94"/>
      <c r="I1" s="74"/>
      <c r="K1" s="118" t="s">
        <v>10</v>
      </c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</row>
    <row r="2" spans="1:66" ht="18" customHeight="1" x14ac:dyDescent="0.25">
      <c r="A2" s="18" t="s">
        <v>34</v>
      </c>
      <c r="B2" s="6"/>
      <c r="C2" s="6"/>
      <c r="D2" s="12"/>
      <c r="E2" s="102"/>
      <c r="F2" s="102"/>
      <c r="H2" s="101"/>
    </row>
    <row r="3" spans="1:66" ht="13.8" x14ac:dyDescent="0.25">
      <c r="A3" s="18"/>
      <c r="B3" s="14"/>
      <c r="C3" s="3"/>
      <c r="D3" s="3"/>
      <c r="E3" s="103"/>
      <c r="F3" s="103"/>
      <c r="G3" s="3"/>
      <c r="H3" s="10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6" ht="17.25" customHeight="1" x14ac:dyDescent="0.25">
      <c r="A4" s="56"/>
      <c r="B4" s="59" t="s">
        <v>8</v>
      </c>
      <c r="C4" s="128">
        <v>43582</v>
      </c>
      <c r="D4" s="128"/>
      <c r="E4" s="128"/>
      <c r="F4" s="108"/>
      <c r="G4" s="59" t="s">
        <v>7</v>
      </c>
      <c r="H4" s="73">
        <v>1</v>
      </c>
      <c r="I4" s="57"/>
      <c r="J4" s="16"/>
      <c r="K4" s="119" t="str">
        <f>"Week "&amp;(K6-($C$4-WEEKDAY($C$4,1)+2))/7+1</f>
        <v>Week 1</v>
      </c>
      <c r="L4" s="120"/>
      <c r="M4" s="120"/>
      <c r="N4" s="120"/>
      <c r="O4" s="120"/>
      <c r="P4" s="120"/>
      <c r="Q4" s="121"/>
      <c r="R4" s="119" t="str">
        <f>"Week "&amp;(R6-($C$4-WEEKDAY($C$4,1)+2))/7+1</f>
        <v>Week 2</v>
      </c>
      <c r="S4" s="120"/>
      <c r="T4" s="120"/>
      <c r="U4" s="120"/>
      <c r="V4" s="120"/>
      <c r="W4" s="120"/>
      <c r="X4" s="121"/>
      <c r="Y4" s="119" t="str">
        <f>"Week "&amp;(Y6-($C$4-WEEKDAY($C$4,1)+2))/7+1</f>
        <v>Week 3</v>
      </c>
      <c r="Z4" s="120"/>
      <c r="AA4" s="120"/>
      <c r="AB4" s="120"/>
      <c r="AC4" s="120"/>
      <c r="AD4" s="120"/>
      <c r="AE4" s="121"/>
      <c r="AF4" s="119" t="str">
        <f>"Week "&amp;(AF6-($C$4-WEEKDAY($C$4,1)+2))/7+1</f>
        <v>Week 4</v>
      </c>
      <c r="AG4" s="120"/>
      <c r="AH4" s="120"/>
      <c r="AI4" s="120"/>
      <c r="AJ4" s="120"/>
      <c r="AK4" s="120"/>
      <c r="AL4" s="121"/>
      <c r="AM4" s="119" t="str">
        <f>"Week "&amp;(AM6-($C$4-WEEKDAY($C$4,1)+2))/7+1</f>
        <v>Week 5</v>
      </c>
      <c r="AN4" s="120"/>
      <c r="AO4" s="120"/>
      <c r="AP4" s="120"/>
      <c r="AQ4" s="120"/>
      <c r="AR4" s="120"/>
      <c r="AS4" s="121"/>
      <c r="AT4" s="119" t="str">
        <f>"Week "&amp;(AT6-($C$4-WEEKDAY($C$4,1)+2))/7+1</f>
        <v>Week 6</v>
      </c>
      <c r="AU4" s="120"/>
      <c r="AV4" s="120"/>
      <c r="AW4" s="120"/>
      <c r="AX4" s="120"/>
      <c r="AY4" s="120"/>
      <c r="AZ4" s="125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</row>
    <row r="5" spans="1:66" ht="17.25" customHeight="1" x14ac:dyDescent="0.25">
      <c r="A5" s="56"/>
      <c r="B5" s="59" t="s">
        <v>9</v>
      </c>
      <c r="C5" s="127" t="s">
        <v>11</v>
      </c>
      <c r="D5" s="127"/>
      <c r="E5" s="127"/>
      <c r="F5" s="109"/>
      <c r="G5" s="58"/>
      <c r="H5" s="95"/>
      <c r="I5" s="58"/>
      <c r="J5" s="16"/>
      <c r="K5" s="122">
        <f>K6</f>
        <v>43577</v>
      </c>
      <c r="L5" s="123"/>
      <c r="M5" s="123"/>
      <c r="N5" s="123"/>
      <c r="O5" s="123"/>
      <c r="P5" s="123"/>
      <c r="Q5" s="124"/>
      <c r="R5" s="122">
        <f>R6</f>
        <v>43584</v>
      </c>
      <c r="S5" s="123"/>
      <c r="T5" s="123"/>
      <c r="U5" s="123"/>
      <c r="V5" s="123"/>
      <c r="W5" s="123"/>
      <c r="X5" s="124"/>
      <c r="Y5" s="122">
        <f>Y6</f>
        <v>43591</v>
      </c>
      <c r="Z5" s="123"/>
      <c r="AA5" s="123"/>
      <c r="AB5" s="123"/>
      <c r="AC5" s="123"/>
      <c r="AD5" s="123"/>
      <c r="AE5" s="124"/>
      <c r="AF5" s="122">
        <f>AF6</f>
        <v>43598</v>
      </c>
      <c r="AG5" s="123"/>
      <c r="AH5" s="123"/>
      <c r="AI5" s="123"/>
      <c r="AJ5" s="123"/>
      <c r="AK5" s="123"/>
      <c r="AL5" s="124"/>
      <c r="AM5" s="122">
        <f>AM6</f>
        <v>43605</v>
      </c>
      <c r="AN5" s="123"/>
      <c r="AO5" s="123"/>
      <c r="AP5" s="123"/>
      <c r="AQ5" s="123"/>
      <c r="AR5" s="123"/>
      <c r="AS5" s="124"/>
      <c r="AT5" s="122">
        <f>AT6</f>
        <v>43612</v>
      </c>
      <c r="AU5" s="123"/>
      <c r="AV5" s="123"/>
      <c r="AW5" s="123"/>
      <c r="AX5" s="123"/>
      <c r="AY5" s="123"/>
      <c r="AZ5" s="12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</row>
    <row r="6" spans="1:66" x14ac:dyDescent="0.25">
      <c r="A6" s="15"/>
      <c r="B6" s="16"/>
      <c r="C6" s="16"/>
      <c r="D6" s="17"/>
      <c r="E6" s="104"/>
      <c r="F6" s="104"/>
      <c r="G6" s="16"/>
      <c r="H6" s="96"/>
      <c r="I6" s="16"/>
      <c r="J6" s="16"/>
      <c r="K6" s="44">
        <f>C4-WEEKDAY(C4,1)+2+7*(H4-1)</f>
        <v>43577</v>
      </c>
      <c r="L6" s="36">
        <f t="shared" ref="L6:AQ6" si="0">K6+1</f>
        <v>43578</v>
      </c>
      <c r="M6" s="36">
        <f t="shared" si="0"/>
        <v>43579</v>
      </c>
      <c r="N6" s="36">
        <f t="shared" si="0"/>
        <v>43580</v>
      </c>
      <c r="O6" s="36">
        <f t="shared" si="0"/>
        <v>43581</v>
      </c>
      <c r="P6" s="36">
        <f t="shared" si="0"/>
        <v>43582</v>
      </c>
      <c r="Q6" s="45">
        <f t="shared" si="0"/>
        <v>43583</v>
      </c>
      <c r="R6" s="44">
        <f t="shared" si="0"/>
        <v>43584</v>
      </c>
      <c r="S6" s="36">
        <f t="shared" si="0"/>
        <v>43585</v>
      </c>
      <c r="T6" s="36">
        <f t="shared" si="0"/>
        <v>43586</v>
      </c>
      <c r="U6" s="36">
        <f t="shared" si="0"/>
        <v>43587</v>
      </c>
      <c r="V6" s="36">
        <f t="shared" si="0"/>
        <v>43588</v>
      </c>
      <c r="W6" s="36">
        <f t="shared" si="0"/>
        <v>43589</v>
      </c>
      <c r="X6" s="45">
        <f t="shared" si="0"/>
        <v>43590</v>
      </c>
      <c r="Y6" s="44">
        <f t="shared" si="0"/>
        <v>43591</v>
      </c>
      <c r="Z6" s="36">
        <f t="shared" si="0"/>
        <v>43592</v>
      </c>
      <c r="AA6" s="36">
        <f t="shared" si="0"/>
        <v>43593</v>
      </c>
      <c r="AB6" s="36">
        <f t="shared" si="0"/>
        <v>43594</v>
      </c>
      <c r="AC6" s="36">
        <f t="shared" si="0"/>
        <v>43595</v>
      </c>
      <c r="AD6" s="36">
        <f t="shared" si="0"/>
        <v>43596</v>
      </c>
      <c r="AE6" s="45">
        <f t="shared" si="0"/>
        <v>43597</v>
      </c>
      <c r="AF6" s="44">
        <f t="shared" si="0"/>
        <v>43598</v>
      </c>
      <c r="AG6" s="36">
        <f t="shared" si="0"/>
        <v>43599</v>
      </c>
      <c r="AH6" s="36">
        <f t="shared" si="0"/>
        <v>43600</v>
      </c>
      <c r="AI6" s="36">
        <f t="shared" si="0"/>
        <v>43601</v>
      </c>
      <c r="AJ6" s="36">
        <f t="shared" si="0"/>
        <v>43602</v>
      </c>
      <c r="AK6" s="36">
        <f t="shared" si="0"/>
        <v>43603</v>
      </c>
      <c r="AL6" s="45">
        <f t="shared" si="0"/>
        <v>43604</v>
      </c>
      <c r="AM6" s="44">
        <f t="shared" si="0"/>
        <v>43605</v>
      </c>
      <c r="AN6" s="36">
        <f t="shared" si="0"/>
        <v>43606</v>
      </c>
      <c r="AO6" s="36">
        <f t="shared" si="0"/>
        <v>43607</v>
      </c>
      <c r="AP6" s="36">
        <f t="shared" si="0"/>
        <v>43608</v>
      </c>
      <c r="AQ6" s="36">
        <f t="shared" si="0"/>
        <v>43609</v>
      </c>
      <c r="AR6" s="36">
        <f t="shared" ref="AR6:AZ6" si="1">AQ6+1</f>
        <v>43610</v>
      </c>
      <c r="AS6" s="45">
        <f t="shared" si="1"/>
        <v>43611</v>
      </c>
      <c r="AT6" s="44">
        <f t="shared" si="1"/>
        <v>43612</v>
      </c>
      <c r="AU6" s="36">
        <f t="shared" si="1"/>
        <v>43613</v>
      </c>
      <c r="AV6" s="36">
        <f t="shared" si="1"/>
        <v>43614</v>
      </c>
      <c r="AW6" s="36">
        <f t="shared" si="1"/>
        <v>43615</v>
      </c>
      <c r="AX6" s="36">
        <f t="shared" si="1"/>
        <v>43616</v>
      </c>
      <c r="AY6" s="36">
        <f t="shared" si="1"/>
        <v>43617</v>
      </c>
      <c r="AZ6" s="78">
        <f t="shared" si="1"/>
        <v>43618</v>
      </c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</row>
    <row r="7" spans="1:66" s="69" customFormat="1" ht="61.8" thickBot="1" x14ac:dyDescent="0.3">
      <c r="A7" s="61" t="s">
        <v>0</v>
      </c>
      <c r="B7" s="62" t="s">
        <v>1</v>
      </c>
      <c r="C7" s="63" t="s">
        <v>13</v>
      </c>
      <c r="D7" s="64" t="s">
        <v>6</v>
      </c>
      <c r="E7" s="65" t="s">
        <v>2</v>
      </c>
      <c r="F7" s="65" t="s">
        <v>3</v>
      </c>
      <c r="G7" s="63" t="s">
        <v>12</v>
      </c>
      <c r="H7" s="63" t="s">
        <v>4</v>
      </c>
      <c r="I7" s="63" t="s">
        <v>5</v>
      </c>
      <c r="J7" s="63"/>
      <c r="K7" s="66" t="str">
        <f t="shared" ref="K7:AP7" si="2">CHOOSE(WEEKDAY(K6,1),"S","M","T","W","T","F","S")</f>
        <v>M</v>
      </c>
      <c r="L7" s="67" t="str">
        <f t="shared" si="2"/>
        <v>T</v>
      </c>
      <c r="M7" s="67" t="str">
        <f t="shared" si="2"/>
        <v>W</v>
      </c>
      <c r="N7" s="67" t="str">
        <f t="shared" si="2"/>
        <v>T</v>
      </c>
      <c r="O7" s="67" t="str">
        <f t="shared" si="2"/>
        <v>F</v>
      </c>
      <c r="P7" s="67" t="str">
        <f t="shared" si="2"/>
        <v>S</v>
      </c>
      <c r="Q7" s="68" t="str">
        <f t="shared" si="2"/>
        <v>S</v>
      </c>
      <c r="R7" s="66" t="str">
        <f t="shared" si="2"/>
        <v>M</v>
      </c>
      <c r="S7" s="67" t="str">
        <f t="shared" si="2"/>
        <v>T</v>
      </c>
      <c r="T7" s="67" t="str">
        <f t="shared" si="2"/>
        <v>W</v>
      </c>
      <c r="U7" s="67" t="str">
        <f t="shared" si="2"/>
        <v>T</v>
      </c>
      <c r="V7" s="67" t="str">
        <f t="shared" si="2"/>
        <v>F</v>
      </c>
      <c r="W7" s="67" t="str">
        <f t="shared" si="2"/>
        <v>S</v>
      </c>
      <c r="X7" s="68" t="str">
        <f t="shared" si="2"/>
        <v>S</v>
      </c>
      <c r="Y7" s="66" t="str">
        <f t="shared" si="2"/>
        <v>M</v>
      </c>
      <c r="Z7" s="67" t="str">
        <f t="shared" si="2"/>
        <v>T</v>
      </c>
      <c r="AA7" s="67" t="str">
        <f t="shared" si="2"/>
        <v>W</v>
      </c>
      <c r="AB7" s="67" t="str">
        <f t="shared" si="2"/>
        <v>T</v>
      </c>
      <c r="AC7" s="67" t="str">
        <f t="shared" si="2"/>
        <v>F</v>
      </c>
      <c r="AD7" s="67" t="str">
        <f t="shared" si="2"/>
        <v>S</v>
      </c>
      <c r="AE7" s="68" t="str">
        <f t="shared" si="2"/>
        <v>S</v>
      </c>
      <c r="AF7" s="66" t="str">
        <f t="shared" si="2"/>
        <v>M</v>
      </c>
      <c r="AG7" s="67" t="str">
        <f t="shared" si="2"/>
        <v>T</v>
      </c>
      <c r="AH7" s="67" t="str">
        <f t="shared" si="2"/>
        <v>W</v>
      </c>
      <c r="AI7" s="67" t="str">
        <f t="shared" si="2"/>
        <v>T</v>
      </c>
      <c r="AJ7" s="67" t="str">
        <f t="shared" si="2"/>
        <v>F</v>
      </c>
      <c r="AK7" s="67" t="str">
        <f t="shared" si="2"/>
        <v>S</v>
      </c>
      <c r="AL7" s="68" t="str">
        <f t="shared" si="2"/>
        <v>S</v>
      </c>
      <c r="AM7" s="66" t="str">
        <f t="shared" si="2"/>
        <v>M</v>
      </c>
      <c r="AN7" s="67" t="str">
        <f t="shared" si="2"/>
        <v>T</v>
      </c>
      <c r="AO7" s="67" t="str">
        <f t="shared" si="2"/>
        <v>W</v>
      </c>
      <c r="AP7" s="67" t="str">
        <f t="shared" si="2"/>
        <v>T</v>
      </c>
      <c r="AQ7" s="67" t="str">
        <f t="shared" ref="AQ7:AZ7" si="3">CHOOSE(WEEKDAY(AQ6,1),"S","M","T","W","T","F","S")</f>
        <v>F</v>
      </c>
      <c r="AR7" s="67" t="str">
        <f t="shared" si="3"/>
        <v>S</v>
      </c>
      <c r="AS7" s="68" t="str">
        <f t="shared" si="3"/>
        <v>S</v>
      </c>
      <c r="AT7" s="66" t="str">
        <f t="shared" si="3"/>
        <v>M</v>
      </c>
      <c r="AU7" s="67" t="str">
        <f t="shared" si="3"/>
        <v>T</v>
      </c>
      <c r="AV7" s="67" t="str">
        <f t="shared" si="3"/>
        <v>W</v>
      </c>
      <c r="AW7" s="67" t="str">
        <f t="shared" si="3"/>
        <v>T</v>
      </c>
      <c r="AX7" s="67" t="str">
        <f t="shared" si="3"/>
        <v>F</v>
      </c>
      <c r="AY7" s="67" t="str">
        <f t="shared" si="3"/>
        <v>S</v>
      </c>
      <c r="AZ7" s="79" t="str">
        <f t="shared" si="3"/>
        <v>S</v>
      </c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</row>
    <row r="8" spans="1:66" s="21" customFormat="1" ht="17.399999999999999" x14ac:dyDescent="0.25">
      <c r="A8" s="37"/>
      <c r="B8" s="38" t="s">
        <v>31</v>
      </c>
      <c r="C8" s="39"/>
      <c r="D8" s="40"/>
      <c r="E8" s="97">
        <v>43582</v>
      </c>
      <c r="F8" s="97">
        <v>43589</v>
      </c>
      <c r="G8" s="41"/>
      <c r="H8" s="42"/>
      <c r="I8" s="43">
        <f t="shared" ref="I8:I49" si="4">IF(OR(F8=0,E8=0)," - ",NETWORKDAYS(E8,F8))</f>
        <v>5</v>
      </c>
      <c r="J8" s="46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</row>
    <row r="9" spans="1:66" s="27" customFormat="1" ht="17.399999999999999" x14ac:dyDescent="0.25">
      <c r="A9" s="83">
        <v>1.1000000000000001</v>
      </c>
      <c r="B9" s="82" t="s">
        <v>14</v>
      </c>
      <c r="C9" s="86" t="s">
        <v>21</v>
      </c>
      <c r="D9" s="72"/>
      <c r="E9" s="98">
        <v>43582</v>
      </c>
      <c r="F9" s="98">
        <v>43589</v>
      </c>
      <c r="G9" s="28"/>
      <c r="H9" s="29"/>
      <c r="I9" s="30">
        <f t="shared" si="4"/>
        <v>5</v>
      </c>
      <c r="J9" s="47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</row>
    <row r="10" spans="1:66" s="27" customFormat="1" ht="17.399999999999999" x14ac:dyDescent="0.25">
      <c r="A10" s="26" t="s">
        <v>15</v>
      </c>
      <c r="B10" s="85" t="s">
        <v>16</v>
      </c>
      <c r="C10" s="86" t="s">
        <v>17</v>
      </c>
      <c r="D10" s="72"/>
      <c r="E10" s="98">
        <v>43582</v>
      </c>
      <c r="F10" s="98">
        <v>43587</v>
      </c>
      <c r="G10" s="28">
        <v>2</v>
      </c>
      <c r="H10" s="29">
        <v>0.5</v>
      </c>
      <c r="I10" s="30">
        <f t="shared" si="4"/>
        <v>4</v>
      </c>
      <c r="J10" s="47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</row>
    <row r="11" spans="1:66" s="27" customFormat="1" ht="17.399999999999999" x14ac:dyDescent="0.25">
      <c r="A11" s="26" t="s">
        <v>18</v>
      </c>
      <c r="B11" s="85" t="s">
        <v>19</v>
      </c>
      <c r="C11" s="86" t="s">
        <v>20</v>
      </c>
      <c r="D11" s="72"/>
      <c r="E11" s="98">
        <v>43583</v>
      </c>
      <c r="F11" s="98">
        <v>43588</v>
      </c>
      <c r="G11" s="28"/>
      <c r="H11" s="29"/>
      <c r="I11" s="30">
        <f t="shared" si="4"/>
        <v>5</v>
      </c>
      <c r="J11" s="47"/>
      <c r="K11" s="53"/>
      <c r="L11" s="53"/>
      <c r="M11" s="54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</row>
    <row r="12" spans="1:66" s="27" customFormat="1" ht="17.399999999999999" x14ac:dyDescent="0.25">
      <c r="A12" s="26" t="s">
        <v>22</v>
      </c>
      <c r="B12" s="85" t="s">
        <v>24</v>
      </c>
      <c r="C12" s="86" t="s">
        <v>21</v>
      </c>
      <c r="D12" s="72"/>
      <c r="E12" s="98">
        <v>43583</v>
      </c>
      <c r="F12" s="98">
        <v>43586</v>
      </c>
      <c r="G12" s="28"/>
      <c r="H12" s="29">
        <v>1</v>
      </c>
      <c r="I12" s="30">
        <f t="shared" si="4"/>
        <v>3</v>
      </c>
      <c r="J12" s="47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</row>
    <row r="13" spans="1:66" s="27" customFormat="1" ht="17.399999999999999" x14ac:dyDescent="0.25">
      <c r="A13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85" t="s">
        <v>23</v>
      </c>
      <c r="C13" s="86" t="s">
        <v>17</v>
      </c>
      <c r="D13" s="72"/>
      <c r="E13" s="98">
        <v>43583</v>
      </c>
      <c r="F13" s="98">
        <v>43586</v>
      </c>
      <c r="G13" s="28"/>
      <c r="H13" s="29">
        <v>1</v>
      </c>
      <c r="I13" s="30">
        <f t="shared" si="4"/>
        <v>3</v>
      </c>
      <c r="J13" s="47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</row>
    <row r="14" spans="1:66" s="27" customFormat="1" ht="17.399999999999999" x14ac:dyDescent="0.25">
      <c r="A14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85" t="s">
        <v>25</v>
      </c>
      <c r="C14" s="86" t="s">
        <v>26</v>
      </c>
      <c r="D14" s="72"/>
      <c r="E14" s="98">
        <v>43583</v>
      </c>
      <c r="F14" s="98">
        <v>43587</v>
      </c>
      <c r="G14" s="28"/>
      <c r="H14" s="29">
        <v>1</v>
      </c>
      <c r="I14" s="30">
        <f t="shared" si="4"/>
        <v>4</v>
      </c>
      <c r="J14" s="47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66" s="27" customFormat="1" ht="17.399999999999999" x14ac:dyDescent="0.25">
      <c r="A15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85" t="s">
        <v>27</v>
      </c>
      <c r="C15" s="86" t="s">
        <v>28</v>
      </c>
      <c r="D15" s="72"/>
      <c r="E15" s="98">
        <v>43583</v>
      </c>
      <c r="F15" s="98">
        <v>43583</v>
      </c>
      <c r="G15" s="28"/>
      <c r="H15" s="29">
        <v>1</v>
      </c>
      <c r="I15" s="30">
        <f t="shared" si="4"/>
        <v>0</v>
      </c>
      <c r="J15" s="47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 s="27" customFormat="1" ht="17.399999999999999" x14ac:dyDescent="0.25">
      <c r="A16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85" t="s">
        <v>29</v>
      </c>
      <c r="C16" s="86" t="s">
        <v>30</v>
      </c>
      <c r="D16" s="72"/>
      <c r="E16" s="98">
        <v>43585</v>
      </c>
      <c r="F16" s="98">
        <v>43610</v>
      </c>
      <c r="G16" s="28"/>
      <c r="H16" s="29">
        <v>0.5</v>
      </c>
      <c r="I16" s="30">
        <f t="shared" si="4"/>
        <v>19</v>
      </c>
      <c r="J16" s="47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</row>
    <row r="17" spans="1:66" s="21" customFormat="1" ht="17.399999999999999" x14ac:dyDescent="0.25">
      <c r="A17" s="19"/>
      <c r="B17" s="20" t="s">
        <v>32</v>
      </c>
      <c r="D17" s="22"/>
      <c r="E17" s="51"/>
      <c r="F17" s="51"/>
      <c r="G17" s="23"/>
      <c r="H17" s="24"/>
      <c r="I17" s="25" t="str">
        <f t="shared" si="4"/>
        <v xml:space="preserve"> - </v>
      </c>
      <c r="J17" s="48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</row>
    <row r="18" spans="1:66" s="27" customFormat="1" ht="17.399999999999999" x14ac:dyDescent="0.25">
      <c r="A18" s="26">
        <v>2.1</v>
      </c>
      <c r="B18" s="84" t="s">
        <v>33</v>
      </c>
      <c r="D18" s="72"/>
      <c r="E18" s="98">
        <v>43589</v>
      </c>
      <c r="F18" s="98" t="s">
        <v>52</v>
      </c>
      <c r="G18" s="28"/>
      <c r="H18" s="29">
        <v>1</v>
      </c>
      <c r="I18" s="30">
        <v>6</v>
      </c>
      <c r="J18" s="47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</row>
    <row r="19" spans="1:66" s="27" customFormat="1" ht="17.399999999999999" x14ac:dyDescent="0.25">
      <c r="A19" s="26" t="s">
        <v>41</v>
      </c>
      <c r="B19" s="71" t="s">
        <v>58</v>
      </c>
      <c r="C19" s="93" t="s">
        <v>30</v>
      </c>
      <c r="D19" s="72"/>
      <c r="E19" s="98">
        <v>43590</v>
      </c>
      <c r="F19" s="98">
        <v>43595</v>
      </c>
      <c r="G19" s="28">
        <v>3</v>
      </c>
      <c r="H19" s="29">
        <v>1</v>
      </c>
      <c r="I19" s="30">
        <v>5</v>
      </c>
      <c r="J19" s="47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</row>
    <row r="20" spans="1:66" s="27" customFormat="1" ht="17.399999999999999" x14ac:dyDescent="0.25">
      <c r="A20" s="26" t="s">
        <v>42</v>
      </c>
      <c r="B20" s="71" t="s">
        <v>59</v>
      </c>
      <c r="C20" s="86" t="s">
        <v>28</v>
      </c>
      <c r="D20" s="72"/>
      <c r="E20" s="98" t="s">
        <v>53</v>
      </c>
      <c r="F20" s="98" t="s">
        <v>54</v>
      </c>
      <c r="G20" s="28">
        <v>1</v>
      </c>
      <c r="H20" s="29">
        <v>1</v>
      </c>
      <c r="I20" s="30">
        <v>3</v>
      </c>
      <c r="J20" s="47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110"/>
      <c r="V20" s="110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</row>
    <row r="21" spans="1:66" s="27" customFormat="1" ht="17.399999999999999" x14ac:dyDescent="0.25">
      <c r="A21" s="26" t="s">
        <v>43</v>
      </c>
      <c r="B21" s="71" t="s">
        <v>60</v>
      </c>
      <c r="C21" s="86" t="s">
        <v>51</v>
      </c>
      <c r="D21" s="72"/>
      <c r="E21" s="98" t="s">
        <v>64</v>
      </c>
      <c r="F21" s="98" t="s">
        <v>56</v>
      </c>
      <c r="G21" s="28">
        <v>1</v>
      </c>
      <c r="H21" s="29">
        <v>1</v>
      </c>
      <c r="I21" s="30">
        <v>2</v>
      </c>
      <c r="J21" s="47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</row>
    <row r="22" spans="1:66" s="27" customFormat="1" ht="17.399999999999999" x14ac:dyDescent="0.25">
      <c r="A22" s="26" t="s">
        <v>44</v>
      </c>
      <c r="B22" s="71" t="s">
        <v>61</v>
      </c>
      <c r="C22" s="86" t="s">
        <v>21</v>
      </c>
      <c r="D22" s="72"/>
      <c r="E22" s="98" t="s">
        <v>54</v>
      </c>
      <c r="F22" s="98" t="s">
        <v>56</v>
      </c>
      <c r="G22" s="28">
        <v>2</v>
      </c>
      <c r="H22" s="29">
        <v>1</v>
      </c>
      <c r="I22" s="30">
        <v>4</v>
      </c>
      <c r="J22" s="47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</row>
    <row r="23" spans="1:66" s="27" customFormat="1" ht="17.399999999999999" x14ac:dyDescent="0.25">
      <c r="A23" s="26" t="s">
        <v>45</v>
      </c>
      <c r="B23" s="71" t="s">
        <v>62</v>
      </c>
      <c r="C23" s="86" t="s">
        <v>57</v>
      </c>
      <c r="D23" s="72"/>
      <c r="E23" s="98"/>
      <c r="F23" s="98"/>
      <c r="G23" s="28"/>
      <c r="H23" s="29"/>
      <c r="I23" s="30"/>
      <c r="J23" s="47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</row>
    <row r="24" spans="1:66" s="27" customFormat="1" ht="17.399999999999999" x14ac:dyDescent="0.25">
      <c r="A24" s="26" t="s">
        <v>46</v>
      </c>
      <c r="B24" s="71" t="s">
        <v>47</v>
      </c>
      <c r="C24" s="86" t="s">
        <v>28</v>
      </c>
      <c r="D24" s="72"/>
      <c r="E24" s="98" t="s">
        <v>53</v>
      </c>
      <c r="F24" s="98" t="s">
        <v>54</v>
      </c>
      <c r="G24" s="28"/>
      <c r="H24" s="29">
        <v>0.5</v>
      </c>
      <c r="I24" s="30"/>
      <c r="J24" s="47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</row>
    <row r="25" spans="1:66" s="27" customFormat="1" ht="17.399999999999999" x14ac:dyDescent="0.25">
      <c r="A25" s="26" t="s">
        <v>48</v>
      </c>
      <c r="B25" s="71" t="s">
        <v>49</v>
      </c>
      <c r="C25" s="86" t="s">
        <v>57</v>
      </c>
      <c r="D25" s="72"/>
      <c r="E25" s="98"/>
      <c r="F25" s="98"/>
      <c r="G25" s="28"/>
      <c r="H25" s="29"/>
      <c r="I25" s="30"/>
      <c r="J25" s="47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</row>
    <row r="26" spans="1:66" s="27" customFormat="1" ht="17.399999999999999" x14ac:dyDescent="0.25">
      <c r="A26" s="26" t="s">
        <v>50</v>
      </c>
      <c r="B26" s="71" t="s">
        <v>63</v>
      </c>
      <c r="C26" s="86" t="s">
        <v>57</v>
      </c>
      <c r="D26" s="72"/>
      <c r="E26" s="98"/>
      <c r="F26" s="98"/>
      <c r="G26" s="28"/>
      <c r="H26" s="29"/>
      <c r="I26" s="30"/>
      <c r="J26" s="47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</row>
    <row r="27" spans="1:66" s="27" customFormat="1" ht="17.399999999999999" x14ac:dyDescent="0.25">
      <c r="A27" s="26" t="s">
        <v>65</v>
      </c>
      <c r="B27" s="71" t="s">
        <v>66</v>
      </c>
      <c r="C27" s="86" t="s">
        <v>17</v>
      </c>
      <c r="D27" s="111"/>
      <c r="E27" s="112" t="s">
        <v>67</v>
      </c>
      <c r="F27" s="112" t="s">
        <v>67</v>
      </c>
      <c r="G27" s="113">
        <v>1</v>
      </c>
      <c r="H27" s="29">
        <v>1</v>
      </c>
      <c r="I27" s="114">
        <v>1</v>
      </c>
      <c r="J27" s="115"/>
      <c r="K27" s="53"/>
      <c r="L27" s="53"/>
      <c r="M27" s="53"/>
      <c r="N27" s="53"/>
      <c r="O27" s="53"/>
      <c r="P27" s="53"/>
      <c r="Q27" s="53"/>
      <c r="R27" s="53"/>
      <c r="S27" s="110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</row>
    <row r="28" spans="1:66" s="21" customFormat="1" ht="17.399999999999999" x14ac:dyDescent="0.25">
      <c r="A28" s="19"/>
      <c r="B28" s="20" t="s">
        <v>35</v>
      </c>
      <c r="D28" s="22"/>
      <c r="E28" s="51"/>
      <c r="F28" s="51"/>
      <c r="G28" s="23"/>
      <c r="H28" s="24"/>
      <c r="I28" s="25" t="str">
        <f t="shared" si="4"/>
        <v xml:space="preserve"> - </v>
      </c>
      <c r="J28" s="48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</row>
    <row r="29" spans="1:66" s="27" customFormat="1" ht="17.399999999999999" x14ac:dyDescent="0.25">
      <c r="A29" s="26">
        <v>3.1</v>
      </c>
      <c r="B29" s="71" t="s">
        <v>36</v>
      </c>
      <c r="D29" s="72"/>
      <c r="E29" s="98"/>
      <c r="F29" s="50"/>
      <c r="G29" s="28"/>
      <c r="H29" s="29">
        <v>0</v>
      </c>
      <c r="I29" s="30" t="str">
        <f t="shared" si="4"/>
        <v xml:space="preserve"> - </v>
      </c>
      <c r="J29" s="47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</row>
    <row r="30" spans="1:66" s="27" customFormat="1" ht="17.399999999999999" x14ac:dyDescent="0.25">
      <c r="A30" s="26"/>
      <c r="B30" s="71"/>
      <c r="D30" s="72"/>
      <c r="E30" s="98"/>
      <c r="F30" s="50"/>
      <c r="G30" s="28"/>
      <c r="H30" s="29">
        <v>0</v>
      </c>
      <c r="I30" s="30" t="str">
        <f t="shared" si="4"/>
        <v xml:space="preserve"> - </v>
      </c>
      <c r="J30" s="47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</row>
    <row r="31" spans="1:66" s="27" customFormat="1" ht="17.399999999999999" x14ac:dyDescent="0.25">
      <c r="A31" s="26"/>
      <c r="B31" s="71"/>
      <c r="D31" s="72"/>
      <c r="E31" s="98"/>
      <c r="F31" s="50"/>
      <c r="G31" s="28"/>
      <c r="H31" s="29">
        <v>0</v>
      </c>
      <c r="I31" s="30" t="str">
        <f t="shared" si="4"/>
        <v xml:space="preserve"> - </v>
      </c>
      <c r="J31" s="47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</row>
    <row r="32" spans="1:66" s="27" customFormat="1" ht="17.399999999999999" x14ac:dyDescent="0.25">
      <c r="A32" s="26"/>
      <c r="B32" s="71"/>
      <c r="D32" s="72"/>
      <c r="E32" s="98"/>
      <c r="F32" s="50"/>
      <c r="G32" s="28"/>
      <c r="H32" s="29">
        <v>0</v>
      </c>
      <c r="I32" s="30" t="str">
        <f t="shared" si="4"/>
        <v xml:space="preserve"> - </v>
      </c>
      <c r="J32" s="47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</row>
    <row r="33" spans="1:66" s="27" customFormat="1" ht="17.399999999999999" x14ac:dyDescent="0.25">
      <c r="A33" s="26"/>
      <c r="B33" s="71"/>
      <c r="D33" s="72"/>
      <c r="E33" s="98"/>
      <c r="F33" s="50"/>
      <c r="G33" s="28"/>
      <c r="H33" s="29">
        <v>0</v>
      </c>
      <c r="I33" s="30" t="str">
        <f t="shared" si="4"/>
        <v xml:space="preserve"> - </v>
      </c>
      <c r="J33" s="47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</row>
    <row r="34" spans="1:66" s="21" customFormat="1" ht="17.399999999999999" x14ac:dyDescent="0.25">
      <c r="A34" s="19"/>
      <c r="B34" s="20" t="s">
        <v>37</v>
      </c>
      <c r="D34" s="22"/>
      <c r="E34" s="51"/>
      <c r="F34" s="51"/>
      <c r="G34" s="23"/>
      <c r="H34" s="24"/>
      <c r="I34" s="25" t="str">
        <f t="shared" ref="I34:I41" si="5">IF(OR(F34=0,E34=0)," - ",NETWORKDAYS(E34,F34))</f>
        <v xml:space="preserve"> - </v>
      </c>
      <c r="J34" s="4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</row>
    <row r="35" spans="1:66" s="27" customFormat="1" ht="17.399999999999999" x14ac:dyDescent="0.25">
      <c r="A35" s="26">
        <v>4.0999999999999996</v>
      </c>
      <c r="B35" s="71" t="s">
        <v>38</v>
      </c>
      <c r="D35" s="72"/>
      <c r="E35" s="98"/>
      <c r="F35" s="50"/>
      <c r="G35" s="28"/>
      <c r="H35" s="29">
        <v>0</v>
      </c>
      <c r="I35" s="30" t="str">
        <f t="shared" si="5"/>
        <v xml:space="preserve"> - </v>
      </c>
      <c r="J35" s="47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</row>
    <row r="36" spans="1:66" s="27" customFormat="1" ht="17.399999999999999" x14ac:dyDescent="0.25">
      <c r="A36" s="26"/>
      <c r="B36" s="71"/>
      <c r="D36" s="72"/>
      <c r="E36" s="98"/>
      <c r="F36" s="50"/>
      <c r="G36" s="28"/>
      <c r="H36" s="29">
        <v>0</v>
      </c>
      <c r="I36" s="30" t="str">
        <f t="shared" si="5"/>
        <v xml:space="preserve"> - </v>
      </c>
      <c r="J36" s="47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</row>
    <row r="37" spans="1:66" s="27" customFormat="1" ht="17.399999999999999" x14ac:dyDescent="0.25">
      <c r="A37" s="26"/>
      <c r="B37" s="71"/>
      <c r="D37" s="72"/>
      <c r="E37" s="98"/>
      <c r="F37" s="50"/>
      <c r="G37" s="28"/>
      <c r="H37" s="29">
        <v>0</v>
      </c>
      <c r="I37" s="30" t="str">
        <f t="shared" si="5"/>
        <v xml:space="preserve"> - </v>
      </c>
      <c r="J37" s="47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</row>
    <row r="38" spans="1:66" s="27" customFormat="1" ht="17.399999999999999" x14ac:dyDescent="0.25">
      <c r="A38" s="26"/>
      <c r="B38" s="71"/>
      <c r="D38" s="72"/>
      <c r="E38" s="98"/>
      <c r="F38" s="50"/>
      <c r="G38" s="28"/>
      <c r="H38" s="29">
        <v>0</v>
      </c>
      <c r="I38" s="30" t="str">
        <f t="shared" si="5"/>
        <v xml:space="preserve"> - </v>
      </c>
      <c r="J38" s="47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</row>
    <row r="39" spans="1:66" s="27" customFormat="1" ht="17.399999999999999" x14ac:dyDescent="0.25">
      <c r="A39" s="26"/>
      <c r="B39" s="71"/>
      <c r="D39" s="72"/>
      <c r="E39" s="105"/>
      <c r="F39" s="87"/>
      <c r="G39" s="88"/>
      <c r="H39" s="89">
        <v>0</v>
      </c>
      <c r="I39" s="30" t="str">
        <f t="shared" si="5"/>
        <v xml:space="preserve"> - </v>
      </c>
      <c r="J39" s="47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</row>
    <row r="40" spans="1:66" s="34" customFormat="1" ht="17.399999999999999" x14ac:dyDescent="0.25">
      <c r="A40" s="26"/>
      <c r="B40" s="31"/>
      <c r="C40" s="31"/>
      <c r="D40" s="32"/>
      <c r="E40" s="90"/>
      <c r="F40" s="90"/>
      <c r="G40" s="91"/>
      <c r="H40" s="92"/>
      <c r="I40" s="33" t="str">
        <f t="shared" si="5"/>
        <v xml:space="preserve"> - </v>
      </c>
      <c r="J40" s="49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</row>
    <row r="41" spans="1:66" s="34" customFormat="1" ht="17.399999999999999" x14ac:dyDescent="0.25">
      <c r="A41" s="26"/>
      <c r="B41" s="31"/>
      <c r="C41" s="31"/>
      <c r="D41" s="32"/>
      <c r="E41" s="90"/>
      <c r="F41" s="90"/>
      <c r="G41" s="91"/>
      <c r="H41" s="92"/>
      <c r="I41" s="33" t="str">
        <f t="shared" si="5"/>
        <v xml:space="preserve"> - </v>
      </c>
      <c r="J41" s="49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</row>
    <row r="42" spans="1:66" s="21" customFormat="1" ht="17.399999999999999" x14ac:dyDescent="0.25">
      <c r="A42" s="19"/>
      <c r="B42" s="20" t="s">
        <v>39</v>
      </c>
      <c r="D42" s="22"/>
      <c r="E42" s="60"/>
      <c r="F42" s="60"/>
      <c r="G42" s="41"/>
      <c r="H42" s="42"/>
      <c r="I42" s="25" t="str">
        <f t="shared" si="4"/>
        <v xml:space="preserve"> - </v>
      </c>
      <c r="J42" s="4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</row>
    <row r="43" spans="1:66" s="27" customFormat="1" ht="17.399999999999999" x14ac:dyDescent="0.25">
      <c r="A43" s="26">
        <v>5.0999999999999996</v>
      </c>
      <c r="B43" s="71" t="s">
        <v>40</v>
      </c>
      <c r="D43" s="72"/>
      <c r="E43" s="98"/>
      <c r="F43" s="50"/>
      <c r="G43" s="28"/>
      <c r="H43" s="29">
        <v>0</v>
      </c>
      <c r="I43" s="30" t="str">
        <f t="shared" si="4"/>
        <v xml:space="preserve"> - </v>
      </c>
      <c r="J43" s="47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</row>
    <row r="44" spans="1:66" s="27" customFormat="1" ht="17.399999999999999" x14ac:dyDescent="0.25">
      <c r="A44" s="26"/>
      <c r="B44" s="71"/>
      <c r="D44" s="72"/>
      <c r="E44" s="98"/>
      <c r="F44" s="50"/>
      <c r="G44" s="28"/>
      <c r="H44" s="29">
        <v>0</v>
      </c>
      <c r="I44" s="30" t="str">
        <f t="shared" si="4"/>
        <v xml:space="preserve"> - </v>
      </c>
      <c r="J44" s="47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</row>
    <row r="45" spans="1:66" s="27" customFormat="1" ht="17.399999999999999" x14ac:dyDescent="0.25">
      <c r="A45" s="26"/>
      <c r="B45" s="71"/>
      <c r="D45" s="72"/>
      <c r="E45" s="98"/>
      <c r="F45" s="50"/>
      <c r="G45" s="28"/>
      <c r="H45" s="29">
        <v>0</v>
      </c>
      <c r="I45" s="30" t="str">
        <f t="shared" si="4"/>
        <v xml:space="preserve"> - </v>
      </c>
      <c r="J45" s="47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</row>
    <row r="46" spans="1:66" s="27" customFormat="1" ht="17.399999999999999" x14ac:dyDescent="0.25">
      <c r="A46" s="26"/>
      <c r="B46" s="71"/>
      <c r="D46" s="72"/>
      <c r="E46" s="98"/>
      <c r="F46" s="50"/>
      <c r="G46" s="28"/>
      <c r="H46" s="29">
        <v>0</v>
      </c>
      <c r="I46" s="30" t="str">
        <f t="shared" si="4"/>
        <v xml:space="preserve"> - </v>
      </c>
      <c r="J46" s="47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</row>
    <row r="47" spans="1:66" s="27" customFormat="1" ht="17.399999999999999" x14ac:dyDescent="0.25">
      <c r="A47" s="26"/>
      <c r="B47" s="71"/>
      <c r="D47" s="72"/>
      <c r="E47" s="98"/>
      <c r="F47" s="50"/>
      <c r="G47" s="28"/>
      <c r="H47" s="29">
        <v>0</v>
      </c>
      <c r="I47" s="30" t="str">
        <f t="shared" si="4"/>
        <v xml:space="preserve"> - </v>
      </c>
      <c r="J47" s="47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</row>
    <row r="48" spans="1:66" s="34" customFormat="1" ht="17.399999999999999" x14ac:dyDescent="0.25">
      <c r="A48" s="26"/>
      <c r="B48" s="31"/>
      <c r="C48" s="31"/>
      <c r="D48" s="32"/>
      <c r="E48" s="75"/>
      <c r="F48" s="75"/>
      <c r="G48" s="76"/>
      <c r="H48" s="77"/>
      <c r="I48" s="33" t="str">
        <f t="shared" si="4"/>
        <v xml:space="preserve"> - </v>
      </c>
      <c r="J48" s="49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</row>
    <row r="49" spans="1:66" s="34" customFormat="1" ht="17.399999999999999" x14ac:dyDescent="0.25">
      <c r="A49" s="26"/>
      <c r="B49" s="31"/>
      <c r="C49" s="31"/>
      <c r="D49" s="32"/>
      <c r="E49" s="75"/>
      <c r="F49" s="75"/>
      <c r="G49" s="76"/>
      <c r="H49" s="77"/>
      <c r="I49" s="33" t="str">
        <f t="shared" si="4"/>
        <v xml:space="preserve"> - </v>
      </c>
      <c r="J49" s="49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</row>
    <row r="50" spans="1:66" s="35" customFormat="1" ht="11.4" x14ac:dyDescent="0.25">
      <c r="A50" s="53"/>
      <c r="B50" s="53"/>
      <c r="C50" s="53"/>
      <c r="D50" s="53"/>
      <c r="E50" s="93"/>
      <c r="F50" s="93"/>
      <c r="G50" s="53"/>
      <c r="H50" s="9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</row>
    <row r="51" spans="1:66" s="34" customFormat="1" ht="11.4" x14ac:dyDescent="0.25">
      <c r="A51" s="53"/>
      <c r="B51" s="53"/>
      <c r="C51" s="53"/>
      <c r="D51" s="53"/>
      <c r="E51" s="93"/>
      <c r="F51" s="93"/>
      <c r="G51" s="53"/>
      <c r="H51" s="9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</row>
    <row r="52" spans="1:66" s="34" customFormat="1" ht="11.4" x14ac:dyDescent="0.25">
      <c r="A52" s="53"/>
      <c r="B52" s="53"/>
      <c r="C52" s="53"/>
      <c r="D52" s="53"/>
      <c r="E52" s="93"/>
      <c r="F52" s="93"/>
      <c r="G52" s="53"/>
      <c r="H52" s="9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</row>
    <row r="53" spans="1:66" s="34" customFormat="1" ht="11.4" x14ac:dyDescent="0.25">
      <c r="A53" s="53"/>
      <c r="B53" s="53"/>
      <c r="C53" s="53"/>
      <c r="D53" s="53"/>
      <c r="E53" s="93"/>
      <c r="F53" s="93"/>
      <c r="G53" s="53"/>
      <c r="H53" s="9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</row>
    <row r="54" spans="1:66" s="34" customFormat="1" ht="11.4" x14ac:dyDescent="0.25">
      <c r="A54" s="53"/>
      <c r="B54" s="53"/>
      <c r="C54" s="53"/>
      <c r="D54" s="53"/>
      <c r="E54" s="93"/>
      <c r="F54" s="93"/>
      <c r="G54" s="53"/>
      <c r="H54" s="9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</row>
    <row r="55" spans="1:66" s="34" customFormat="1" ht="11.4" x14ac:dyDescent="0.25">
      <c r="A55" s="53"/>
      <c r="B55" s="53"/>
      <c r="C55" s="53"/>
      <c r="D55" s="53"/>
      <c r="E55" s="93"/>
      <c r="F55" s="93"/>
      <c r="G55" s="53"/>
      <c r="H55" s="9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</row>
    <row r="56" spans="1:66" s="11" customFormat="1" x14ac:dyDescent="0.25">
      <c r="A56" s="8"/>
      <c r="B56" s="9"/>
      <c r="C56" s="9"/>
      <c r="D56" s="10"/>
      <c r="E56" s="106"/>
      <c r="F56" s="106"/>
      <c r="G56" s="9"/>
      <c r="H56" s="9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</sheetData>
  <sheetProtection formatCells="0" formatColumns="0" formatRows="0" insertRows="0" deleteRows="0"/>
  <mergeCells count="19">
    <mergeCell ref="C5:E5"/>
    <mergeCell ref="R4:X4"/>
    <mergeCell ref="K4:Q4"/>
    <mergeCell ref="C4:E4"/>
    <mergeCell ref="R5:X5"/>
    <mergeCell ref="K5:Q5"/>
    <mergeCell ref="BH5:BN5"/>
    <mergeCell ref="BA5:BG5"/>
    <mergeCell ref="BH4:BN4"/>
    <mergeCell ref="BA4:BG4"/>
    <mergeCell ref="K1:AE1"/>
    <mergeCell ref="Y4:AE4"/>
    <mergeCell ref="Y5:AE5"/>
    <mergeCell ref="AF4:AL4"/>
    <mergeCell ref="AF5:AL5"/>
    <mergeCell ref="AM5:AS5"/>
    <mergeCell ref="AT4:AZ4"/>
    <mergeCell ref="AT5:AZ5"/>
    <mergeCell ref="AM4:AS4"/>
  </mergeCells>
  <phoneticPr fontId="3" type="noConversion"/>
  <conditionalFormatting sqref="H42:H49 H8:H33">
    <cfRule type="dataBar" priority="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16" priority="53">
      <formula>K$6=TODAY()</formula>
    </cfRule>
  </conditionalFormatting>
  <conditionalFormatting sqref="K8:BN17 K22:BN49">
    <cfRule type="expression" dxfId="15" priority="56">
      <formula>AND($E8&lt;=K$6,ROUNDDOWN(($F8-$E8+1)*$H8,0)+$E8-1&gt;=K$6)</formula>
    </cfRule>
    <cfRule type="expression" dxfId="14" priority="57">
      <formula>AND(NOT(ISBLANK($E8)),$E8&lt;=K$6,$F8&gt;=K$6)</formula>
    </cfRule>
  </conditionalFormatting>
  <conditionalFormatting sqref="K42:BN49 K6:BN33">
    <cfRule type="expression" dxfId="13" priority="16">
      <formula>K$6=TODAY()</formula>
    </cfRule>
  </conditionalFormatting>
  <conditionalFormatting sqref="H34:H41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K34:BN41">
    <cfRule type="expression" dxfId="12" priority="2">
      <formula>K$6=TODAY()</formula>
    </cfRule>
  </conditionalFormatting>
  <conditionalFormatting sqref="E50:BB55">
    <cfRule type="expression" dxfId="11" priority="60">
      <formula>AND(#REF!&lt;=Q$6,ROUNDDOWN((#REF!-#REF!+1)*#REF!,0)+#REF!-1&gt;=Q$6)</formula>
    </cfRule>
    <cfRule type="expression" dxfId="10" priority="61">
      <formula>AND(NOT(ISBLANK(#REF!)),#REF!&lt;=Q$6,#REF!&gt;=Q$6)</formula>
    </cfRule>
  </conditionalFormatting>
  <conditionalFormatting sqref="E50:BB55">
    <cfRule type="expression" dxfId="9" priority="63">
      <formula>Q$6=TODAY()</formula>
    </cfRule>
  </conditionalFormatting>
  <conditionalFormatting sqref="K21:BN21">
    <cfRule type="expression" dxfId="8" priority="66">
      <formula>AND($E21&lt;=K$6,ROUNDDOWN(($F19-$E21+1)*$H21,0)+$E21-1&gt;=K$6)</formula>
    </cfRule>
    <cfRule type="expression" dxfId="7" priority="67">
      <formula>AND(NOT(ISBLANK($E21)),$E21&lt;=K$6,$F19&gt;=K$6)</formula>
    </cfRule>
  </conditionalFormatting>
  <conditionalFormatting sqref="K19:BN20">
    <cfRule type="expression" dxfId="6" priority="68">
      <formula>AND($E19&lt;=K$6,ROUNDDOWN((#REF!-$E19+1)*$H19,0)+$E19-1&gt;=K$6)</formula>
    </cfRule>
    <cfRule type="expression" dxfId="5" priority="69">
      <formula>AND(NOT(ISBLANK($E19)),$E19&lt;=K$6,#REF!&gt;=K$6)</formula>
    </cfRule>
  </conditionalFormatting>
  <conditionalFormatting sqref="K18:BN18">
    <cfRule type="expression" dxfId="4" priority="74">
      <formula>AND($E18&lt;=K$6,ROUNDDOWN(($F20-$E18+1)*$H18,0)+$E18-1&gt;=K$6)</formula>
    </cfRule>
    <cfRule type="expression" dxfId="3" priority="75">
      <formula>AND(NOT(ISBLANK($E18)),$E18&lt;=K$6,$F20&gt;=K$6)</formula>
    </cfRule>
  </conditionalFormatting>
  <conditionalFormatting sqref="A50:D55">
    <cfRule type="expression" dxfId="2" priority="78">
      <formula>AND(#REF!&lt;=L$6,ROUNDDOWN((#REF!-#REF!+1)*#REF!,0)+#REF!-1&gt;=L$6)</formula>
    </cfRule>
    <cfRule type="expression" dxfId="1" priority="79">
      <formula>AND(NOT(ISBLANK(#REF!)),#REF!&lt;=L$6,#REF!&gt;=L$6)</formula>
    </cfRule>
  </conditionalFormatting>
  <conditionalFormatting sqref="A50:D55">
    <cfRule type="expression" dxfId="0" priority="82">
      <formula>L$6=TODAY()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hyperlinks>
    <hyperlink ref="K1:AE1" r:id="rId1" display="Gantt Chart Template © 2006-2018 by Vertex42.com."/>
  </hyperlinks>
  <pageMargins left="0.25" right="0.25" top="0.5" bottom="0.5" header="0.5" footer="0.25"/>
  <pageSetup scale="63" fitToHeight="0" orientation="landscape" r:id="rId2"/>
  <headerFooter alignWithMargins="0"/>
  <ignoredErrors>
    <ignoredError sqref="A48:B49 E48:H49 G17:H17 G28:H28 G42:H42 H29:H32 H43:H46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2" r:id="rId5" name="Scroll Bar 46">
              <controlPr defaultSize="0" print="0" autoPict="0">
                <anchor moveWithCells="1">
                  <from>
                    <xdr:col>9</xdr:col>
                    <xdr:colOff>99060</xdr:colOff>
                    <xdr:row>1</xdr:row>
                    <xdr:rowOff>121920</xdr:rowOff>
                  </from>
                  <to>
                    <xdr:col>27</xdr:col>
                    <xdr:colOff>106680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H42:H49 H8:H33</xm:sqref>
        </x14:conditionalFormatting>
        <x14:conditionalFormatting xmlns:xm="http://schemas.microsoft.com/office/excel/2006/main">
          <x14:cfRule type="dataBar" id="{564E9A70-D213-4B59-9E35-13A2D63EE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Mina Medhat</cp:lastModifiedBy>
  <cp:lastPrinted>2018-02-12T20:25:38Z</cp:lastPrinted>
  <dcterms:created xsi:type="dcterms:W3CDTF">2010-06-09T16:05:03Z</dcterms:created>
  <dcterms:modified xsi:type="dcterms:W3CDTF">2019-05-10T18:16:23Z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