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ashala\Downloads\"/>
    </mc:Choice>
  </mc:AlternateContent>
  <bookViews>
    <workbookView xWindow="0" yWindow="0" windowWidth="38400" windowHeight="17700" tabRatio="652" activeTab="5"/>
  </bookViews>
  <sheets>
    <sheet name="Project  Analyze NYSE Data" sheetId="3" r:id="rId1"/>
    <sheet name="Summary Statistics &amp; Visuals" sheetId="4" r:id="rId2"/>
    <sheet name="Ticker" sheetId="20" r:id="rId3"/>
    <sheet name="Data" sheetId="19" r:id="rId4"/>
    <sheet name="Income Statement Task 2" sheetId="21" r:id="rId5"/>
    <sheet name="Forecasting -Task 3" sheetId="6" r:id="rId6"/>
    <sheet name="Case Dropdwon" sheetId="22" r:id="rId7"/>
  </sheets>
  <definedNames>
    <definedName name="COGS">Data!$F$2:$F$1711</definedName>
    <definedName name="ExternalData_1" localSheetId="0" hidden="1">'Project  Analyze NYSE Data'!$A$1:$K$1711</definedName>
    <definedName name="Gross_Margin">'Project  Analyze NYSE Data'!$M$2:$M$1709</definedName>
    <definedName name="Gross_Profit">'Project  Analyze NYSE Data'!$P$2:$P$1711</definedName>
    <definedName name="Operatin_Margin">'Project  Analyze NYSE Data'!$N$2:$N$1711</definedName>
    <definedName name="Operating_Profit">'Project  Analyze NYSE Data'!$O$2:$O$1711</definedName>
    <definedName name="Other_Operating_Items">Data!$I$2:$I$1711</definedName>
    <definedName name="R_D">Data!$H$2:$H$1711</definedName>
    <definedName name="SGA">Data!$G$2:$G$1711</definedName>
    <definedName name="Ticker_Symbol">Data!$B$2:$B$1711</definedName>
    <definedName name="Total_Revenue">Data!$E$2:$E$1711</definedName>
    <definedName name="Years">Data!$C$2:$C$1711</definedName>
  </definedNames>
  <calcPr calcId="162913"/>
  <pivotCaches>
    <pivotCache cacheId="19" r:id="rId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0" i="6" l="1" a="1"/>
  <c r="J20" i="6" s="1"/>
  <c r="I22" i="6" a="1"/>
  <c r="I22" i="6" s="1"/>
  <c r="J21" i="6" a="1"/>
  <c r="J21" i="6" s="1"/>
  <c r="I21" i="6" a="1"/>
  <c r="I21" i="6" s="1"/>
  <c r="J40" i="6"/>
  <c r="J41" i="6"/>
  <c r="J39" i="6"/>
  <c r="I39" i="6"/>
  <c r="I40" i="6"/>
  <c r="I41" i="6" s="1"/>
  <c r="J36" i="6"/>
  <c r="J37" i="6"/>
  <c r="J35" i="6"/>
  <c r="I35" i="6" a="1"/>
  <c r="I35" i="6"/>
  <c r="I37" i="6" a="1"/>
  <c r="I37" i="6" s="1"/>
  <c r="I36" i="6" a="1"/>
  <c r="I36" i="6" s="1"/>
  <c r="I32" i="6"/>
  <c r="F22" i="6" a="1"/>
  <c r="F22" i="6" s="1"/>
  <c r="G22" i="6" a="1"/>
  <c r="G22" i="6" s="1"/>
  <c r="H22" i="6" a="1"/>
  <c r="H22" i="6" s="1"/>
  <c r="E22" i="6" a="1"/>
  <c r="E22" i="6" s="1"/>
  <c r="E21" i="6" a="1"/>
  <c r="E21" i="6" s="1"/>
  <c r="M1710" i="3" a="1"/>
  <c r="M1710" i="3"/>
  <c r="M1711" i="3" a="1"/>
  <c r="M1711" i="3" s="1"/>
  <c r="N1710" i="3"/>
  <c r="N1711" i="3"/>
  <c r="O1710" i="3" a="1"/>
  <c r="O1710" i="3" s="1"/>
  <c r="O1711" i="3" a="1"/>
  <c r="O1711" i="3"/>
  <c r="P1710" i="3"/>
  <c r="P1711" i="3"/>
  <c r="O92" i="3" a="1"/>
  <c r="O92" i="3" s="1"/>
  <c r="N92" i="3" s="1"/>
  <c r="O207" i="3" a="1"/>
  <c r="O207" i="3" s="1"/>
  <c r="N207" i="3" s="1"/>
  <c r="O321" i="3"/>
  <c r="N321" i="3" s="1"/>
  <c r="O621" i="3" a="1"/>
  <c r="O621" i="3" s="1"/>
  <c r="N621" i="3" s="1"/>
  <c r="P3" i="3"/>
  <c r="O3" i="3" s="1" a="1"/>
  <c r="O3" i="3" s="1"/>
  <c r="N3" i="3" s="1"/>
  <c r="P4" i="3"/>
  <c r="O4" i="3" s="1" a="1"/>
  <c r="O4" i="3" s="1"/>
  <c r="N4" i="3" s="1"/>
  <c r="P5" i="3"/>
  <c r="O5" i="3" s="1" a="1"/>
  <c r="O5" i="3" s="1"/>
  <c r="N5" i="3" s="1"/>
  <c r="P6" i="3"/>
  <c r="O6" i="3" s="1" a="1"/>
  <c r="O6" i="3" s="1"/>
  <c r="N6" i="3" s="1"/>
  <c r="P7" i="3"/>
  <c r="O7" i="3" s="1" a="1"/>
  <c r="O7" i="3" s="1"/>
  <c r="N7" i="3" s="1"/>
  <c r="P8" i="3"/>
  <c r="O8" i="3" s="1" a="1"/>
  <c r="O8" i="3" s="1"/>
  <c r="N8" i="3" s="1"/>
  <c r="P9" i="3"/>
  <c r="O9" i="3" s="1" a="1"/>
  <c r="O9" i="3" s="1"/>
  <c r="N9" i="3" s="1"/>
  <c r="P10" i="3"/>
  <c r="O10" i="3" s="1" a="1"/>
  <c r="O10" i="3" s="1"/>
  <c r="N10" i="3" s="1"/>
  <c r="P11" i="3"/>
  <c r="O11" i="3" s="1" a="1"/>
  <c r="O11" i="3" s="1"/>
  <c r="N11" i="3" s="1"/>
  <c r="P12" i="3"/>
  <c r="O12" i="3" s="1" a="1"/>
  <c r="O12" i="3" s="1"/>
  <c r="N12" i="3" s="1"/>
  <c r="P13" i="3"/>
  <c r="O13" i="3" s="1" a="1"/>
  <c r="O13" i="3" s="1"/>
  <c r="N13" i="3" s="1"/>
  <c r="P14" i="3"/>
  <c r="O14" i="3" s="1" a="1"/>
  <c r="O14" i="3" s="1"/>
  <c r="N14" i="3" s="1"/>
  <c r="P15" i="3"/>
  <c r="O15" i="3" s="1" a="1"/>
  <c r="O15" i="3" s="1"/>
  <c r="N15" i="3" s="1"/>
  <c r="P16" i="3"/>
  <c r="O16" i="3" s="1" a="1"/>
  <c r="O16" i="3" s="1"/>
  <c r="N16" i="3" s="1"/>
  <c r="P17" i="3"/>
  <c r="O17" i="3" s="1" a="1"/>
  <c r="O17" i="3" s="1"/>
  <c r="N17" i="3" s="1"/>
  <c r="P18" i="3"/>
  <c r="O18" i="3" s="1" a="1"/>
  <c r="O18" i="3" s="1"/>
  <c r="N18" i="3" s="1"/>
  <c r="P19" i="3"/>
  <c r="O19" i="3" s="1" a="1"/>
  <c r="O19" i="3" s="1"/>
  <c r="N19" i="3" s="1"/>
  <c r="P20" i="3"/>
  <c r="O20" i="3" s="1" a="1"/>
  <c r="O20" i="3" s="1"/>
  <c r="N20" i="3" s="1"/>
  <c r="P21" i="3"/>
  <c r="O21" i="3" s="1" a="1"/>
  <c r="O21" i="3" s="1"/>
  <c r="N21" i="3" s="1"/>
  <c r="P22" i="3"/>
  <c r="O22" i="3" s="1" a="1"/>
  <c r="O22" i="3" s="1"/>
  <c r="N22" i="3" s="1"/>
  <c r="P23" i="3"/>
  <c r="O23" i="3" s="1" a="1"/>
  <c r="O23" i="3" s="1"/>
  <c r="N23" i="3" s="1"/>
  <c r="P24" i="3"/>
  <c r="O24" i="3" s="1" a="1"/>
  <c r="O24" i="3" s="1"/>
  <c r="N24" i="3" s="1"/>
  <c r="P25" i="3"/>
  <c r="O25" i="3" s="1" a="1"/>
  <c r="O25" i="3" s="1"/>
  <c r="N25" i="3" s="1"/>
  <c r="P26" i="3"/>
  <c r="O26" i="3" s="1" a="1"/>
  <c r="O26" i="3" s="1"/>
  <c r="N26" i="3" s="1"/>
  <c r="P27" i="3"/>
  <c r="O27" i="3" s="1" a="1"/>
  <c r="O27" i="3" s="1"/>
  <c r="N27" i="3" s="1"/>
  <c r="P28" i="3"/>
  <c r="O28" i="3" s="1" a="1"/>
  <c r="O28" i="3" s="1"/>
  <c r="N28" i="3" s="1"/>
  <c r="P29" i="3"/>
  <c r="O29" i="3" s="1" a="1"/>
  <c r="O29" i="3" s="1"/>
  <c r="N29" i="3" s="1"/>
  <c r="P30" i="3"/>
  <c r="O30" i="3" s="1" a="1"/>
  <c r="O30" i="3" s="1"/>
  <c r="N30" i="3" s="1"/>
  <c r="P31" i="3"/>
  <c r="O31" i="3" s="1" a="1"/>
  <c r="O31" i="3" s="1"/>
  <c r="N31" i="3" s="1"/>
  <c r="P32" i="3"/>
  <c r="O32" i="3" s="1" a="1"/>
  <c r="O32" i="3" s="1"/>
  <c r="N32" i="3" s="1"/>
  <c r="P33" i="3"/>
  <c r="O33" i="3" s="1" a="1"/>
  <c r="O33" i="3" s="1"/>
  <c r="N33" i="3" s="1"/>
  <c r="P34" i="3"/>
  <c r="O34" i="3" s="1" a="1"/>
  <c r="O34" i="3" s="1"/>
  <c r="N34" i="3" s="1"/>
  <c r="P35" i="3"/>
  <c r="O35" i="3" s="1" a="1"/>
  <c r="O35" i="3" s="1"/>
  <c r="N35" i="3" s="1"/>
  <c r="P36" i="3"/>
  <c r="O36" i="3" s="1" a="1"/>
  <c r="O36" i="3" s="1"/>
  <c r="N36" i="3" s="1"/>
  <c r="P37" i="3"/>
  <c r="O37" i="3" s="1" a="1"/>
  <c r="O37" i="3" s="1"/>
  <c r="N37" i="3" s="1"/>
  <c r="P38" i="3"/>
  <c r="O38" i="3" s="1" a="1"/>
  <c r="O38" i="3" s="1"/>
  <c r="N38" i="3" s="1"/>
  <c r="P39" i="3"/>
  <c r="O39" i="3" s="1" a="1"/>
  <c r="O39" i="3" s="1"/>
  <c r="N39" i="3" s="1"/>
  <c r="P40" i="3"/>
  <c r="O40" i="3" s="1" a="1"/>
  <c r="O40" i="3" s="1"/>
  <c r="N40" i="3" s="1"/>
  <c r="P41" i="3"/>
  <c r="O41" i="3" s="1" a="1"/>
  <c r="O41" i="3" s="1"/>
  <c r="N41" i="3" s="1"/>
  <c r="P42" i="3"/>
  <c r="O42" i="3" s="1" a="1"/>
  <c r="O42" i="3" s="1"/>
  <c r="N42" i="3" s="1"/>
  <c r="P43" i="3"/>
  <c r="O43" i="3" s="1" a="1"/>
  <c r="O43" i="3" s="1"/>
  <c r="N43" i="3" s="1"/>
  <c r="P44" i="3"/>
  <c r="O44" i="3" s="1" a="1"/>
  <c r="O44" i="3" s="1"/>
  <c r="N44" i="3" s="1"/>
  <c r="P45" i="3"/>
  <c r="O45" i="3" s="1" a="1"/>
  <c r="O45" i="3" s="1"/>
  <c r="N45" i="3" s="1"/>
  <c r="P46" i="3"/>
  <c r="O46" i="3" s="1" a="1"/>
  <c r="O46" i="3" s="1"/>
  <c r="N46" i="3" s="1"/>
  <c r="P47" i="3"/>
  <c r="O47" i="3" s="1" a="1"/>
  <c r="O47" i="3" s="1"/>
  <c r="N47" i="3" s="1"/>
  <c r="P48" i="3"/>
  <c r="O48" i="3" s="1" a="1"/>
  <c r="O48" i="3" s="1"/>
  <c r="N48" i="3" s="1"/>
  <c r="P49" i="3"/>
  <c r="O49" i="3" s="1" a="1"/>
  <c r="O49" i="3" s="1"/>
  <c r="N49" i="3" s="1"/>
  <c r="P50" i="3"/>
  <c r="O50" i="3" s="1" a="1"/>
  <c r="O50" i="3" s="1"/>
  <c r="N50" i="3" s="1"/>
  <c r="P51" i="3"/>
  <c r="O51" i="3" s="1" a="1"/>
  <c r="O51" i="3" s="1"/>
  <c r="N51" i="3" s="1"/>
  <c r="P52" i="3"/>
  <c r="O52" i="3" s="1" a="1"/>
  <c r="O52" i="3" s="1"/>
  <c r="N52" i="3" s="1"/>
  <c r="P53" i="3"/>
  <c r="O53" i="3" s="1" a="1"/>
  <c r="O53" i="3" s="1"/>
  <c r="N53" i="3" s="1"/>
  <c r="P54" i="3"/>
  <c r="O54" i="3" s="1" a="1"/>
  <c r="O54" i="3" s="1"/>
  <c r="N54" i="3" s="1"/>
  <c r="P55" i="3"/>
  <c r="O55" i="3" s="1" a="1"/>
  <c r="O55" i="3" s="1"/>
  <c r="N55" i="3" s="1"/>
  <c r="P56" i="3"/>
  <c r="O56" i="3" s="1" a="1"/>
  <c r="O56" i="3" s="1"/>
  <c r="N56" i="3" s="1"/>
  <c r="P57" i="3"/>
  <c r="O57" i="3" s="1" a="1"/>
  <c r="O57" i="3" s="1"/>
  <c r="N57" i="3" s="1"/>
  <c r="P58" i="3"/>
  <c r="O58" i="3" s="1" a="1"/>
  <c r="O58" i="3" s="1"/>
  <c r="N58" i="3" s="1"/>
  <c r="P59" i="3"/>
  <c r="O59" i="3" s="1" a="1"/>
  <c r="O59" i="3" s="1"/>
  <c r="N59" i="3" s="1"/>
  <c r="P60" i="3"/>
  <c r="O60" i="3" s="1" a="1"/>
  <c r="O60" i="3" s="1"/>
  <c r="N60" i="3" s="1"/>
  <c r="P61" i="3"/>
  <c r="O61" i="3" s="1" a="1"/>
  <c r="O61" i="3" s="1"/>
  <c r="N61" i="3" s="1"/>
  <c r="P62" i="3"/>
  <c r="O62" i="3" s="1" a="1"/>
  <c r="O62" i="3" s="1"/>
  <c r="N62" i="3" s="1"/>
  <c r="P63" i="3"/>
  <c r="O63" i="3" s="1" a="1"/>
  <c r="O63" i="3" s="1"/>
  <c r="N63" i="3" s="1"/>
  <c r="P64" i="3"/>
  <c r="O64" i="3" s="1" a="1"/>
  <c r="O64" i="3" s="1"/>
  <c r="N64" i="3" s="1"/>
  <c r="P65" i="3"/>
  <c r="O65" i="3" s="1" a="1"/>
  <c r="O65" i="3" s="1"/>
  <c r="N65" i="3" s="1"/>
  <c r="P66" i="3"/>
  <c r="O66" i="3" s="1" a="1"/>
  <c r="O66" i="3" s="1"/>
  <c r="N66" i="3" s="1"/>
  <c r="P67" i="3"/>
  <c r="O67" i="3" s="1" a="1"/>
  <c r="O67" i="3" s="1"/>
  <c r="N67" i="3" s="1"/>
  <c r="P68" i="3"/>
  <c r="O68" i="3" s="1" a="1"/>
  <c r="O68" i="3" s="1"/>
  <c r="N68" i="3" s="1"/>
  <c r="P69" i="3"/>
  <c r="O69" i="3" s="1" a="1"/>
  <c r="O69" i="3" s="1"/>
  <c r="N69" i="3" s="1"/>
  <c r="P70" i="3"/>
  <c r="O70" i="3" s="1" a="1"/>
  <c r="O70" i="3" s="1"/>
  <c r="N70" i="3" s="1"/>
  <c r="P71" i="3"/>
  <c r="O71" i="3" s="1" a="1"/>
  <c r="O71" i="3" s="1"/>
  <c r="N71" i="3" s="1"/>
  <c r="P72" i="3"/>
  <c r="O72" i="3" s="1" a="1"/>
  <c r="O72" i="3" s="1"/>
  <c r="N72" i="3" s="1"/>
  <c r="P73" i="3"/>
  <c r="O73" i="3" s="1" a="1"/>
  <c r="O73" i="3" s="1"/>
  <c r="N73" i="3" s="1"/>
  <c r="P74" i="3"/>
  <c r="O74" i="3" s="1" a="1"/>
  <c r="O74" i="3" s="1"/>
  <c r="N74" i="3" s="1"/>
  <c r="P75" i="3"/>
  <c r="O75" i="3" s="1" a="1"/>
  <c r="O75" i="3" s="1"/>
  <c r="N75" i="3" s="1"/>
  <c r="P76" i="3"/>
  <c r="O76" i="3" s="1" a="1"/>
  <c r="O76" i="3" s="1"/>
  <c r="N76" i="3" s="1"/>
  <c r="P77" i="3"/>
  <c r="O77" i="3" s="1" a="1"/>
  <c r="O77" i="3" s="1"/>
  <c r="N77" i="3" s="1"/>
  <c r="P78" i="3"/>
  <c r="O78" i="3" s="1" a="1"/>
  <c r="O78" i="3" s="1"/>
  <c r="N78" i="3" s="1"/>
  <c r="P79" i="3"/>
  <c r="O79" i="3" s="1" a="1"/>
  <c r="O79" i="3" s="1"/>
  <c r="N79" i="3" s="1"/>
  <c r="P80" i="3"/>
  <c r="O80" i="3" s="1" a="1"/>
  <c r="O80" i="3" s="1"/>
  <c r="N80" i="3" s="1"/>
  <c r="P81" i="3"/>
  <c r="O81" i="3" s="1" a="1"/>
  <c r="O81" i="3" s="1"/>
  <c r="N81" i="3" s="1"/>
  <c r="P82" i="3"/>
  <c r="O82" i="3" s="1" a="1"/>
  <c r="O82" i="3" s="1"/>
  <c r="N82" i="3" s="1"/>
  <c r="P83" i="3"/>
  <c r="O83" i="3" s="1" a="1"/>
  <c r="O83" i="3" s="1"/>
  <c r="N83" i="3" s="1"/>
  <c r="P84" i="3"/>
  <c r="O84" i="3" s="1" a="1"/>
  <c r="O84" i="3" s="1"/>
  <c r="N84" i="3" s="1"/>
  <c r="P85" i="3"/>
  <c r="O85" i="3" s="1" a="1"/>
  <c r="O85" i="3" s="1"/>
  <c r="N85" i="3" s="1"/>
  <c r="P86" i="3"/>
  <c r="O86" i="3" s="1" a="1"/>
  <c r="O86" i="3" s="1"/>
  <c r="N86" i="3" s="1"/>
  <c r="P87" i="3"/>
  <c r="O87" i="3" s="1" a="1"/>
  <c r="O87" i="3" s="1"/>
  <c r="N87" i="3" s="1"/>
  <c r="P88" i="3"/>
  <c r="O88" i="3" s="1" a="1"/>
  <c r="O88" i="3" s="1"/>
  <c r="N88" i="3" s="1"/>
  <c r="P89" i="3"/>
  <c r="O89" i="3" s="1" a="1"/>
  <c r="O89" i="3" s="1"/>
  <c r="N89" i="3" s="1"/>
  <c r="P90" i="3"/>
  <c r="O90" i="3" s="1" a="1"/>
  <c r="O90" i="3" s="1"/>
  <c r="N90" i="3" s="1"/>
  <c r="P91" i="3"/>
  <c r="O91" i="3" s="1" a="1"/>
  <c r="O91" i="3" s="1"/>
  <c r="N91" i="3" s="1"/>
  <c r="P92" i="3"/>
  <c r="P93" i="3"/>
  <c r="O93" i="3" s="1" a="1"/>
  <c r="O93" i="3" s="1"/>
  <c r="N93" i="3" s="1"/>
  <c r="P94" i="3"/>
  <c r="O94" i="3" s="1" a="1"/>
  <c r="O94" i="3" s="1"/>
  <c r="N94" i="3" s="1"/>
  <c r="P95" i="3"/>
  <c r="O95" i="3" s="1" a="1"/>
  <c r="O95" i="3" s="1"/>
  <c r="N95" i="3" s="1"/>
  <c r="P96" i="3"/>
  <c r="O96" i="3" s="1" a="1"/>
  <c r="O96" i="3" s="1"/>
  <c r="N96" i="3" s="1"/>
  <c r="P97" i="3"/>
  <c r="O97" i="3" s="1" a="1"/>
  <c r="O97" i="3" s="1"/>
  <c r="N97" i="3" s="1"/>
  <c r="P98" i="3"/>
  <c r="O98" i="3" s="1" a="1"/>
  <c r="O98" i="3" s="1"/>
  <c r="N98" i="3" s="1"/>
  <c r="P99" i="3"/>
  <c r="O99" i="3" s="1" a="1"/>
  <c r="O99" i="3" s="1"/>
  <c r="N99" i="3" s="1"/>
  <c r="P100" i="3"/>
  <c r="O100" i="3" s="1" a="1"/>
  <c r="O100" i="3" s="1"/>
  <c r="N100" i="3" s="1"/>
  <c r="P101" i="3"/>
  <c r="O101" i="3" s="1" a="1"/>
  <c r="O101" i="3" s="1"/>
  <c r="N101" i="3" s="1"/>
  <c r="P102" i="3"/>
  <c r="O102" i="3" s="1" a="1"/>
  <c r="O102" i="3" s="1"/>
  <c r="N102" i="3" s="1"/>
  <c r="P103" i="3"/>
  <c r="O103" i="3" s="1" a="1"/>
  <c r="O103" i="3" s="1"/>
  <c r="N103" i="3" s="1"/>
  <c r="P104" i="3"/>
  <c r="O104" i="3" s="1" a="1"/>
  <c r="O104" i="3" s="1"/>
  <c r="N104" i="3" s="1"/>
  <c r="P105" i="3"/>
  <c r="O105" i="3" s="1" a="1"/>
  <c r="O105" i="3" s="1"/>
  <c r="N105" i="3" s="1"/>
  <c r="P106" i="3"/>
  <c r="O106" i="3" s="1" a="1"/>
  <c r="O106" i="3" s="1"/>
  <c r="N106" i="3" s="1"/>
  <c r="P107" i="3"/>
  <c r="O107" i="3" s="1" a="1"/>
  <c r="O107" i="3" s="1"/>
  <c r="N107" i="3" s="1"/>
  <c r="P108" i="3"/>
  <c r="O108" i="3" s="1" a="1"/>
  <c r="O108" i="3" s="1"/>
  <c r="N108" i="3" s="1"/>
  <c r="P109" i="3"/>
  <c r="O109" i="3" s="1" a="1"/>
  <c r="O109" i="3" s="1"/>
  <c r="N109" i="3" s="1"/>
  <c r="P110" i="3"/>
  <c r="O110" i="3" s="1" a="1"/>
  <c r="O110" i="3" s="1"/>
  <c r="N110" i="3" s="1"/>
  <c r="P111" i="3"/>
  <c r="O111" i="3" s="1" a="1"/>
  <c r="O111" i="3" s="1"/>
  <c r="N111" i="3" s="1"/>
  <c r="P112" i="3"/>
  <c r="O112" i="3" s="1" a="1"/>
  <c r="O112" i="3" s="1"/>
  <c r="N112" i="3" s="1"/>
  <c r="P113" i="3"/>
  <c r="O113" i="3" s="1" a="1"/>
  <c r="O113" i="3" s="1"/>
  <c r="N113" i="3" s="1"/>
  <c r="P114" i="3"/>
  <c r="O114" i="3" s="1" a="1"/>
  <c r="O114" i="3" s="1"/>
  <c r="N114" i="3" s="1"/>
  <c r="P115" i="3"/>
  <c r="O115" i="3" s="1" a="1"/>
  <c r="O115" i="3" s="1"/>
  <c r="N115" i="3" s="1"/>
  <c r="P116" i="3"/>
  <c r="O116" i="3" s="1" a="1"/>
  <c r="O116" i="3" s="1"/>
  <c r="N116" i="3" s="1"/>
  <c r="P117" i="3"/>
  <c r="O117" i="3" s="1" a="1"/>
  <c r="O117" i="3" s="1"/>
  <c r="N117" i="3" s="1"/>
  <c r="P118" i="3"/>
  <c r="O118" i="3" s="1" a="1"/>
  <c r="O118" i="3" s="1"/>
  <c r="N118" i="3" s="1"/>
  <c r="P119" i="3"/>
  <c r="O119" i="3" s="1" a="1"/>
  <c r="O119" i="3" s="1"/>
  <c r="N119" i="3" s="1"/>
  <c r="P120" i="3"/>
  <c r="O120" i="3" s="1" a="1"/>
  <c r="O120" i="3" s="1"/>
  <c r="N120" i="3" s="1"/>
  <c r="P121" i="3"/>
  <c r="O121" i="3" s="1" a="1"/>
  <c r="O121" i="3" s="1"/>
  <c r="N121" i="3" s="1"/>
  <c r="P122" i="3"/>
  <c r="O122" i="3" s="1" a="1"/>
  <c r="O122" i="3" s="1"/>
  <c r="N122" i="3" s="1"/>
  <c r="P123" i="3"/>
  <c r="O123" i="3" s="1" a="1"/>
  <c r="O123" i="3" s="1"/>
  <c r="N123" i="3" s="1"/>
  <c r="P124" i="3"/>
  <c r="O124" i="3" s="1" a="1"/>
  <c r="O124" i="3" s="1"/>
  <c r="N124" i="3" s="1"/>
  <c r="P125" i="3"/>
  <c r="O125" i="3" s="1" a="1"/>
  <c r="O125" i="3" s="1"/>
  <c r="N125" i="3" s="1"/>
  <c r="P126" i="3"/>
  <c r="O126" i="3" s="1" a="1"/>
  <c r="O126" i="3" s="1"/>
  <c r="N126" i="3" s="1"/>
  <c r="P127" i="3"/>
  <c r="O127" i="3" s="1" a="1"/>
  <c r="O127" i="3" s="1"/>
  <c r="N127" i="3" s="1"/>
  <c r="P128" i="3"/>
  <c r="O128" i="3" s="1" a="1"/>
  <c r="O128" i="3" s="1"/>
  <c r="N128" i="3" s="1"/>
  <c r="P129" i="3"/>
  <c r="O129" i="3" s="1" a="1"/>
  <c r="O129" i="3" s="1"/>
  <c r="N129" i="3" s="1"/>
  <c r="P130" i="3"/>
  <c r="O130" i="3" s="1" a="1"/>
  <c r="O130" i="3" s="1"/>
  <c r="N130" i="3" s="1"/>
  <c r="P131" i="3"/>
  <c r="O131" i="3" s="1" a="1"/>
  <c r="O131" i="3" s="1"/>
  <c r="N131" i="3" s="1"/>
  <c r="P132" i="3"/>
  <c r="O132" i="3" s="1" a="1"/>
  <c r="O132" i="3" s="1"/>
  <c r="N132" i="3" s="1"/>
  <c r="P133" i="3"/>
  <c r="O133" i="3" s="1" a="1"/>
  <c r="O133" i="3" s="1"/>
  <c r="N133" i="3" s="1"/>
  <c r="P134" i="3"/>
  <c r="O134" i="3" s="1" a="1"/>
  <c r="O134" i="3" s="1"/>
  <c r="N134" i="3" s="1"/>
  <c r="P135" i="3"/>
  <c r="O135" i="3" s="1" a="1"/>
  <c r="O135" i="3" s="1"/>
  <c r="N135" i="3" s="1"/>
  <c r="P136" i="3"/>
  <c r="O136" i="3" s="1" a="1"/>
  <c r="O136" i="3" s="1"/>
  <c r="N136" i="3" s="1"/>
  <c r="P137" i="3"/>
  <c r="O137" i="3" s="1" a="1"/>
  <c r="O137" i="3" s="1"/>
  <c r="N137" i="3" s="1"/>
  <c r="P138" i="3"/>
  <c r="O138" i="3" s="1" a="1"/>
  <c r="O138" i="3" s="1"/>
  <c r="N138" i="3" s="1"/>
  <c r="P139" i="3"/>
  <c r="O139" i="3" s="1" a="1"/>
  <c r="O139" i="3" s="1"/>
  <c r="N139" i="3" s="1"/>
  <c r="P140" i="3"/>
  <c r="O140" i="3" s="1" a="1"/>
  <c r="O140" i="3" s="1"/>
  <c r="N140" i="3" s="1"/>
  <c r="P141" i="3"/>
  <c r="O141" i="3" s="1" a="1"/>
  <c r="O141" i="3" s="1"/>
  <c r="N141" i="3" s="1"/>
  <c r="P142" i="3"/>
  <c r="O142" i="3" s="1" a="1"/>
  <c r="O142" i="3" s="1"/>
  <c r="N142" i="3" s="1"/>
  <c r="P143" i="3"/>
  <c r="O143" i="3" s="1" a="1"/>
  <c r="O143" i="3" s="1"/>
  <c r="N143" i="3" s="1"/>
  <c r="P144" i="3"/>
  <c r="O144" i="3" s="1" a="1"/>
  <c r="O144" i="3" s="1"/>
  <c r="N144" i="3" s="1"/>
  <c r="P145" i="3"/>
  <c r="O145" i="3" s="1" a="1"/>
  <c r="O145" i="3" s="1"/>
  <c r="N145" i="3" s="1"/>
  <c r="P146" i="3"/>
  <c r="O146" i="3" s="1" a="1"/>
  <c r="O146" i="3" s="1"/>
  <c r="N146" i="3" s="1"/>
  <c r="P147" i="3"/>
  <c r="O147" i="3" s="1" a="1"/>
  <c r="O147" i="3" s="1"/>
  <c r="N147" i="3" s="1"/>
  <c r="P148" i="3"/>
  <c r="O148" i="3" s="1" a="1"/>
  <c r="O148" i="3" s="1"/>
  <c r="N148" i="3" s="1"/>
  <c r="P149" i="3"/>
  <c r="O149" i="3" s="1" a="1"/>
  <c r="O149" i="3" s="1"/>
  <c r="N149" i="3" s="1"/>
  <c r="P150" i="3"/>
  <c r="O150" i="3" s="1" a="1"/>
  <c r="O150" i="3" s="1"/>
  <c r="N150" i="3" s="1"/>
  <c r="P151" i="3"/>
  <c r="O151" i="3" s="1" a="1"/>
  <c r="O151" i="3" s="1"/>
  <c r="N151" i="3" s="1"/>
  <c r="P152" i="3"/>
  <c r="O152" i="3" s="1" a="1"/>
  <c r="O152" i="3" s="1"/>
  <c r="N152" i="3" s="1"/>
  <c r="P153" i="3"/>
  <c r="O153" i="3" s="1" a="1"/>
  <c r="O153" i="3" s="1"/>
  <c r="N153" i="3" s="1"/>
  <c r="P154" i="3"/>
  <c r="O154" i="3" s="1" a="1"/>
  <c r="O154" i="3" s="1"/>
  <c r="N154" i="3" s="1"/>
  <c r="P155" i="3"/>
  <c r="O155" i="3" s="1" a="1"/>
  <c r="O155" i="3" s="1"/>
  <c r="N155" i="3" s="1"/>
  <c r="P156" i="3"/>
  <c r="O156" i="3" s="1" a="1"/>
  <c r="O156" i="3" s="1"/>
  <c r="N156" i="3" s="1"/>
  <c r="P157" i="3"/>
  <c r="O157" i="3" s="1" a="1"/>
  <c r="O157" i="3" s="1"/>
  <c r="N157" i="3" s="1"/>
  <c r="P158" i="3"/>
  <c r="O158" i="3" s="1" a="1"/>
  <c r="O158" i="3" s="1"/>
  <c r="N158" i="3" s="1"/>
  <c r="P159" i="3"/>
  <c r="O159" i="3" s="1" a="1"/>
  <c r="O159" i="3" s="1"/>
  <c r="N159" i="3" s="1"/>
  <c r="P160" i="3"/>
  <c r="O160" i="3" s="1" a="1"/>
  <c r="O160" i="3" s="1"/>
  <c r="N160" i="3" s="1"/>
  <c r="P161" i="3"/>
  <c r="O161" i="3" s="1" a="1"/>
  <c r="O161" i="3" s="1"/>
  <c r="N161" i="3" s="1"/>
  <c r="P162" i="3"/>
  <c r="O162" i="3" s="1" a="1"/>
  <c r="O162" i="3" s="1"/>
  <c r="N162" i="3" s="1"/>
  <c r="P163" i="3"/>
  <c r="O163" i="3" s="1" a="1"/>
  <c r="O163" i="3" s="1"/>
  <c r="N163" i="3" s="1"/>
  <c r="P164" i="3"/>
  <c r="O164" i="3" s="1" a="1"/>
  <c r="O164" i="3" s="1"/>
  <c r="N164" i="3" s="1"/>
  <c r="P165" i="3"/>
  <c r="O165" i="3" s="1" a="1"/>
  <c r="O165" i="3" s="1"/>
  <c r="N165" i="3" s="1"/>
  <c r="P166" i="3"/>
  <c r="O166" i="3" s="1" a="1"/>
  <c r="O166" i="3" s="1"/>
  <c r="N166" i="3" s="1"/>
  <c r="P167" i="3"/>
  <c r="O167" i="3" s="1" a="1"/>
  <c r="O167" i="3" s="1"/>
  <c r="N167" i="3" s="1"/>
  <c r="P168" i="3"/>
  <c r="O168" i="3" s="1" a="1"/>
  <c r="O168" i="3" s="1"/>
  <c r="N168" i="3" s="1"/>
  <c r="P169" i="3"/>
  <c r="O169" i="3" s="1" a="1"/>
  <c r="O169" i="3" s="1"/>
  <c r="N169" i="3" s="1"/>
  <c r="P170" i="3"/>
  <c r="O170" i="3" s="1" a="1"/>
  <c r="O170" i="3" s="1"/>
  <c r="N170" i="3" s="1"/>
  <c r="P171" i="3"/>
  <c r="O171" i="3" s="1" a="1"/>
  <c r="O171" i="3" s="1"/>
  <c r="N171" i="3" s="1"/>
  <c r="P172" i="3"/>
  <c r="O172" i="3" s="1" a="1"/>
  <c r="O172" i="3" s="1"/>
  <c r="N172" i="3" s="1"/>
  <c r="P173" i="3"/>
  <c r="O173" i="3" s="1" a="1"/>
  <c r="O173" i="3" s="1"/>
  <c r="N173" i="3" s="1"/>
  <c r="P174" i="3"/>
  <c r="O174" i="3" s="1" a="1"/>
  <c r="O174" i="3" s="1"/>
  <c r="N174" i="3" s="1"/>
  <c r="P175" i="3"/>
  <c r="O175" i="3" s="1" a="1"/>
  <c r="O175" i="3" s="1"/>
  <c r="N175" i="3" s="1"/>
  <c r="P176" i="3"/>
  <c r="O176" i="3" s="1" a="1"/>
  <c r="O176" i="3" s="1"/>
  <c r="N176" i="3" s="1"/>
  <c r="P177" i="3"/>
  <c r="O177" i="3" s="1" a="1"/>
  <c r="O177" i="3" s="1"/>
  <c r="N177" i="3" s="1"/>
  <c r="P178" i="3"/>
  <c r="O178" i="3" s="1" a="1"/>
  <c r="O178" i="3" s="1"/>
  <c r="N178" i="3" s="1"/>
  <c r="P179" i="3"/>
  <c r="O179" i="3" s="1" a="1"/>
  <c r="O179" i="3" s="1"/>
  <c r="N179" i="3" s="1"/>
  <c r="P180" i="3"/>
  <c r="O180" i="3" s="1" a="1"/>
  <c r="O180" i="3" s="1"/>
  <c r="N180" i="3" s="1"/>
  <c r="P181" i="3"/>
  <c r="O181" i="3" s="1" a="1"/>
  <c r="O181" i="3" s="1"/>
  <c r="N181" i="3" s="1"/>
  <c r="P182" i="3"/>
  <c r="O182" i="3" s="1" a="1"/>
  <c r="O182" i="3" s="1"/>
  <c r="N182" i="3" s="1"/>
  <c r="P183" i="3"/>
  <c r="O183" i="3" s="1" a="1"/>
  <c r="O183" i="3" s="1"/>
  <c r="N183" i="3" s="1"/>
  <c r="P184" i="3"/>
  <c r="O184" i="3" s="1" a="1"/>
  <c r="O184" i="3" s="1"/>
  <c r="N184" i="3" s="1"/>
  <c r="P185" i="3"/>
  <c r="O185" i="3" s="1" a="1"/>
  <c r="O185" i="3" s="1"/>
  <c r="N185" i="3" s="1"/>
  <c r="P186" i="3"/>
  <c r="O186" i="3" s="1" a="1"/>
  <c r="O186" i="3" s="1"/>
  <c r="N186" i="3" s="1"/>
  <c r="P187" i="3"/>
  <c r="O187" i="3" s="1" a="1"/>
  <c r="O187" i="3" s="1"/>
  <c r="N187" i="3" s="1"/>
  <c r="P188" i="3"/>
  <c r="O188" i="3" s="1" a="1"/>
  <c r="O188" i="3" s="1"/>
  <c r="N188" i="3" s="1"/>
  <c r="P189" i="3"/>
  <c r="O189" i="3" s="1" a="1"/>
  <c r="O189" i="3" s="1"/>
  <c r="N189" i="3" s="1"/>
  <c r="P190" i="3"/>
  <c r="O190" i="3" s="1" a="1"/>
  <c r="O190" i="3" s="1"/>
  <c r="N190" i="3" s="1"/>
  <c r="P191" i="3"/>
  <c r="O191" i="3" s="1" a="1"/>
  <c r="O191" i="3" s="1"/>
  <c r="N191" i="3" s="1"/>
  <c r="P192" i="3"/>
  <c r="O192" i="3" s="1" a="1"/>
  <c r="O192" i="3" s="1"/>
  <c r="N192" i="3" s="1"/>
  <c r="P193" i="3"/>
  <c r="O193" i="3" s="1" a="1"/>
  <c r="O193" i="3" s="1"/>
  <c r="N193" i="3" s="1"/>
  <c r="P194" i="3"/>
  <c r="O194" i="3" s="1" a="1"/>
  <c r="O194" i="3" s="1"/>
  <c r="N194" i="3" s="1"/>
  <c r="P195" i="3"/>
  <c r="O195" i="3" s="1" a="1"/>
  <c r="O195" i="3" s="1"/>
  <c r="N195" i="3" s="1"/>
  <c r="P196" i="3"/>
  <c r="O196" i="3" s="1" a="1"/>
  <c r="O196" i="3" s="1"/>
  <c r="N196" i="3" s="1"/>
  <c r="P197" i="3"/>
  <c r="O197" i="3" s="1" a="1"/>
  <c r="O197" i="3" s="1"/>
  <c r="N197" i="3" s="1"/>
  <c r="P198" i="3"/>
  <c r="O198" i="3" s="1" a="1"/>
  <c r="O198" i="3" s="1"/>
  <c r="N198" i="3" s="1"/>
  <c r="P199" i="3"/>
  <c r="O199" i="3" s="1" a="1"/>
  <c r="O199" i="3" s="1"/>
  <c r="N199" i="3" s="1"/>
  <c r="P200" i="3"/>
  <c r="O200" i="3" s="1" a="1"/>
  <c r="O200" i="3" s="1"/>
  <c r="N200" i="3" s="1"/>
  <c r="P201" i="3"/>
  <c r="O201" i="3" s="1" a="1"/>
  <c r="O201" i="3" s="1"/>
  <c r="N201" i="3" s="1"/>
  <c r="P202" i="3"/>
  <c r="O202" i="3" s="1" a="1"/>
  <c r="O202" i="3" s="1"/>
  <c r="N202" i="3" s="1"/>
  <c r="P203" i="3"/>
  <c r="O203" i="3" s="1" a="1"/>
  <c r="O203" i="3" s="1"/>
  <c r="N203" i="3" s="1"/>
  <c r="P204" i="3"/>
  <c r="O204" i="3" s="1" a="1"/>
  <c r="O204" i="3" s="1"/>
  <c r="N204" i="3" s="1"/>
  <c r="P205" i="3"/>
  <c r="O205" i="3" s="1" a="1"/>
  <c r="O205" i="3" s="1"/>
  <c r="N205" i="3" s="1"/>
  <c r="P206" i="3"/>
  <c r="O206" i="3" s="1" a="1"/>
  <c r="O206" i="3" s="1"/>
  <c r="N206" i="3" s="1"/>
  <c r="P207" i="3"/>
  <c r="P208" i="3"/>
  <c r="O208" i="3" s="1" a="1"/>
  <c r="O208" i="3" s="1"/>
  <c r="N208" i="3" s="1"/>
  <c r="P209" i="3"/>
  <c r="O209" i="3" s="1" a="1"/>
  <c r="O209" i="3" s="1"/>
  <c r="N209" i="3" s="1"/>
  <c r="P210" i="3"/>
  <c r="O210" i="3" s="1" a="1"/>
  <c r="O210" i="3" s="1"/>
  <c r="N210" i="3" s="1"/>
  <c r="P211" i="3"/>
  <c r="O211" i="3" s="1" a="1"/>
  <c r="O211" i="3" s="1"/>
  <c r="N211" i="3" s="1"/>
  <c r="P212" i="3"/>
  <c r="O212" i="3" s="1" a="1"/>
  <c r="O212" i="3" s="1"/>
  <c r="N212" i="3" s="1"/>
  <c r="P213" i="3"/>
  <c r="O213" i="3" s="1" a="1"/>
  <c r="O213" i="3" s="1"/>
  <c r="N213" i="3" s="1"/>
  <c r="P214" i="3"/>
  <c r="O214" i="3" s="1" a="1"/>
  <c r="O214" i="3" s="1"/>
  <c r="N214" i="3" s="1"/>
  <c r="P215" i="3"/>
  <c r="O215" i="3" s="1" a="1"/>
  <c r="O215" i="3" s="1"/>
  <c r="N215" i="3" s="1"/>
  <c r="P216" i="3"/>
  <c r="O216" i="3" s="1" a="1"/>
  <c r="O216" i="3" s="1"/>
  <c r="N216" i="3" s="1"/>
  <c r="P217" i="3"/>
  <c r="O217" i="3" s="1" a="1"/>
  <c r="O217" i="3" s="1"/>
  <c r="N217" i="3" s="1"/>
  <c r="P218" i="3"/>
  <c r="O218" i="3" s="1" a="1"/>
  <c r="O218" i="3" s="1"/>
  <c r="N218" i="3" s="1"/>
  <c r="P219" i="3"/>
  <c r="O219" i="3" s="1" a="1"/>
  <c r="O219" i="3" s="1"/>
  <c r="N219" i="3" s="1"/>
  <c r="P220" i="3"/>
  <c r="O220" i="3" s="1" a="1"/>
  <c r="O220" i="3" s="1"/>
  <c r="N220" i="3" s="1"/>
  <c r="P221" i="3"/>
  <c r="O221" i="3" s="1" a="1"/>
  <c r="O221" i="3" s="1"/>
  <c r="N221" i="3" s="1"/>
  <c r="P222" i="3"/>
  <c r="O222" i="3" s="1" a="1"/>
  <c r="O222" i="3" s="1"/>
  <c r="N222" i="3" s="1"/>
  <c r="P223" i="3"/>
  <c r="O223" i="3" s="1" a="1"/>
  <c r="O223" i="3" s="1"/>
  <c r="N223" i="3" s="1"/>
  <c r="P224" i="3"/>
  <c r="O224" i="3" s="1" a="1"/>
  <c r="O224" i="3" s="1"/>
  <c r="N224" i="3" s="1"/>
  <c r="P225" i="3"/>
  <c r="O225" i="3" s="1" a="1"/>
  <c r="O225" i="3" s="1"/>
  <c r="N225" i="3" s="1"/>
  <c r="P226" i="3"/>
  <c r="O226" i="3" s="1" a="1"/>
  <c r="O226" i="3" s="1"/>
  <c r="N226" i="3" s="1"/>
  <c r="P227" i="3"/>
  <c r="O227" i="3" s="1" a="1"/>
  <c r="O227" i="3" s="1"/>
  <c r="N227" i="3" s="1"/>
  <c r="P228" i="3"/>
  <c r="O228" i="3" s="1" a="1"/>
  <c r="O228" i="3" s="1"/>
  <c r="N228" i="3" s="1"/>
  <c r="P229" i="3"/>
  <c r="O229" i="3" s="1" a="1"/>
  <c r="O229" i="3" s="1"/>
  <c r="N229" i="3" s="1"/>
  <c r="P230" i="3"/>
  <c r="O230" i="3" s="1" a="1"/>
  <c r="O230" i="3" s="1"/>
  <c r="N230" i="3" s="1"/>
  <c r="P231" i="3"/>
  <c r="O231" i="3" s="1" a="1"/>
  <c r="O231" i="3" s="1"/>
  <c r="N231" i="3" s="1"/>
  <c r="P232" i="3"/>
  <c r="O232" i="3" s="1" a="1"/>
  <c r="O232" i="3" s="1"/>
  <c r="N232" i="3" s="1"/>
  <c r="P233" i="3"/>
  <c r="O233" i="3" s="1" a="1"/>
  <c r="O233" i="3" s="1"/>
  <c r="N233" i="3" s="1"/>
  <c r="P234" i="3"/>
  <c r="O234" i="3" s="1" a="1"/>
  <c r="O234" i="3" s="1"/>
  <c r="N234" i="3" s="1"/>
  <c r="P235" i="3"/>
  <c r="O235" i="3" s="1" a="1"/>
  <c r="O235" i="3" s="1"/>
  <c r="N235" i="3" s="1"/>
  <c r="P236" i="3"/>
  <c r="O236" i="3" s="1" a="1"/>
  <c r="O236" i="3" s="1"/>
  <c r="N236" i="3" s="1"/>
  <c r="P237" i="3"/>
  <c r="O237" i="3" s="1" a="1"/>
  <c r="O237" i="3" s="1"/>
  <c r="N237" i="3" s="1"/>
  <c r="P238" i="3"/>
  <c r="O238" i="3" s="1" a="1"/>
  <c r="O238" i="3" s="1"/>
  <c r="N238" i="3" s="1"/>
  <c r="P239" i="3"/>
  <c r="O239" i="3" s="1" a="1"/>
  <c r="O239" i="3" s="1"/>
  <c r="N239" i="3" s="1"/>
  <c r="P240" i="3"/>
  <c r="O240" i="3" s="1" a="1"/>
  <c r="O240" i="3" s="1"/>
  <c r="N240" i="3" s="1"/>
  <c r="P241" i="3"/>
  <c r="O241" i="3" s="1" a="1"/>
  <c r="O241" i="3" s="1"/>
  <c r="N241" i="3" s="1"/>
  <c r="P242" i="3"/>
  <c r="O242" i="3" s="1" a="1"/>
  <c r="O242" i="3" s="1"/>
  <c r="N242" i="3" s="1"/>
  <c r="P243" i="3"/>
  <c r="O243" i="3" s="1" a="1"/>
  <c r="O243" i="3" s="1"/>
  <c r="N243" i="3" s="1"/>
  <c r="P244" i="3"/>
  <c r="O244" i="3" s="1" a="1"/>
  <c r="O244" i="3" s="1"/>
  <c r="N244" i="3" s="1"/>
  <c r="P245" i="3"/>
  <c r="O245" i="3" s="1" a="1"/>
  <c r="O245" i="3" s="1"/>
  <c r="N245" i="3" s="1"/>
  <c r="P246" i="3"/>
  <c r="O246" i="3" s="1" a="1"/>
  <c r="O246" i="3" s="1"/>
  <c r="N246" i="3" s="1"/>
  <c r="P247" i="3"/>
  <c r="O247" i="3" s="1" a="1"/>
  <c r="O247" i="3" s="1"/>
  <c r="N247" i="3" s="1"/>
  <c r="P248" i="3"/>
  <c r="O248" i="3" s="1" a="1"/>
  <c r="O248" i="3" s="1"/>
  <c r="N248" i="3" s="1"/>
  <c r="P249" i="3"/>
  <c r="O249" i="3" s="1" a="1"/>
  <c r="O249" i="3" s="1"/>
  <c r="N249" i="3" s="1"/>
  <c r="P250" i="3"/>
  <c r="O250" i="3" s="1" a="1"/>
  <c r="O250" i="3" s="1"/>
  <c r="N250" i="3" s="1"/>
  <c r="P251" i="3"/>
  <c r="O251" i="3" s="1" a="1"/>
  <c r="O251" i="3" s="1"/>
  <c r="N251" i="3" s="1"/>
  <c r="P252" i="3"/>
  <c r="O252" i="3" s="1" a="1"/>
  <c r="O252" i="3" s="1"/>
  <c r="N252" i="3" s="1"/>
  <c r="P253" i="3"/>
  <c r="O253" i="3" s="1" a="1"/>
  <c r="O253" i="3" s="1"/>
  <c r="N253" i="3" s="1"/>
  <c r="P254" i="3"/>
  <c r="O254" i="3" s="1" a="1"/>
  <c r="O254" i="3" s="1"/>
  <c r="N254" i="3" s="1"/>
  <c r="P255" i="3"/>
  <c r="O255" i="3" s="1" a="1"/>
  <c r="O255" i="3" s="1"/>
  <c r="N255" i="3" s="1"/>
  <c r="P256" i="3"/>
  <c r="O256" i="3" s="1" a="1"/>
  <c r="O256" i="3" s="1"/>
  <c r="N256" i="3" s="1"/>
  <c r="P257" i="3"/>
  <c r="O257" i="3" s="1" a="1"/>
  <c r="O257" i="3" s="1"/>
  <c r="N257" i="3" s="1"/>
  <c r="P258" i="3"/>
  <c r="O258" i="3" s="1" a="1"/>
  <c r="O258" i="3" s="1"/>
  <c r="N258" i="3" s="1"/>
  <c r="P259" i="3"/>
  <c r="O259" i="3" s="1" a="1"/>
  <c r="O259" i="3" s="1"/>
  <c r="N259" i="3" s="1"/>
  <c r="P260" i="3"/>
  <c r="O260" i="3" s="1" a="1"/>
  <c r="O260" i="3" s="1"/>
  <c r="N260" i="3" s="1"/>
  <c r="P261" i="3"/>
  <c r="O261" i="3" s="1" a="1"/>
  <c r="O261" i="3" s="1"/>
  <c r="N261" i="3" s="1"/>
  <c r="P262" i="3"/>
  <c r="O262" i="3" s="1" a="1"/>
  <c r="O262" i="3" s="1"/>
  <c r="N262" i="3" s="1"/>
  <c r="P263" i="3"/>
  <c r="O263" i="3" s="1" a="1"/>
  <c r="O263" i="3" s="1"/>
  <c r="N263" i="3" s="1"/>
  <c r="P264" i="3"/>
  <c r="O264" i="3" s="1" a="1"/>
  <c r="O264" i="3" s="1"/>
  <c r="N264" i="3" s="1"/>
  <c r="P265" i="3"/>
  <c r="O265" i="3" s="1" a="1"/>
  <c r="O265" i="3" s="1"/>
  <c r="N265" i="3" s="1"/>
  <c r="P266" i="3"/>
  <c r="O266" i="3" s="1" a="1"/>
  <c r="O266" i="3" s="1"/>
  <c r="N266" i="3" s="1"/>
  <c r="P267" i="3"/>
  <c r="O267" i="3" s="1" a="1"/>
  <c r="O267" i="3" s="1"/>
  <c r="N267" i="3" s="1"/>
  <c r="P268" i="3"/>
  <c r="O268" i="3" s="1" a="1"/>
  <c r="O268" i="3" s="1"/>
  <c r="N268" i="3" s="1"/>
  <c r="P269" i="3"/>
  <c r="O269" i="3" s="1" a="1"/>
  <c r="O269" i="3" s="1"/>
  <c r="N269" i="3" s="1"/>
  <c r="P270" i="3"/>
  <c r="O270" i="3" s="1" a="1"/>
  <c r="O270" i="3" s="1"/>
  <c r="N270" i="3" s="1"/>
  <c r="P271" i="3"/>
  <c r="O271" i="3" s="1" a="1"/>
  <c r="O271" i="3" s="1"/>
  <c r="N271" i="3" s="1"/>
  <c r="P272" i="3"/>
  <c r="O272" i="3" s="1" a="1"/>
  <c r="O272" i="3" s="1"/>
  <c r="N272" i="3" s="1"/>
  <c r="P273" i="3"/>
  <c r="O273" i="3" s="1" a="1"/>
  <c r="O273" i="3" s="1"/>
  <c r="N273" i="3" s="1"/>
  <c r="P274" i="3"/>
  <c r="O274" i="3" s="1" a="1"/>
  <c r="O274" i="3" s="1"/>
  <c r="N274" i="3" s="1"/>
  <c r="P275" i="3"/>
  <c r="O275" i="3" s="1" a="1"/>
  <c r="O275" i="3" s="1"/>
  <c r="N275" i="3" s="1"/>
  <c r="P276" i="3"/>
  <c r="O276" i="3" s="1" a="1"/>
  <c r="O276" i="3" s="1"/>
  <c r="N276" i="3" s="1"/>
  <c r="P277" i="3"/>
  <c r="O277" i="3" s="1" a="1"/>
  <c r="O277" i="3" s="1"/>
  <c r="N277" i="3" s="1"/>
  <c r="P278" i="3"/>
  <c r="O278" i="3" s="1" a="1"/>
  <c r="O278" i="3" s="1"/>
  <c r="N278" i="3" s="1"/>
  <c r="P279" i="3"/>
  <c r="O279" i="3" s="1" a="1"/>
  <c r="O279" i="3" s="1"/>
  <c r="N279" i="3" s="1"/>
  <c r="P280" i="3"/>
  <c r="O280" i="3" s="1" a="1"/>
  <c r="O280" i="3" s="1"/>
  <c r="N280" i="3" s="1"/>
  <c r="P281" i="3"/>
  <c r="O281" i="3" s="1" a="1"/>
  <c r="O281" i="3" s="1"/>
  <c r="N281" i="3" s="1"/>
  <c r="P282" i="3"/>
  <c r="O282" i="3" s="1" a="1"/>
  <c r="O282" i="3" s="1"/>
  <c r="N282" i="3" s="1"/>
  <c r="P283" i="3"/>
  <c r="O283" i="3" s="1" a="1"/>
  <c r="O283" i="3" s="1"/>
  <c r="N283" i="3" s="1"/>
  <c r="P284" i="3"/>
  <c r="O284" i="3" s="1" a="1"/>
  <c r="O284" i="3" s="1"/>
  <c r="N284" i="3" s="1"/>
  <c r="P285" i="3"/>
  <c r="O285" i="3" s="1" a="1"/>
  <c r="O285" i="3" s="1"/>
  <c r="N285" i="3" s="1"/>
  <c r="P286" i="3"/>
  <c r="O286" i="3" s="1" a="1"/>
  <c r="O286" i="3" s="1"/>
  <c r="N286" i="3" s="1"/>
  <c r="P287" i="3"/>
  <c r="O287" i="3" s="1" a="1"/>
  <c r="O287" i="3" s="1"/>
  <c r="N287" i="3" s="1"/>
  <c r="P288" i="3"/>
  <c r="O288" i="3" s="1" a="1"/>
  <c r="O288" i="3" s="1"/>
  <c r="N288" i="3" s="1"/>
  <c r="P289" i="3"/>
  <c r="O289" i="3" s="1" a="1"/>
  <c r="O289" i="3" s="1"/>
  <c r="N289" i="3" s="1"/>
  <c r="P290" i="3"/>
  <c r="O290" i="3" s="1" a="1"/>
  <c r="O290" i="3" s="1"/>
  <c r="N290" i="3" s="1"/>
  <c r="P291" i="3"/>
  <c r="O291" i="3" s="1" a="1"/>
  <c r="O291" i="3" s="1"/>
  <c r="N291" i="3" s="1"/>
  <c r="P292" i="3"/>
  <c r="O292" i="3" s="1" a="1"/>
  <c r="O292" i="3" s="1"/>
  <c r="N292" i="3" s="1"/>
  <c r="P293" i="3"/>
  <c r="O293" i="3" s="1" a="1"/>
  <c r="O293" i="3" s="1"/>
  <c r="N293" i="3" s="1"/>
  <c r="P294" i="3"/>
  <c r="O294" i="3" s="1" a="1"/>
  <c r="O294" i="3" s="1"/>
  <c r="N294" i="3" s="1"/>
  <c r="P295" i="3"/>
  <c r="O295" i="3" s="1" a="1"/>
  <c r="O295" i="3" s="1"/>
  <c r="N295" i="3" s="1"/>
  <c r="P296" i="3"/>
  <c r="O296" i="3" s="1" a="1"/>
  <c r="O296" i="3" s="1"/>
  <c r="N296" i="3" s="1"/>
  <c r="P297" i="3"/>
  <c r="O297" i="3" s="1" a="1"/>
  <c r="O297" i="3" s="1"/>
  <c r="N297" i="3" s="1"/>
  <c r="P298" i="3"/>
  <c r="O298" i="3" s="1" a="1"/>
  <c r="O298" i="3" s="1"/>
  <c r="N298" i="3" s="1"/>
  <c r="P299" i="3"/>
  <c r="O299" i="3" s="1" a="1"/>
  <c r="O299" i="3" s="1"/>
  <c r="N299" i="3" s="1"/>
  <c r="P300" i="3"/>
  <c r="O300" i="3" s="1" a="1"/>
  <c r="O300" i="3" s="1"/>
  <c r="N300" i="3" s="1"/>
  <c r="P301" i="3"/>
  <c r="O301" i="3" s="1" a="1"/>
  <c r="O301" i="3" s="1"/>
  <c r="N301" i="3" s="1"/>
  <c r="P302" i="3"/>
  <c r="O302" i="3" s="1" a="1"/>
  <c r="O302" i="3" s="1"/>
  <c r="N302" i="3" s="1"/>
  <c r="P303" i="3"/>
  <c r="O303" i="3" s="1" a="1"/>
  <c r="O303" i="3" s="1"/>
  <c r="N303" i="3" s="1"/>
  <c r="P304" i="3"/>
  <c r="O304" i="3" s="1" a="1"/>
  <c r="O304" i="3" s="1"/>
  <c r="N304" i="3" s="1"/>
  <c r="P305" i="3"/>
  <c r="O305" i="3" s="1" a="1"/>
  <c r="O305" i="3" s="1"/>
  <c r="N305" i="3" s="1"/>
  <c r="P306" i="3"/>
  <c r="O306" i="3" s="1" a="1"/>
  <c r="O306" i="3" s="1"/>
  <c r="N306" i="3" s="1"/>
  <c r="P307" i="3"/>
  <c r="O307" i="3" s="1" a="1"/>
  <c r="O307" i="3" s="1"/>
  <c r="N307" i="3" s="1"/>
  <c r="P308" i="3"/>
  <c r="O308" i="3" s="1" a="1"/>
  <c r="O308" i="3" s="1"/>
  <c r="N308" i="3" s="1"/>
  <c r="P309" i="3"/>
  <c r="O309" i="3" s="1" a="1"/>
  <c r="O309" i="3" s="1"/>
  <c r="N309" i="3" s="1"/>
  <c r="P310" i="3"/>
  <c r="O310" i="3" s="1" a="1"/>
  <c r="O310" i="3" s="1"/>
  <c r="N310" i="3" s="1"/>
  <c r="P311" i="3"/>
  <c r="O311" i="3" s="1" a="1"/>
  <c r="O311" i="3" s="1"/>
  <c r="N311" i="3" s="1"/>
  <c r="P312" i="3"/>
  <c r="O312" i="3" s="1" a="1"/>
  <c r="O312" i="3" s="1"/>
  <c r="N312" i="3" s="1"/>
  <c r="P313" i="3"/>
  <c r="O313" i="3" s="1" a="1"/>
  <c r="O313" i="3" s="1"/>
  <c r="N313" i="3" s="1"/>
  <c r="P314" i="3"/>
  <c r="O314" i="3" s="1" a="1"/>
  <c r="O314" i="3" s="1"/>
  <c r="N314" i="3" s="1"/>
  <c r="P315" i="3"/>
  <c r="O315" i="3" s="1" a="1"/>
  <c r="O315" i="3" s="1"/>
  <c r="N315" i="3" s="1"/>
  <c r="P316" i="3"/>
  <c r="O316" i="3" s="1" a="1"/>
  <c r="O316" i="3" s="1"/>
  <c r="N316" i="3" s="1"/>
  <c r="P317" i="3"/>
  <c r="O317" i="3" s="1" a="1"/>
  <c r="O317" i="3" s="1"/>
  <c r="N317" i="3" s="1"/>
  <c r="P318" i="3"/>
  <c r="O318" i="3" s="1" a="1"/>
  <c r="O318" i="3" s="1"/>
  <c r="N318" i="3" s="1"/>
  <c r="P319" i="3"/>
  <c r="O319" i="3" s="1" a="1"/>
  <c r="O319" i="3" s="1"/>
  <c r="N319" i="3" s="1"/>
  <c r="P320" i="3"/>
  <c r="O320" i="3" s="1" a="1"/>
  <c r="O320" i="3" s="1"/>
  <c r="N320" i="3" s="1"/>
  <c r="P321" i="3"/>
  <c r="O321" i="3" s="1" a="1"/>
  <c r="P322" i="3"/>
  <c r="O322" i="3" s="1" a="1"/>
  <c r="O322" i="3" s="1"/>
  <c r="N322" i="3" s="1"/>
  <c r="P323" i="3"/>
  <c r="O323" i="3" s="1" a="1"/>
  <c r="O323" i="3" s="1"/>
  <c r="N323" i="3" s="1"/>
  <c r="P324" i="3"/>
  <c r="O324" i="3" s="1" a="1"/>
  <c r="O324" i="3" s="1"/>
  <c r="N324" i="3" s="1"/>
  <c r="P325" i="3"/>
  <c r="O325" i="3" s="1" a="1"/>
  <c r="O325" i="3" s="1"/>
  <c r="N325" i="3" s="1"/>
  <c r="P326" i="3"/>
  <c r="O326" i="3" s="1" a="1"/>
  <c r="O326" i="3" s="1"/>
  <c r="N326" i="3" s="1"/>
  <c r="P327" i="3"/>
  <c r="O327" i="3" s="1" a="1"/>
  <c r="O327" i="3" s="1"/>
  <c r="N327" i="3" s="1"/>
  <c r="P328" i="3"/>
  <c r="O328" i="3" s="1" a="1"/>
  <c r="O328" i="3" s="1"/>
  <c r="N328" i="3" s="1"/>
  <c r="P329" i="3"/>
  <c r="O329" i="3" s="1" a="1"/>
  <c r="O329" i="3" s="1"/>
  <c r="N329" i="3" s="1"/>
  <c r="P330" i="3"/>
  <c r="O330" i="3" s="1" a="1"/>
  <c r="O330" i="3" s="1"/>
  <c r="N330" i="3" s="1"/>
  <c r="P331" i="3"/>
  <c r="O331" i="3" s="1" a="1"/>
  <c r="O331" i="3" s="1"/>
  <c r="N331" i="3" s="1"/>
  <c r="P332" i="3"/>
  <c r="O332" i="3" s="1" a="1"/>
  <c r="O332" i="3" s="1"/>
  <c r="N332" i="3" s="1"/>
  <c r="P333" i="3"/>
  <c r="O333" i="3" s="1" a="1"/>
  <c r="O333" i="3" s="1"/>
  <c r="N333" i="3" s="1"/>
  <c r="P334" i="3"/>
  <c r="O334" i="3" s="1" a="1"/>
  <c r="O334" i="3" s="1"/>
  <c r="N334" i="3" s="1"/>
  <c r="P335" i="3"/>
  <c r="O335" i="3" s="1" a="1"/>
  <c r="O335" i="3" s="1"/>
  <c r="N335" i="3" s="1"/>
  <c r="P336" i="3"/>
  <c r="O336" i="3" s="1" a="1"/>
  <c r="O336" i="3" s="1"/>
  <c r="N336" i="3" s="1"/>
  <c r="P337" i="3"/>
  <c r="O337" i="3" s="1" a="1"/>
  <c r="O337" i="3" s="1"/>
  <c r="N337" i="3" s="1"/>
  <c r="P338" i="3"/>
  <c r="O338" i="3" s="1" a="1"/>
  <c r="O338" i="3" s="1"/>
  <c r="N338" i="3" s="1"/>
  <c r="P339" i="3"/>
  <c r="O339" i="3" s="1" a="1"/>
  <c r="O339" i="3" s="1"/>
  <c r="N339" i="3" s="1"/>
  <c r="P340" i="3"/>
  <c r="O340" i="3" s="1" a="1"/>
  <c r="O340" i="3" s="1"/>
  <c r="N340" i="3" s="1"/>
  <c r="P341" i="3"/>
  <c r="O341" i="3" s="1" a="1"/>
  <c r="O341" i="3" s="1"/>
  <c r="N341" i="3" s="1"/>
  <c r="P342" i="3"/>
  <c r="O342" i="3" s="1" a="1"/>
  <c r="O342" i="3" s="1"/>
  <c r="N342" i="3" s="1"/>
  <c r="P343" i="3"/>
  <c r="O343" i="3" s="1" a="1"/>
  <c r="O343" i="3" s="1"/>
  <c r="N343" i="3" s="1"/>
  <c r="P344" i="3"/>
  <c r="O344" i="3" s="1" a="1"/>
  <c r="O344" i="3" s="1"/>
  <c r="N344" i="3" s="1"/>
  <c r="P345" i="3"/>
  <c r="O345" i="3" s="1" a="1"/>
  <c r="O345" i="3" s="1"/>
  <c r="N345" i="3" s="1"/>
  <c r="P346" i="3"/>
  <c r="O346" i="3" s="1" a="1"/>
  <c r="O346" i="3" s="1"/>
  <c r="N346" i="3" s="1"/>
  <c r="P347" i="3"/>
  <c r="O347" i="3" s="1" a="1"/>
  <c r="O347" i="3" s="1"/>
  <c r="N347" i="3" s="1"/>
  <c r="P348" i="3"/>
  <c r="O348" i="3" s="1" a="1"/>
  <c r="O348" i="3" s="1"/>
  <c r="N348" i="3" s="1"/>
  <c r="P349" i="3"/>
  <c r="O349" i="3" s="1" a="1"/>
  <c r="O349" i="3" s="1"/>
  <c r="N349" i="3" s="1"/>
  <c r="P350" i="3"/>
  <c r="O350" i="3" s="1" a="1"/>
  <c r="O350" i="3" s="1"/>
  <c r="N350" i="3" s="1"/>
  <c r="P351" i="3"/>
  <c r="O351" i="3" s="1" a="1"/>
  <c r="O351" i="3" s="1"/>
  <c r="N351" i="3" s="1"/>
  <c r="P352" i="3"/>
  <c r="O352" i="3" s="1" a="1"/>
  <c r="O352" i="3" s="1"/>
  <c r="N352" i="3" s="1"/>
  <c r="P353" i="3"/>
  <c r="O353" i="3" s="1" a="1"/>
  <c r="O353" i="3" s="1"/>
  <c r="N353" i="3" s="1"/>
  <c r="P354" i="3"/>
  <c r="O354" i="3" s="1" a="1"/>
  <c r="O354" i="3" s="1"/>
  <c r="N354" i="3" s="1"/>
  <c r="P355" i="3"/>
  <c r="O355" i="3" s="1" a="1"/>
  <c r="O355" i="3" s="1"/>
  <c r="N355" i="3" s="1"/>
  <c r="P356" i="3"/>
  <c r="O356" i="3" s="1" a="1"/>
  <c r="O356" i="3" s="1"/>
  <c r="N356" i="3" s="1"/>
  <c r="P357" i="3"/>
  <c r="O357" i="3" s="1" a="1"/>
  <c r="O357" i="3" s="1"/>
  <c r="N357" i="3" s="1"/>
  <c r="P358" i="3"/>
  <c r="O358" i="3" s="1" a="1"/>
  <c r="O358" i="3" s="1"/>
  <c r="N358" i="3" s="1"/>
  <c r="P359" i="3"/>
  <c r="O359" i="3" s="1" a="1"/>
  <c r="O359" i="3" s="1"/>
  <c r="N359" i="3" s="1"/>
  <c r="P360" i="3"/>
  <c r="O360" i="3" s="1" a="1"/>
  <c r="O360" i="3" s="1"/>
  <c r="N360" i="3" s="1"/>
  <c r="P361" i="3"/>
  <c r="O361" i="3" s="1" a="1"/>
  <c r="O361" i="3" s="1"/>
  <c r="N361" i="3" s="1"/>
  <c r="P362" i="3"/>
  <c r="O362" i="3" s="1" a="1"/>
  <c r="O362" i="3" s="1"/>
  <c r="N362" i="3" s="1"/>
  <c r="P363" i="3"/>
  <c r="O363" i="3" s="1" a="1"/>
  <c r="O363" i="3" s="1"/>
  <c r="N363" i="3" s="1"/>
  <c r="P364" i="3"/>
  <c r="O364" i="3" s="1" a="1"/>
  <c r="O364" i="3" s="1"/>
  <c r="N364" i="3" s="1"/>
  <c r="P365" i="3"/>
  <c r="O365" i="3" s="1" a="1"/>
  <c r="O365" i="3" s="1"/>
  <c r="N365" i="3" s="1"/>
  <c r="P366" i="3"/>
  <c r="O366" i="3" s="1" a="1"/>
  <c r="O366" i="3" s="1"/>
  <c r="N366" i="3" s="1"/>
  <c r="P367" i="3"/>
  <c r="O367" i="3" s="1" a="1"/>
  <c r="O367" i="3" s="1"/>
  <c r="N367" i="3" s="1"/>
  <c r="P368" i="3"/>
  <c r="O368" i="3" s="1" a="1"/>
  <c r="O368" i="3" s="1"/>
  <c r="N368" i="3" s="1"/>
  <c r="P369" i="3"/>
  <c r="O369" i="3" s="1" a="1"/>
  <c r="O369" i="3" s="1"/>
  <c r="N369" i="3" s="1"/>
  <c r="P370" i="3"/>
  <c r="O370" i="3" s="1" a="1"/>
  <c r="O370" i="3" s="1"/>
  <c r="N370" i="3" s="1"/>
  <c r="P371" i="3"/>
  <c r="O371" i="3" s="1" a="1"/>
  <c r="O371" i="3" s="1"/>
  <c r="N371" i="3" s="1"/>
  <c r="P372" i="3"/>
  <c r="O372" i="3" s="1" a="1"/>
  <c r="O372" i="3" s="1"/>
  <c r="N372" i="3" s="1"/>
  <c r="P373" i="3"/>
  <c r="O373" i="3" s="1" a="1"/>
  <c r="O373" i="3" s="1"/>
  <c r="N373" i="3" s="1"/>
  <c r="P374" i="3"/>
  <c r="O374" i="3" s="1" a="1"/>
  <c r="O374" i="3" s="1"/>
  <c r="N374" i="3" s="1"/>
  <c r="P375" i="3"/>
  <c r="O375" i="3" s="1" a="1"/>
  <c r="O375" i="3" s="1"/>
  <c r="N375" i="3" s="1"/>
  <c r="P376" i="3"/>
  <c r="O376" i="3" s="1" a="1"/>
  <c r="O376" i="3" s="1"/>
  <c r="N376" i="3" s="1"/>
  <c r="P377" i="3"/>
  <c r="O377" i="3" s="1" a="1"/>
  <c r="O377" i="3" s="1"/>
  <c r="N377" i="3" s="1"/>
  <c r="P378" i="3"/>
  <c r="O378" i="3" s="1" a="1"/>
  <c r="O378" i="3" s="1"/>
  <c r="N378" i="3" s="1"/>
  <c r="P379" i="3"/>
  <c r="O379" i="3" s="1" a="1"/>
  <c r="O379" i="3" s="1"/>
  <c r="N379" i="3" s="1"/>
  <c r="P380" i="3"/>
  <c r="O380" i="3" s="1" a="1"/>
  <c r="O380" i="3" s="1"/>
  <c r="N380" i="3" s="1"/>
  <c r="P381" i="3"/>
  <c r="O381" i="3" s="1" a="1"/>
  <c r="O381" i="3" s="1"/>
  <c r="N381" i="3" s="1"/>
  <c r="P382" i="3"/>
  <c r="O382" i="3" s="1" a="1"/>
  <c r="O382" i="3" s="1"/>
  <c r="N382" i="3" s="1"/>
  <c r="P383" i="3"/>
  <c r="O383" i="3" s="1" a="1"/>
  <c r="O383" i="3" s="1"/>
  <c r="N383" i="3" s="1"/>
  <c r="P384" i="3"/>
  <c r="O384" i="3" s="1" a="1"/>
  <c r="O384" i="3" s="1"/>
  <c r="N384" i="3" s="1"/>
  <c r="P385" i="3"/>
  <c r="O385" i="3" s="1" a="1"/>
  <c r="O385" i="3" s="1"/>
  <c r="N385" i="3" s="1"/>
  <c r="P386" i="3"/>
  <c r="O386" i="3" s="1" a="1"/>
  <c r="O386" i="3" s="1"/>
  <c r="N386" i="3" s="1"/>
  <c r="P387" i="3"/>
  <c r="O387" i="3" s="1" a="1"/>
  <c r="O387" i="3" s="1"/>
  <c r="N387" i="3" s="1"/>
  <c r="P388" i="3"/>
  <c r="O388" i="3" s="1" a="1"/>
  <c r="O388" i="3" s="1"/>
  <c r="N388" i="3" s="1"/>
  <c r="P389" i="3"/>
  <c r="O389" i="3" s="1" a="1"/>
  <c r="O389" i="3" s="1"/>
  <c r="N389" i="3" s="1"/>
  <c r="P390" i="3"/>
  <c r="O390" i="3" s="1" a="1"/>
  <c r="O390" i="3" s="1"/>
  <c r="N390" i="3" s="1"/>
  <c r="P391" i="3"/>
  <c r="O391" i="3" s="1" a="1"/>
  <c r="O391" i="3" s="1"/>
  <c r="N391" i="3" s="1"/>
  <c r="P392" i="3"/>
  <c r="O392" i="3" s="1" a="1"/>
  <c r="O392" i="3" s="1"/>
  <c r="N392" i="3" s="1"/>
  <c r="P393" i="3"/>
  <c r="O393" i="3" s="1" a="1"/>
  <c r="O393" i="3" s="1"/>
  <c r="N393" i="3" s="1"/>
  <c r="P394" i="3"/>
  <c r="O394" i="3" s="1" a="1"/>
  <c r="O394" i="3" s="1"/>
  <c r="N394" i="3" s="1"/>
  <c r="P395" i="3"/>
  <c r="O395" i="3" s="1" a="1"/>
  <c r="O395" i="3" s="1"/>
  <c r="N395" i="3" s="1"/>
  <c r="P396" i="3"/>
  <c r="O396" i="3" s="1" a="1"/>
  <c r="O396" i="3" s="1"/>
  <c r="N396" i="3" s="1"/>
  <c r="P397" i="3"/>
  <c r="O397" i="3" s="1" a="1"/>
  <c r="O397" i="3" s="1"/>
  <c r="N397" i="3" s="1"/>
  <c r="P398" i="3"/>
  <c r="O398" i="3" s="1" a="1"/>
  <c r="O398" i="3" s="1"/>
  <c r="N398" i="3" s="1"/>
  <c r="P399" i="3"/>
  <c r="O399" i="3" s="1" a="1"/>
  <c r="O399" i="3" s="1"/>
  <c r="N399" i="3" s="1"/>
  <c r="P400" i="3"/>
  <c r="O400" i="3" s="1" a="1"/>
  <c r="O400" i="3" s="1"/>
  <c r="N400" i="3" s="1"/>
  <c r="P401" i="3"/>
  <c r="O401" i="3" s="1" a="1"/>
  <c r="O401" i="3" s="1"/>
  <c r="N401" i="3" s="1"/>
  <c r="P402" i="3"/>
  <c r="O402" i="3" s="1" a="1"/>
  <c r="O402" i="3" s="1"/>
  <c r="N402" i="3" s="1"/>
  <c r="P403" i="3"/>
  <c r="O403" i="3" s="1" a="1"/>
  <c r="O403" i="3" s="1"/>
  <c r="N403" i="3" s="1"/>
  <c r="P404" i="3"/>
  <c r="O404" i="3" s="1" a="1"/>
  <c r="O404" i="3" s="1"/>
  <c r="N404" i="3" s="1"/>
  <c r="P405" i="3"/>
  <c r="O405" i="3" s="1" a="1"/>
  <c r="O405" i="3" s="1"/>
  <c r="N405" i="3" s="1"/>
  <c r="P406" i="3"/>
  <c r="O406" i="3" s="1" a="1"/>
  <c r="O406" i="3" s="1"/>
  <c r="N406" i="3" s="1"/>
  <c r="P407" i="3"/>
  <c r="O407" i="3" s="1" a="1"/>
  <c r="O407" i="3" s="1"/>
  <c r="N407" i="3" s="1"/>
  <c r="P408" i="3"/>
  <c r="O408" i="3" s="1" a="1"/>
  <c r="O408" i="3" s="1"/>
  <c r="N408" i="3" s="1"/>
  <c r="P409" i="3"/>
  <c r="O409" i="3" s="1" a="1"/>
  <c r="O409" i="3" s="1"/>
  <c r="N409" i="3" s="1"/>
  <c r="P410" i="3"/>
  <c r="O410" i="3" s="1" a="1"/>
  <c r="O410" i="3" s="1"/>
  <c r="N410" i="3" s="1"/>
  <c r="P411" i="3"/>
  <c r="O411" i="3" s="1" a="1"/>
  <c r="O411" i="3" s="1"/>
  <c r="N411" i="3" s="1"/>
  <c r="P412" i="3"/>
  <c r="O412" i="3" s="1" a="1"/>
  <c r="O412" i="3" s="1"/>
  <c r="N412" i="3" s="1"/>
  <c r="P413" i="3"/>
  <c r="O413" i="3" s="1" a="1"/>
  <c r="O413" i="3" s="1"/>
  <c r="N413" i="3" s="1"/>
  <c r="P414" i="3"/>
  <c r="O414" i="3" s="1" a="1"/>
  <c r="O414" i="3" s="1"/>
  <c r="N414" i="3" s="1"/>
  <c r="P415" i="3"/>
  <c r="O415" i="3" s="1" a="1"/>
  <c r="O415" i="3" s="1"/>
  <c r="N415" i="3" s="1"/>
  <c r="P416" i="3"/>
  <c r="O416" i="3" s="1" a="1"/>
  <c r="O416" i="3" s="1"/>
  <c r="N416" i="3" s="1"/>
  <c r="P417" i="3"/>
  <c r="O417" i="3" s="1" a="1"/>
  <c r="O417" i="3" s="1"/>
  <c r="N417" i="3" s="1"/>
  <c r="P418" i="3"/>
  <c r="O418" i="3" s="1" a="1"/>
  <c r="O418" i="3" s="1"/>
  <c r="N418" i="3" s="1"/>
  <c r="P419" i="3"/>
  <c r="O419" i="3" s="1" a="1"/>
  <c r="O419" i="3" s="1"/>
  <c r="N419" i="3" s="1"/>
  <c r="P420" i="3"/>
  <c r="O420" i="3" s="1" a="1"/>
  <c r="O420" i="3" s="1"/>
  <c r="N420" i="3" s="1"/>
  <c r="P421" i="3"/>
  <c r="O421" i="3" s="1" a="1"/>
  <c r="O421" i="3" s="1"/>
  <c r="N421" i="3" s="1"/>
  <c r="P422" i="3"/>
  <c r="O422" i="3" s="1" a="1"/>
  <c r="O422" i="3" s="1"/>
  <c r="N422" i="3" s="1"/>
  <c r="P423" i="3"/>
  <c r="O423" i="3" s="1" a="1"/>
  <c r="O423" i="3" s="1"/>
  <c r="N423" i="3" s="1"/>
  <c r="P424" i="3"/>
  <c r="O424" i="3" s="1" a="1"/>
  <c r="O424" i="3" s="1"/>
  <c r="N424" i="3" s="1"/>
  <c r="P425" i="3"/>
  <c r="O425" i="3" s="1" a="1"/>
  <c r="O425" i="3" s="1"/>
  <c r="N425" i="3" s="1"/>
  <c r="P426" i="3"/>
  <c r="O426" i="3" s="1" a="1"/>
  <c r="O426" i="3" s="1"/>
  <c r="N426" i="3" s="1"/>
  <c r="P427" i="3"/>
  <c r="O427" i="3" s="1" a="1"/>
  <c r="O427" i="3" s="1"/>
  <c r="N427" i="3" s="1"/>
  <c r="P428" i="3"/>
  <c r="O428" i="3" s="1" a="1"/>
  <c r="O428" i="3" s="1"/>
  <c r="N428" i="3" s="1"/>
  <c r="P429" i="3"/>
  <c r="O429" i="3" s="1" a="1"/>
  <c r="O429" i="3" s="1"/>
  <c r="N429" i="3" s="1"/>
  <c r="P430" i="3"/>
  <c r="O430" i="3" s="1" a="1"/>
  <c r="O430" i="3" s="1"/>
  <c r="N430" i="3" s="1"/>
  <c r="P431" i="3"/>
  <c r="O431" i="3" s="1" a="1"/>
  <c r="O431" i="3" s="1"/>
  <c r="N431" i="3" s="1"/>
  <c r="P432" i="3"/>
  <c r="O432" i="3" s="1" a="1"/>
  <c r="O432" i="3" s="1"/>
  <c r="N432" i="3" s="1"/>
  <c r="P433" i="3"/>
  <c r="O433" i="3" s="1" a="1"/>
  <c r="O433" i="3" s="1"/>
  <c r="N433" i="3" s="1"/>
  <c r="P434" i="3"/>
  <c r="O434" i="3" s="1" a="1"/>
  <c r="O434" i="3" s="1"/>
  <c r="N434" i="3" s="1"/>
  <c r="P435" i="3"/>
  <c r="O435" i="3" s="1" a="1"/>
  <c r="O435" i="3" s="1"/>
  <c r="N435" i="3" s="1"/>
  <c r="P436" i="3"/>
  <c r="O436" i="3" s="1" a="1"/>
  <c r="O436" i="3" s="1"/>
  <c r="N436" i="3" s="1"/>
  <c r="P437" i="3"/>
  <c r="O437" i="3" s="1" a="1"/>
  <c r="O437" i="3" s="1"/>
  <c r="N437" i="3" s="1"/>
  <c r="P438" i="3"/>
  <c r="O438" i="3" s="1" a="1"/>
  <c r="O438" i="3" s="1"/>
  <c r="N438" i="3" s="1"/>
  <c r="P439" i="3"/>
  <c r="O439" i="3" s="1" a="1"/>
  <c r="O439" i="3" s="1"/>
  <c r="N439" i="3" s="1"/>
  <c r="P440" i="3"/>
  <c r="O440" i="3" s="1" a="1"/>
  <c r="O440" i="3" s="1"/>
  <c r="N440" i="3" s="1"/>
  <c r="P441" i="3"/>
  <c r="O441" i="3" s="1" a="1"/>
  <c r="O441" i="3" s="1"/>
  <c r="N441" i="3" s="1"/>
  <c r="P442" i="3"/>
  <c r="O442" i="3" s="1" a="1"/>
  <c r="O442" i="3" s="1"/>
  <c r="N442" i="3" s="1"/>
  <c r="P443" i="3"/>
  <c r="O443" i="3" s="1" a="1"/>
  <c r="O443" i="3" s="1"/>
  <c r="N443" i="3" s="1"/>
  <c r="P444" i="3"/>
  <c r="O444" i="3" s="1" a="1"/>
  <c r="O444" i="3" s="1"/>
  <c r="N444" i="3" s="1"/>
  <c r="P445" i="3"/>
  <c r="O445" i="3" s="1" a="1"/>
  <c r="O445" i="3" s="1"/>
  <c r="N445" i="3" s="1"/>
  <c r="P446" i="3"/>
  <c r="O446" i="3" s="1" a="1"/>
  <c r="O446" i="3" s="1"/>
  <c r="N446" i="3" s="1"/>
  <c r="P447" i="3"/>
  <c r="O447" i="3" s="1" a="1"/>
  <c r="O447" i="3" s="1"/>
  <c r="N447" i="3" s="1"/>
  <c r="P448" i="3"/>
  <c r="O448" i="3" s="1" a="1"/>
  <c r="O448" i="3" s="1"/>
  <c r="N448" i="3" s="1"/>
  <c r="P449" i="3"/>
  <c r="O449" i="3" s="1" a="1"/>
  <c r="O449" i="3" s="1"/>
  <c r="N449" i="3" s="1"/>
  <c r="P450" i="3"/>
  <c r="O450" i="3" s="1" a="1"/>
  <c r="O450" i="3" s="1"/>
  <c r="N450" i="3" s="1"/>
  <c r="P451" i="3"/>
  <c r="O451" i="3" s="1" a="1"/>
  <c r="O451" i="3" s="1"/>
  <c r="N451" i="3" s="1"/>
  <c r="P452" i="3"/>
  <c r="O452" i="3" s="1" a="1"/>
  <c r="O452" i="3" s="1"/>
  <c r="N452" i="3" s="1"/>
  <c r="P453" i="3"/>
  <c r="O453" i="3" s="1" a="1"/>
  <c r="O453" i="3" s="1"/>
  <c r="N453" i="3" s="1"/>
  <c r="P454" i="3"/>
  <c r="O454" i="3" s="1" a="1"/>
  <c r="O454" i="3" s="1"/>
  <c r="N454" i="3" s="1"/>
  <c r="P455" i="3"/>
  <c r="O455" i="3" s="1" a="1"/>
  <c r="O455" i="3" s="1"/>
  <c r="N455" i="3" s="1"/>
  <c r="P456" i="3"/>
  <c r="O456" i="3" s="1" a="1"/>
  <c r="O456" i="3" s="1"/>
  <c r="N456" i="3" s="1"/>
  <c r="P457" i="3"/>
  <c r="O457" i="3" s="1" a="1"/>
  <c r="O457" i="3" s="1"/>
  <c r="N457" i="3" s="1"/>
  <c r="P458" i="3"/>
  <c r="O458" i="3" s="1" a="1"/>
  <c r="O458" i="3" s="1"/>
  <c r="N458" i="3" s="1"/>
  <c r="P459" i="3"/>
  <c r="O459" i="3" s="1" a="1"/>
  <c r="O459" i="3" s="1"/>
  <c r="N459" i="3" s="1"/>
  <c r="P460" i="3"/>
  <c r="O460" i="3" s="1" a="1"/>
  <c r="O460" i="3" s="1"/>
  <c r="N460" i="3" s="1"/>
  <c r="P461" i="3"/>
  <c r="O461" i="3" s="1" a="1"/>
  <c r="O461" i="3" s="1"/>
  <c r="N461" i="3" s="1"/>
  <c r="P462" i="3"/>
  <c r="O462" i="3" s="1" a="1"/>
  <c r="O462" i="3" s="1"/>
  <c r="N462" i="3" s="1"/>
  <c r="P463" i="3"/>
  <c r="O463" i="3" s="1" a="1"/>
  <c r="O463" i="3" s="1"/>
  <c r="N463" i="3" s="1"/>
  <c r="P464" i="3"/>
  <c r="O464" i="3" s="1" a="1"/>
  <c r="O464" i="3" s="1"/>
  <c r="N464" i="3" s="1"/>
  <c r="P465" i="3"/>
  <c r="O465" i="3" s="1" a="1"/>
  <c r="O465" i="3" s="1"/>
  <c r="N465" i="3" s="1"/>
  <c r="P466" i="3"/>
  <c r="O466" i="3" s="1" a="1"/>
  <c r="O466" i="3" s="1"/>
  <c r="N466" i="3" s="1"/>
  <c r="P467" i="3"/>
  <c r="O467" i="3" s="1" a="1"/>
  <c r="O467" i="3" s="1"/>
  <c r="N467" i="3" s="1"/>
  <c r="P468" i="3"/>
  <c r="O468" i="3" s="1" a="1"/>
  <c r="O468" i="3" s="1"/>
  <c r="N468" i="3" s="1"/>
  <c r="P469" i="3"/>
  <c r="O469" i="3" s="1" a="1"/>
  <c r="O469" i="3" s="1"/>
  <c r="N469" i="3" s="1"/>
  <c r="P470" i="3"/>
  <c r="O470" i="3" s="1" a="1"/>
  <c r="O470" i="3" s="1"/>
  <c r="N470" i="3" s="1"/>
  <c r="P471" i="3"/>
  <c r="O471" i="3" s="1" a="1"/>
  <c r="O471" i="3" s="1"/>
  <c r="N471" i="3" s="1"/>
  <c r="P472" i="3"/>
  <c r="O472" i="3" s="1" a="1"/>
  <c r="O472" i="3" s="1"/>
  <c r="N472" i="3" s="1"/>
  <c r="P473" i="3"/>
  <c r="O473" i="3" s="1" a="1"/>
  <c r="O473" i="3" s="1"/>
  <c r="N473" i="3" s="1"/>
  <c r="P474" i="3"/>
  <c r="O474" i="3" s="1" a="1"/>
  <c r="O474" i="3" s="1"/>
  <c r="N474" i="3" s="1"/>
  <c r="P475" i="3"/>
  <c r="O475" i="3" s="1" a="1"/>
  <c r="O475" i="3" s="1"/>
  <c r="N475" i="3" s="1"/>
  <c r="P476" i="3"/>
  <c r="O476" i="3" s="1" a="1"/>
  <c r="O476" i="3" s="1"/>
  <c r="N476" i="3" s="1"/>
  <c r="P477" i="3"/>
  <c r="O477" i="3" s="1" a="1"/>
  <c r="O477" i="3" s="1"/>
  <c r="N477" i="3" s="1"/>
  <c r="P478" i="3"/>
  <c r="O478" i="3" s="1" a="1"/>
  <c r="O478" i="3" s="1"/>
  <c r="N478" i="3" s="1"/>
  <c r="P479" i="3"/>
  <c r="O479" i="3" s="1" a="1"/>
  <c r="O479" i="3" s="1"/>
  <c r="N479" i="3" s="1"/>
  <c r="P480" i="3"/>
  <c r="O480" i="3" s="1" a="1"/>
  <c r="O480" i="3" s="1"/>
  <c r="N480" i="3" s="1"/>
  <c r="P481" i="3"/>
  <c r="O481" i="3" s="1" a="1"/>
  <c r="O481" i="3" s="1"/>
  <c r="N481" i="3" s="1"/>
  <c r="P482" i="3"/>
  <c r="O482" i="3" s="1" a="1"/>
  <c r="O482" i="3" s="1"/>
  <c r="N482" i="3" s="1"/>
  <c r="P483" i="3"/>
  <c r="O483" i="3" s="1" a="1"/>
  <c r="O483" i="3" s="1"/>
  <c r="N483" i="3" s="1"/>
  <c r="P484" i="3"/>
  <c r="O484" i="3" s="1" a="1"/>
  <c r="O484" i="3" s="1"/>
  <c r="N484" i="3" s="1"/>
  <c r="P485" i="3"/>
  <c r="O485" i="3" s="1" a="1"/>
  <c r="O485" i="3" s="1"/>
  <c r="N485" i="3" s="1"/>
  <c r="P486" i="3"/>
  <c r="O486" i="3" s="1" a="1"/>
  <c r="O486" i="3" s="1"/>
  <c r="N486" i="3" s="1"/>
  <c r="P487" i="3"/>
  <c r="O487" i="3" s="1" a="1"/>
  <c r="O487" i="3" s="1"/>
  <c r="N487" i="3" s="1"/>
  <c r="P488" i="3"/>
  <c r="O488" i="3" s="1" a="1"/>
  <c r="O488" i="3" s="1"/>
  <c r="N488" i="3" s="1"/>
  <c r="P489" i="3"/>
  <c r="O489" i="3" s="1" a="1"/>
  <c r="O489" i="3" s="1"/>
  <c r="N489" i="3" s="1"/>
  <c r="P490" i="3"/>
  <c r="O490" i="3" s="1" a="1"/>
  <c r="O490" i="3" s="1"/>
  <c r="N490" i="3" s="1"/>
  <c r="P491" i="3"/>
  <c r="O491" i="3" s="1" a="1"/>
  <c r="O491" i="3" s="1"/>
  <c r="N491" i="3" s="1"/>
  <c r="P492" i="3"/>
  <c r="O492" i="3" s="1" a="1"/>
  <c r="O492" i="3" s="1"/>
  <c r="N492" i="3" s="1"/>
  <c r="P493" i="3"/>
  <c r="O493" i="3" s="1" a="1"/>
  <c r="O493" i="3" s="1"/>
  <c r="N493" i="3" s="1"/>
  <c r="P494" i="3"/>
  <c r="O494" i="3" s="1" a="1"/>
  <c r="O494" i="3" s="1"/>
  <c r="N494" i="3" s="1"/>
  <c r="P495" i="3"/>
  <c r="O495" i="3" s="1" a="1"/>
  <c r="O495" i="3" s="1"/>
  <c r="N495" i="3" s="1"/>
  <c r="P496" i="3"/>
  <c r="O496" i="3" s="1" a="1"/>
  <c r="O496" i="3" s="1"/>
  <c r="N496" i="3" s="1"/>
  <c r="P497" i="3"/>
  <c r="O497" i="3" s="1" a="1"/>
  <c r="O497" i="3" s="1"/>
  <c r="N497" i="3" s="1"/>
  <c r="P498" i="3"/>
  <c r="O498" i="3" s="1" a="1"/>
  <c r="O498" i="3" s="1"/>
  <c r="N498" i="3" s="1"/>
  <c r="P499" i="3"/>
  <c r="O499" i="3" s="1" a="1"/>
  <c r="O499" i="3" s="1"/>
  <c r="N499" i="3" s="1"/>
  <c r="P500" i="3"/>
  <c r="O500" i="3" s="1" a="1"/>
  <c r="O500" i="3" s="1"/>
  <c r="N500" i="3" s="1"/>
  <c r="P501" i="3"/>
  <c r="O501" i="3" s="1" a="1"/>
  <c r="O501" i="3" s="1"/>
  <c r="N501" i="3" s="1"/>
  <c r="P502" i="3"/>
  <c r="O502" i="3" s="1" a="1"/>
  <c r="O502" i="3" s="1"/>
  <c r="N502" i="3" s="1"/>
  <c r="P503" i="3"/>
  <c r="O503" i="3" s="1" a="1"/>
  <c r="O503" i="3" s="1"/>
  <c r="N503" i="3" s="1"/>
  <c r="P504" i="3"/>
  <c r="O504" i="3" s="1" a="1"/>
  <c r="O504" i="3" s="1"/>
  <c r="N504" i="3" s="1"/>
  <c r="P505" i="3"/>
  <c r="O505" i="3" s="1" a="1"/>
  <c r="O505" i="3" s="1"/>
  <c r="N505" i="3" s="1"/>
  <c r="P506" i="3"/>
  <c r="O506" i="3" s="1" a="1"/>
  <c r="O506" i="3" s="1"/>
  <c r="N506" i="3" s="1"/>
  <c r="P507" i="3"/>
  <c r="O507" i="3" s="1" a="1"/>
  <c r="O507" i="3" s="1"/>
  <c r="N507" i="3" s="1"/>
  <c r="P508" i="3"/>
  <c r="O508" i="3" s="1" a="1"/>
  <c r="O508" i="3" s="1"/>
  <c r="N508" i="3" s="1"/>
  <c r="P509" i="3"/>
  <c r="O509" i="3" s="1" a="1"/>
  <c r="O509" i="3" s="1"/>
  <c r="N509" i="3" s="1"/>
  <c r="P510" i="3"/>
  <c r="O510" i="3" s="1" a="1"/>
  <c r="O510" i="3" s="1"/>
  <c r="N510" i="3" s="1"/>
  <c r="P511" i="3"/>
  <c r="O511" i="3" s="1" a="1"/>
  <c r="O511" i="3" s="1"/>
  <c r="N511" i="3" s="1"/>
  <c r="P512" i="3"/>
  <c r="O512" i="3" s="1" a="1"/>
  <c r="O512" i="3" s="1"/>
  <c r="N512" i="3" s="1"/>
  <c r="P513" i="3"/>
  <c r="O513" i="3" s="1" a="1"/>
  <c r="O513" i="3" s="1"/>
  <c r="N513" i="3" s="1"/>
  <c r="P514" i="3"/>
  <c r="O514" i="3" s="1" a="1"/>
  <c r="O514" i="3" s="1"/>
  <c r="N514" i="3" s="1"/>
  <c r="P515" i="3"/>
  <c r="O515" i="3" s="1" a="1"/>
  <c r="O515" i="3" s="1"/>
  <c r="N515" i="3" s="1"/>
  <c r="P516" i="3"/>
  <c r="O516" i="3" s="1" a="1"/>
  <c r="O516" i="3" s="1"/>
  <c r="N516" i="3" s="1"/>
  <c r="P517" i="3"/>
  <c r="O517" i="3" s="1" a="1"/>
  <c r="O517" i="3" s="1"/>
  <c r="N517" i="3" s="1"/>
  <c r="P518" i="3"/>
  <c r="O518" i="3" s="1" a="1"/>
  <c r="O518" i="3" s="1"/>
  <c r="N518" i="3" s="1"/>
  <c r="P519" i="3"/>
  <c r="O519" i="3" s="1" a="1"/>
  <c r="O519" i="3" s="1"/>
  <c r="N519" i="3" s="1"/>
  <c r="P520" i="3"/>
  <c r="O520" i="3" s="1" a="1"/>
  <c r="O520" i="3" s="1"/>
  <c r="N520" i="3" s="1"/>
  <c r="P521" i="3"/>
  <c r="O521" i="3" s="1" a="1"/>
  <c r="O521" i="3" s="1"/>
  <c r="N521" i="3" s="1"/>
  <c r="P522" i="3"/>
  <c r="O522" i="3" s="1" a="1"/>
  <c r="O522" i="3" s="1"/>
  <c r="N522" i="3" s="1"/>
  <c r="P523" i="3"/>
  <c r="O523" i="3" s="1" a="1"/>
  <c r="O523" i="3" s="1"/>
  <c r="N523" i="3" s="1"/>
  <c r="P524" i="3"/>
  <c r="O524" i="3" s="1" a="1"/>
  <c r="O524" i="3" s="1"/>
  <c r="N524" i="3" s="1"/>
  <c r="P525" i="3"/>
  <c r="O525" i="3" s="1" a="1"/>
  <c r="O525" i="3" s="1"/>
  <c r="N525" i="3" s="1"/>
  <c r="P526" i="3"/>
  <c r="O526" i="3" s="1" a="1"/>
  <c r="O526" i="3" s="1"/>
  <c r="N526" i="3" s="1"/>
  <c r="P527" i="3"/>
  <c r="O527" i="3" s="1" a="1"/>
  <c r="O527" i="3" s="1"/>
  <c r="N527" i="3" s="1"/>
  <c r="P528" i="3"/>
  <c r="O528" i="3" s="1" a="1"/>
  <c r="O528" i="3" s="1"/>
  <c r="N528" i="3" s="1"/>
  <c r="P529" i="3"/>
  <c r="O529" i="3" s="1" a="1"/>
  <c r="O529" i="3" s="1"/>
  <c r="N529" i="3" s="1"/>
  <c r="P530" i="3"/>
  <c r="O530" i="3" s="1" a="1"/>
  <c r="O530" i="3" s="1"/>
  <c r="N530" i="3" s="1"/>
  <c r="P531" i="3"/>
  <c r="O531" i="3" s="1" a="1"/>
  <c r="O531" i="3" s="1"/>
  <c r="N531" i="3" s="1"/>
  <c r="P532" i="3"/>
  <c r="O532" i="3" s="1" a="1"/>
  <c r="O532" i="3" s="1"/>
  <c r="N532" i="3" s="1"/>
  <c r="P533" i="3"/>
  <c r="O533" i="3" s="1" a="1"/>
  <c r="O533" i="3" s="1"/>
  <c r="N533" i="3" s="1"/>
  <c r="P534" i="3"/>
  <c r="O534" i="3" s="1" a="1"/>
  <c r="O534" i="3" s="1"/>
  <c r="N534" i="3" s="1"/>
  <c r="P535" i="3"/>
  <c r="O535" i="3" s="1" a="1"/>
  <c r="O535" i="3" s="1"/>
  <c r="N535" i="3" s="1"/>
  <c r="P536" i="3"/>
  <c r="O536" i="3" s="1" a="1"/>
  <c r="O536" i="3" s="1"/>
  <c r="N536" i="3" s="1"/>
  <c r="P537" i="3"/>
  <c r="O537" i="3" s="1" a="1"/>
  <c r="O537" i="3" s="1"/>
  <c r="N537" i="3" s="1"/>
  <c r="P538" i="3"/>
  <c r="O538" i="3" s="1" a="1"/>
  <c r="O538" i="3" s="1"/>
  <c r="N538" i="3" s="1"/>
  <c r="P539" i="3"/>
  <c r="O539" i="3" s="1" a="1"/>
  <c r="O539" i="3" s="1"/>
  <c r="N539" i="3" s="1"/>
  <c r="P540" i="3"/>
  <c r="O540" i="3" s="1" a="1"/>
  <c r="O540" i="3" s="1"/>
  <c r="N540" i="3" s="1"/>
  <c r="P541" i="3"/>
  <c r="O541" i="3" s="1" a="1"/>
  <c r="O541" i="3" s="1"/>
  <c r="N541" i="3" s="1"/>
  <c r="P542" i="3"/>
  <c r="O542" i="3" s="1" a="1"/>
  <c r="O542" i="3" s="1"/>
  <c r="N542" i="3" s="1"/>
  <c r="P543" i="3"/>
  <c r="O543" i="3" s="1" a="1"/>
  <c r="O543" i="3" s="1"/>
  <c r="N543" i="3" s="1"/>
  <c r="P544" i="3"/>
  <c r="O544" i="3" s="1" a="1"/>
  <c r="O544" i="3" s="1"/>
  <c r="N544" i="3" s="1"/>
  <c r="P545" i="3"/>
  <c r="O545" i="3" s="1" a="1"/>
  <c r="O545" i="3" s="1"/>
  <c r="N545" i="3" s="1"/>
  <c r="P546" i="3"/>
  <c r="O546" i="3" s="1" a="1"/>
  <c r="O546" i="3" s="1"/>
  <c r="N546" i="3" s="1"/>
  <c r="P547" i="3"/>
  <c r="O547" i="3" s="1" a="1"/>
  <c r="O547" i="3" s="1"/>
  <c r="N547" i="3" s="1"/>
  <c r="P548" i="3"/>
  <c r="O548" i="3" s="1" a="1"/>
  <c r="O548" i="3" s="1"/>
  <c r="N548" i="3" s="1"/>
  <c r="P549" i="3"/>
  <c r="O549" i="3" s="1" a="1"/>
  <c r="O549" i="3" s="1"/>
  <c r="N549" i="3" s="1"/>
  <c r="P550" i="3"/>
  <c r="O550" i="3" s="1" a="1"/>
  <c r="O550" i="3" s="1"/>
  <c r="N550" i="3" s="1"/>
  <c r="P551" i="3"/>
  <c r="O551" i="3" s="1" a="1"/>
  <c r="O551" i="3" s="1"/>
  <c r="N551" i="3" s="1"/>
  <c r="P552" i="3"/>
  <c r="O552" i="3" s="1" a="1"/>
  <c r="O552" i="3" s="1"/>
  <c r="N552" i="3" s="1"/>
  <c r="P553" i="3"/>
  <c r="O553" i="3" s="1" a="1"/>
  <c r="O553" i="3" s="1"/>
  <c r="N553" i="3" s="1"/>
  <c r="P554" i="3"/>
  <c r="O554" i="3" s="1" a="1"/>
  <c r="O554" i="3" s="1"/>
  <c r="N554" i="3" s="1"/>
  <c r="P555" i="3"/>
  <c r="O555" i="3" s="1" a="1"/>
  <c r="O555" i="3" s="1"/>
  <c r="N555" i="3" s="1"/>
  <c r="P556" i="3"/>
  <c r="O556" i="3" s="1" a="1"/>
  <c r="O556" i="3" s="1"/>
  <c r="N556" i="3" s="1"/>
  <c r="P557" i="3"/>
  <c r="O557" i="3" s="1" a="1"/>
  <c r="O557" i="3" s="1"/>
  <c r="N557" i="3" s="1"/>
  <c r="P558" i="3"/>
  <c r="O558" i="3" s="1" a="1"/>
  <c r="O558" i="3" s="1"/>
  <c r="N558" i="3" s="1"/>
  <c r="P559" i="3"/>
  <c r="O559" i="3" s="1" a="1"/>
  <c r="O559" i="3" s="1"/>
  <c r="N559" i="3" s="1"/>
  <c r="P560" i="3"/>
  <c r="O560" i="3" s="1" a="1"/>
  <c r="O560" i="3" s="1"/>
  <c r="N560" i="3" s="1"/>
  <c r="P561" i="3"/>
  <c r="O561" i="3" s="1" a="1"/>
  <c r="O561" i="3" s="1"/>
  <c r="N561" i="3" s="1"/>
  <c r="P562" i="3"/>
  <c r="O562" i="3" s="1" a="1"/>
  <c r="O562" i="3" s="1"/>
  <c r="N562" i="3" s="1"/>
  <c r="P563" i="3"/>
  <c r="O563" i="3" s="1" a="1"/>
  <c r="O563" i="3" s="1"/>
  <c r="N563" i="3" s="1"/>
  <c r="P564" i="3"/>
  <c r="O564" i="3" s="1" a="1"/>
  <c r="O564" i="3" s="1"/>
  <c r="N564" i="3" s="1"/>
  <c r="P565" i="3"/>
  <c r="O565" i="3" s="1" a="1"/>
  <c r="O565" i="3" s="1"/>
  <c r="N565" i="3" s="1"/>
  <c r="P566" i="3"/>
  <c r="O566" i="3" s="1" a="1"/>
  <c r="O566" i="3" s="1"/>
  <c r="N566" i="3" s="1"/>
  <c r="P567" i="3"/>
  <c r="O567" i="3" s="1" a="1"/>
  <c r="O567" i="3" s="1"/>
  <c r="N567" i="3" s="1"/>
  <c r="P568" i="3"/>
  <c r="O568" i="3" s="1" a="1"/>
  <c r="O568" i="3" s="1"/>
  <c r="N568" i="3" s="1"/>
  <c r="P569" i="3"/>
  <c r="O569" i="3" s="1" a="1"/>
  <c r="O569" i="3" s="1"/>
  <c r="N569" i="3" s="1"/>
  <c r="P570" i="3"/>
  <c r="O570" i="3" s="1" a="1"/>
  <c r="O570" i="3" s="1"/>
  <c r="N570" i="3" s="1"/>
  <c r="P571" i="3"/>
  <c r="O571" i="3" s="1" a="1"/>
  <c r="O571" i="3" s="1"/>
  <c r="N571" i="3" s="1"/>
  <c r="P572" i="3"/>
  <c r="O572" i="3" s="1" a="1"/>
  <c r="O572" i="3" s="1"/>
  <c r="N572" i="3" s="1"/>
  <c r="P573" i="3"/>
  <c r="O573" i="3" s="1" a="1"/>
  <c r="O573" i="3" s="1"/>
  <c r="N573" i="3" s="1"/>
  <c r="P574" i="3"/>
  <c r="O574" i="3" s="1" a="1"/>
  <c r="O574" i="3" s="1"/>
  <c r="N574" i="3" s="1"/>
  <c r="P575" i="3"/>
  <c r="O575" i="3" s="1" a="1"/>
  <c r="O575" i="3" s="1"/>
  <c r="N575" i="3" s="1"/>
  <c r="P576" i="3"/>
  <c r="O576" i="3" s="1" a="1"/>
  <c r="O576" i="3" s="1"/>
  <c r="N576" i="3" s="1"/>
  <c r="P577" i="3"/>
  <c r="O577" i="3" s="1" a="1"/>
  <c r="O577" i="3" s="1"/>
  <c r="N577" i="3" s="1"/>
  <c r="P578" i="3"/>
  <c r="O578" i="3" s="1" a="1"/>
  <c r="O578" i="3" s="1"/>
  <c r="N578" i="3" s="1"/>
  <c r="P579" i="3"/>
  <c r="O579" i="3" s="1" a="1"/>
  <c r="O579" i="3" s="1"/>
  <c r="N579" i="3" s="1"/>
  <c r="P580" i="3"/>
  <c r="O580" i="3" s="1" a="1"/>
  <c r="O580" i="3" s="1"/>
  <c r="N580" i="3" s="1"/>
  <c r="P581" i="3"/>
  <c r="O581" i="3" s="1" a="1"/>
  <c r="O581" i="3" s="1"/>
  <c r="N581" i="3" s="1"/>
  <c r="P582" i="3"/>
  <c r="O582" i="3" s="1" a="1"/>
  <c r="O582" i="3" s="1"/>
  <c r="N582" i="3" s="1"/>
  <c r="P583" i="3"/>
  <c r="O583" i="3" s="1" a="1"/>
  <c r="O583" i="3" s="1"/>
  <c r="N583" i="3" s="1"/>
  <c r="P584" i="3"/>
  <c r="O584" i="3" s="1" a="1"/>
  <c r="O584" i="3" s="1"/>
  <c r="N584" i="3" s="1"/>
  <c r="P585" i="3"/>
  <c r="O585" i="3" s="1" a="1"/>
  <c r="O585" i="3" s="1"/>
  <c r="N585" i="3" s="1"/>
  <c r="P586" i="3"/>
  <c r="O586" i="3" s="1" a="1"/>
  <c r="O586" i="3" s="1"/>
  <c r="N586" i="3" s="1"/>
  <c r="P587" i="3"/>
  <c r="O587" i="3" s="1" a="1"/>
  <c r="O587" i="3" s="1"/>
  <c r="N587" i="3" s="1"/>
  <c r="P588" i="3"/>
  <c r="O588" i="3" s="1" a="1"/>
  <c r="O588" i="3" s="1"/>
  <c r="N588" i="3" s="1"/>
  <c r="P589" i="3"/>
  <c r="O589" i="3" s="1" a="1"/>
  <c r="O589" i="3" s="1"/>
  <c r="N589" i="3" s="1"/>
  <c r="P590" i="3"/>
  <c r="O590" i="3" s="1" a="1"/>
  <c r="O590" i="3" s="1"/>
  <c r="N590" i="3" s="1"/>
  <c r="P591" i="3"/>
  <c r="O591" i="3" s="1" a="1"/>
  <c r="O591" i="3" s="1"/>
  <c r="N591" i="3" s="1"/>
  <c r="P592" i="3"/>
  <c r="O592" i="3" s="1" a="1"/>
  <c r="O592" i="3" s="1"/>
  <c r="N592" i="3" s="1"/>
  <c r="P593" i="3"/>
  <c r="O593" i="3" s="1" a="1"/>
  <c r="O593" i="3" s="1"/>
  <c r="N593" i="3" s="1"/>
  <c r="P594" i="3"/>
  <c r="O594" i="3" s="1" a="1"/>
  <c r="O594" i="3" s="1"/>
  <c r="N594" i="3" s="1"/>
  <c r="P595" i="3"/>
  <c r="O595" i="3" s="1" a="1"/>
  <c r="O595" i="3" s="1"/>
  <c r="N595" i="3" s="1"/>
  <c r="P596" i="3"/>
  <c r="O596" i="3" s="1" a="1"/>
  <c r="O596" i="3" s="1"/>
  <c r="N596" i="3" s="1"/>
  <c r="P597" i="3"/>
  <c r="O597" i="3" s="1" a="1"/>
  <c r="O597" i="3" s="1"/>
  <c r="N597" i="3" s="1"/>
  <c r="P598" i="3"/>
  <c r="O598" i="3" s="1" a="1"/>
  <c r="O598" i="3" s="1"/>
  <c r="N598" i="3" s="1"/>
  <c r="P599" i="3"/>
  <c r="O599" i="3" s="1" a="1"/>
  <c r="O599" i="3" s="1"/>
  <c r="N599" i="3" s="1"/>
  <c r="P600" i="3"/>
  <c r="O600" i="3" s="1" a="1"/>
  <c r="O600" i="3" s="1"/>
  <c r="N600" i="3" s="1"/>
  <c r="P601" i="3"/>
  <c r="O601" i="3" s="1" a="1"/>
  <c r="O601" i="3" s="1"/>
  <c r="N601" i="3" s="1"/>
  <c r="P602" i="3"/>
  <c r="O602" i="3" s="1" a="1"/>
  <c r="O602" i="3" s="1"/>
  <c r="N602" i="3" s="1"/>
  <c r="P603" i="3"/>
  <c r="O603" i="3" s="1" a="1"/>
  <c r="O603" i="3" s="1"/>
  <c r="N603" i="3" s="1"/>
  <c r="P604" i="3"/>
  <c r="O604" i="3" s="1" a="1"/>
  <c r="O604" i="3" s="1"/>
  <c r="N604" i="3" s="1"/>
  <c r="P605" i="3"/>
  <c r="O605" i="3" s="1" a="1"/>
  <c r="O605" i="3" s="1"/>
  <c r="N605" i="3" s="1"/>
  <c r="P606" i="3"/>
  <c r="O606" i="3" s="1" a="1"/>
  <c r="O606" i="3" s="1"/>
  <c r="N606" i="3" s="1"/>
  <c r="P607" i="3"/>
  <c r="O607" i="3" s="1" a="1"/>
  <c r="O607" i="3" s="1"/>
  <c r="N607" i="3" s="1"/>
  <c r="P608" i="3"/>
  <c r="O608" i="3" s="1" a="1"/>
  <c r="O608" i="3" s="1"/>
  <c r="N608" i="3" s="1"/>
  <c r="P609" i="3"/>
  <c r="O609" i="3" s="1" a="1"/>
  <c r="O609" i="3" s="1"/>
  <c r="N609" i="3" s="1"/>
  <c r="P610" i="3"/>
  <c r="O610" i="3" s="1" a="1"/>
  <c r="O610" i="3" s="1"/>
  <c r="N610" i="3" s="1"/>
  <c r="P611" i="3"/>
  <c r="O611" i="3" s="1" a="1"/>
  <c r="O611" i="3" s="1"/>
  <c r="N611" i="3" s="1"/>
  <c r="P612" i="3"/>
  <c r="O612" i="3" s="1" a="1"/>
  <c r="O612" i="3" s="1"/>
  <c r="N612" i="3" s="1"/>
  <c r="P613" i="3"/>
  <c r="O613" i="3" s="1" a="1"/>
  <c r="O613" i="3" s="1"/>
  <c r="N613" i="3" s="1"/>
  <c r="P614" i="3"/>
  <c r="O614" i="3" s="1" a="1"/>
  <c r="O614" i="3" s="1"/>
  <c r="N614" i="3" s="1"/>
  <c r="P615" i="3"/>
  <c r="O615" i="3" s="1" a="1"/>
  <c r="O615" i="3" s="1"/>
  <c r="N615" i="3" s="1"/>
  <c r="P616" i="3"/>
  <c r="O616" i="3" s="1" a="1"/>
  <c r="O616" i="3" s="1"/>
  <c r="N616" i="3" s="1"/>
  <c r="P617" i="3"/>
  <c r="O617" i="3" s="1" a="1"/>
  <c r="O617" i="3" s="1"/>
  <c r="N617" i="3" s="1"/>
  <c r="P618" i="3"/>
  <c r="O618" i="3" s="1" a="1"/>
  <c r="O618" i="3" s="1"/>
  <c r="N618" i="3" s="1"/>
  <c r="P619" i="3"/>
  <c r="O619" i="3" s="1" a="1"/>
  <c r="O619" i="3" s="1"/>
  <c r="N619" i="3" s="1"/>
  <c r="P620" i="3"/>
  <c r="O620" i="3" s="1" a="1"/>
  <c r="O620" i="3" s="1"/>
  <c r="N620" i="3" s="1"/>
  <c r="P621" i="3"/>
  <c r="P622" i="3"/>
  <c r="O622" i="3" s="1" a="1"/>
  <c r="O622" i="3" s="1"/>
  <c r="N622" i="3" s="1"/>
  <c r="P623" i="3"/>
  <c r="O623" i="3" s="1" a="1"/>
  <c r="O623" i="3" s="1"/>
  <c r="N623" i="3" s="1"/>
  <c r="P624" i="3"/>
  <c r="O624" i="3" s="1" a="1"/>
  <c r="O624" i="3" s="1"/>
  <c r="N624" i="3" s="1"/>
  <c r="P625" i="3"/>
  <c r="O625" i="3" s="1" a="1"/>
  <c r="O625" i="3" s="1"/>
  <c r="N625" i="3" s="1"/>
  <c r="P626" i="3"/>
  <c r="O626" i="3" s="1" a="1"/>
  <c r="O626" i="3" s="1"/>
  <c r="N626" i="3" s="1"/>
  <c r="P627" i="3"/>
  <c r="O627" i="3" s="1" a="1"/>
  <c r="O627" i="3" s="1"/>
  <c r="N627" i="3" s="1"/>
  <c r="P628" i="3"/>
  <c r="O628" i="3" s="1" a="1"/>
  <c r="O628" i="3" s="1"/>
  <c r="N628" i="3" s="1"/>
  <c r="P629" i="3"/>
  <c r="O629" i="3" s="1" a="1"/>
  <c r="O629" i="3" s="1"/>
  <c r="N629" i="3" s="1"/>
  <c r="P630" i="3"/>
  <c r="O630" i="3" s="1" a="1"/>
  <c r="O630" i="3" s="1"/>
  <c r="N630" i="3" s="1"/>
  <c r="P631" i="3"/>
  <c r="O631" i="3" s="1" a="1"/>
  <c r="O631" i="3" s="1"/>
  <c r="N631" i="3" s="1"/>
  <c r="P632" i="3"/>
  <c r="O632" i="3" s="1" a="1"/>
  <c r="O632" i="3" s="1"/>
  <c r="N632" i="3" s="1"/>
  <c r="P633" i="3"/>
  <c r="O633" i="3" s="1" a="1"/>
  <c r="O633" i="3" s="1"/>
  <c r="N633" i="3" s="1"/>
  <c r="P634" i="3"/>
  <c r="O634" i="3" s="1" a="1"/>
  <c r="O634" i="3" s="1"/>
  <c r="N634" i="3" s="1"/>
  <c r="P635" i="3"/>
  <c r="O635" i="3" s="1" a="1"/>
  <c r="O635" i="3" s="1"/>
  <c r="N635" i="3" s="1"/>
  <c r="P636" i="3"/>
  <c r="O636" i="3" s="1" a="1"/>
  <c r="O636" i="3" s="1"/>
  <c r="N636" i="3" s="1"/>
  <c r="P637" i="3"/>
  <c r="O637" i="3" s="1" a="1"/>
  <c r="O637" i="3" s="1"/>
  <c r="N637" i="3" s="1"/>
  <c r="P638" i="3"/>
  <c r="O638" i="3" s="1" a="1"/>
  <c r="O638" i="3" s="1"/>
  <c r="N638" i="3" s="1"/>
  <c r="P639" i="3"/>
  <c r="O639" i="3" s="1" a="1"/>
  <c r="O639" i="3" s="1"/>
  <c r="N639" i="3" s="1"/>
  <c r="P640" i="3"/>
  <c r="O640" i="3" s="1" a="1"/>
  <c r="O640" i="3" s="1"/>
  <c r="N640" i="3" s="1"/>
  <c r="P641" i="3"/>
  <c r="O641" i="3" s="1" a="1"/>
  <c r="O641" i="3" s="1"/>
  <c r="N641" i="3" s="1"/>
  <c r="P642" i="3"/>
  <c r="O642" i="3" s="1" a="1"/>
  <c r="O642" i="3" s="1"/>
  <c r="N642" i="3" s="1"/>
  <c r="P643" i="3"/>
  <c r="O643" i="3" s="1" a="1"/>
  <c r="O643" i="3" s="1"/>
  <c r="N643" i="3" s="1"/>
  <c r="P644" i="3"/>
  <c r="O644" i="3" s="1" a="1"/>
  <c r="O644" i="3" s="1"/>
  <c r="N644" i="3" s="1"/>
  <c r="P645" i="3"/>
  <c r="O645" i="3" s="1" a="1"/>
  <c r="O645" i="3" s="1"/>
  <c r="N645" i="3" s="1"/>
  <c r="P646" i="3"/>
  <c r="O646" i="3" s="1" a="1"/>
  <c r="O646" i="3" s="1"/>
  <c r="N646" i="3" s="1"/>
  <c r="P647" i="3"/>
  <c r="O647" i="3" s="1" a="1"/>
  <c r="O647" i="3" s="1"/>
  <c r="N647" i="3" s="1"/>
  <c r="P648" i="3"/>
  <c r="O648" i="3" s="1" a="1"/>
  <c r="O648" i="3" s="1"/>
  <c r="N648" i="3" s="1"/>
  <c r="P649" i="3"/>
  <c r="O649" i="3" s="1" a="1"/>
  <c r="O649" i="3" s="1"/>
  <c r="N649" i="3" s="1"/>
  <c r="P650" i="3"/>
  <c r="O650" i="3" s="1" a="1"/>
  <c r="O650" i="3" s="1"/>
  <c r="N650" i="3" s="1"/>
  <c r="P651" i="3"/>
  <c r="O651" i="3" s="1" a="1"/>
  <c r="O651" i="3" s="1"/>
  <c r="N651" i="3" s="1"/>
  <c r="P652" i="3"/>
  <c r="O652" i="3" s="1" a="1"/>
  <c r="O652" i="3" s="1"/>
  <c r="N652" i="3" s="1"/>
  <c r="P653" i="3"/>
  <c r="O653" i="3" s="1" a="1"/>
  <c r="O653" i="3" s="1"/>
  <c r="N653" i="3" s="1"/>
  <c r="P654" i="3"/>
  <c r="O654" i="3" s="1" a="1"/>
  <c r="O654" i="3" s="1"/>
  <c r="N654" i="3" s="1"/>
  <c r="P655" i="3"/>
  <c r="O655" i="3" s="1" a="1"/>
  <c r="O655" i="3" s="1"/>
  <c r="N655" i="3" s="1"/>
  <c r="P656" i="3"/>
  <c r="O656" i="3" s="1" a="1"/>
  <c r="O656" i="3" s="1"/>
  <c r="N656" i="3" s="1"/>
  <c r="P657" i="3"/>
  <c r="O657" i="3" s="1" a="1"/>
  <c r="O657" i="3" s="1"/>
  <c r="N657" i="3" s="1"/>
  <c r="P658" i="3"/>
  <c r="O658" i="3" s="1" a="1"/>
  <c r="O658" i="3" s="1"/>
  <c r="N658" i="3" s="1"/>
  <c r="P659" i="3"/>
  <c r="O659" i="3" s="1" a="1"/>
  <c r="O659" i="3" s="1"/>
  <c r="N659" i="3" s="1"/>
  <c r="P660" i="3"/>
  <c r="O660" i="3" s="1" a="1"/>
  <c r="O660" i="3" s="1"/>
  <c r="N660" i="3" s="1"/>
  <c r="P661" i="3"/>
  <c r="O661" i="3" s="1" a="1"/>
  <c r="O661" i="3" s="1"/>
  <c r="N661" i="3" s="1"/>
  <c r="P662" i="3"/>
  <c r="O662" i="3" s="1" a="1"/>
  <c r="O662" i="3" s="1"/>
  <c r="N662" i="3" s="1"/>
  <c r="P663" i="3"/>
  <c r="O663" i="3" s="1" a="1"/>
  <c r="O663" i="3" s="1"/>
  <c r="N663" i="3" s="1"/>
  <c r="P664" i="3"/>
  <c r="O664" i="3" s="1" a="1"/>
  <c r="O664" i="3" s="1"/>
  <c r="N664" i="3" s="1"/>
  <c r="P665" i="3"/>
  <c r="O665" i="3" s="1" a="1"/>
  <c r="O665" i="3" s="1"/>
  <c r="N665" i="3" s="1"/>
  <c r="P666" i="3"/>
  <c r="O666" i="3" s="1" a="1"/>
  <c r="O666" i="3" s="1"/>
  <c r="N666" i="3" s="1"/>
  <c r="P667" i="3"/>
  <c r="O667" i="3" s="1" a="1"/>
  <c r="O667" i="3" s="1"/>
  <c r="N667" i="3" s="1"/>
  <c r="P668" i="3"/>
  <c r="O668" i="3" s="1" a="1"/>
  <c r="O668" i="3" s="1"/>
  <c r="N668" i="3" s="1"/>
  <c r="P669" i="3"/>
  <c r="O669" i="3" s="1" a="1"/>
  <c r="O669" i="3" s="1"/>
  <c r="N669" i="3" s="1"/>
  <c r="P670" i="3"/>
  <c r="O670" i="3" s="1" a="1"/>
  <c r="O670" i="3" s="1"/>
  <c r="N670" i="3" s="1"/>
  <c r="P671" i="3"/>
  <c r="O671" i="3" s="1" a="1"/>
  <c r="O671" i="3" s="1"/>
  <c r="N671" i="3" s="1"/>
  <c r="P672" i="3"/>
  <c r="O672" i="3" s="1" a="1"/>
  <c r="O672" i="3" s="1"/>
  <c r="N672" i="3" s="1"/>
  <c r="P673" i="3"/>
  <c r="O673" i="3" s="1" a="1"/>
  <c r="O673" i="3" s="1"/>
  <c r="N673" i="3" s="1"/>
  <c r="P674" i="3"/>
  <c r="O674" i="3" s="1" a="1"/>
  <c r="O674" i="3" s="1"/>
  <c r="N674" i="3" s="1"/>
  <c r="P675" i="3"/>
  <c r="O675" i="3" s="1" a="1"/>
  <c r="O675" i="3" s="1"/>
  <c r="N675" i="3" s="1"/>
  <c r="P676" i="3"/>
  <c r="O676" i="3" s="1" a="1"/>
  <c r="O676" i="3" s="1"/>
  <c r="N676" i="3" s="1"/>
  <c r="P677" i="3"/>
  <c r="O677" i="3" s="1" a="1"/>
  <c r="O677" i="3" s="1"/>
  <c r="N677" i="3" s="1"/>
  <c r="P678" i="3"/>
  <c r="O678" i="3" s="1" a="1"/>
  <c r="O678" i="3" s="1"/>
  <c r="N678" i="3" s="1"/>
  <c r="P679" i="3"/>
  <c r="O679" i="3" s="1" a="1"/>
  <c r="O679" i="3" s="1"/>
  <c r="N679" i="3" s="1"/>
  <c r="P680" i="3"/>
  <c r="O680" i="3" s="1" a="1"/>
  <c r="O680" i="3" s="1"/>
  <c r="N680" i="3" s="1"/>
  <c r="P681" i="3"/>
  <c r="O681" i="3" s="1" a="1"/>
  <c r="O681" i="3" s="1"/>
  <c r="N681" i="3" s="1"/>
  <c r="P682" i="3"/>
  <c r="O682" i="3" s="1" a="1"/>
  <c r="O682" i="3" s="1"/>
  <c r="N682" i="3" s="1"/>
  <c r="P683" i="3"/>
  <c r="O683" i="3" s="1" a="1"/>
  <c r="O683" i="3" s="1"/>
  <c r="N683" i="3" s="1"/>
  <c r="P684" i="3"/>
  <c r="O684" i="3" s="1" a="1"/>
  <c r="O684" i="3" s="1"/>
  <c r="N684" i="3" s="1"/>
  <c r="P685" i="3"/>
  <c r="O685" i="3" s="1" a="1"/>
  <c r="O685" i="3" s="1"/>
  <c r="N685" i="3" s="1"/>
  <c r="P686" i="3"/>
  <c r="O686" i="3" s="1" a="1"/>
  <c r="O686" i="3" s="1"/>
  <c r="N686" i="3" s="1"/>
  <c r="P687" i="3"/>
  <c r="O687" i="3" s="1" a="1"/>
  <c r="O687" i="3" s="1"/>
  <c r="N687" i="3" s="1"/>
  <c r="P688" i="3"/>
  <c r="O688" i="3" s="1" a="1"/>
  <c r="O688" i="3" s="1"/>
  <c r="N688" i="3" s="1"/>
  <c r="P689" i="3"/>
  <c r="O689" i="3" s="1" a="1"/>
  <c r="O689" i="3" s="1"/>
  <c r="N689" i="3" s="1"/>
  <c r="P690" i="3"/>
  <c r="O690" i="3" s="1" a="1"/>
  <c r="O690" i="3" s="1"/>
  <c r="N690" i="3" s="1"/>
  <c r="P691" i="3"/>
  <c r="O691" i="3" s="1" a="1"/>
  <c r="O691" i="3" s="1"/>
  <c r="N691" i="3" s="1"/>
  <c r="P692" i="3"/>
  <c r="O692" i="3" s="1" a="1"/>
  <c r="O692" i="3" s="1"/>
  <c r="N692" i="3" s="1"/>
  <c r="P693" i="3"/>
  <c r="O693" i="3" s="1" a="1"/>
  <c r="O693" i="3" s="1"/>
  <c r="N693" i="3" s="1"/>
  <c r="P694" i="3"/>
  <c r="O694" i="3" s="1" a="1"/>
  <c r="O694" i="3" s="1"/>
  <c r="N694" i="3" s="1"/>
  <c r="P695" i="3"/>
  <c r="O695" i="3" s="1" a="1"/>
  <c r="O695" i="3" s="1"/>
  <c r="N695" i="3" s="1"/>
  <c r="P696" i="3"/>
  <c r="O696" i="3" s="1" a="1"/>
  <c r="O696" i="3" s="1"/>
  <c r="N696" i="3" s="1"/>
  <c r="P697" i="3"/>
  <c r="O697" i="3" s="1" a="1"/>
  <c r="O697" i="3" s="1"/>
  <c r="N697" i="3" s="1"/>
  <c r="P698" i="3"/>
  <c r="O698" i="3" s="1" a="1"/>
  <c r="O698" i="3" s="1"/>
  <c r="N698" i="3" s="1"/>
  <c r="P699" i="3"/>
  <c r="O699" i="3" s="1" a="1"/>
  <c r="O699" i="3" s="1"/>
  <c r="N699" i="3" s="1"/>
  <c r="P700" i="3"/>
  <c r="O700" i="3" s="1" a="1"/>
  <c r="O700" i="3" s="1"/>
  <c r="N700" i="3" s="1"/>
  <c r="P701" i="3"/>
  <c r="O701" i="3" s="1" a="1"/>
  <c r="O701" i="3" s="1"/>
  <c r="N701" i="3" s="1"/>
  <c r="P702" i="3"/>
  <c r="O702" i="3" s="1" a="1"/>
  <c r="O702" i="3" s="1"/>
  <c r="N702" i="3" s="1"/>
  <c r="P703" i="3"/>
  <c r="O703" i="3" s="1" a="1"/>
  <c r="O703" i="3" s="1"/>
  <c r="N703" i="3" s="1"/>
  <c r="P704" i="3"/>
  <c r="O704" i="3" s="1" a="1"/>
  <c r="O704" i="3" s="1"/>
  <c r="N704" i="3" s="1"/>
  <c r="P705" i="3"/>
  <c r="O705" i="3" s="1" a="1"/>
  <c r="O705" i="3" s="1"/>
  <c r="N705" i="3" s="1"/>
  <c r="P706" i="3"/>
  <c r="O706" i="3" s="1" a="1"/>
  <c r="O706" i="3" s="1"/>
  <c r="N706" i="3" s="1"/>
  <c r="P707" i="3"/>
  <c r="O707" i="3" s="1" a="1"/>
  <c r="O707" i="3" s="1"/>
  <c r="N707" i="3" s="1"/>
  <c r="P708" i="3"/>
  <c r="O708" i="3" s="1" a="1"/>
  <c r="O708" i="3" s="1"/>
  <c r="N708" i="3" s="1"/>
  <c r="P709" i="3"/>
  <c r="O709" i="3" s="1" a="1"/>
  <c r="O709" i="3" s="1"/>
  <c r="N709" i="3" s="1"/>
  <c r="P710" i="3"/>
  <c r="O710" i="3" s="1" a="1"/>
  <c r="O710" i="3" s="1"/>
  <c r="N710" i="3" s="1"/>
  <c r="P711" i="3"/>
  <c r="O711" i="3" s="1" a="1"/>
  <c r="O711" i="3" s="1"/>
  <c r="N711" i="3" s="1"/>
  <c r="P712" i="3"/>
  <c r="O712" i="3" s="1" a="1"/>
  <c r="O712" i="3" s="1"/>
  <c r="N712" i="3" s="1"/>
  <c r="P713" i="3"/>
  <c r="O713" i="3" s="1" a="1"/>
  <c r="O713" i="3" s="1"/>
  <c r="N713" i="3" s="1"/>
  <c r="P714" i="3"/>
  <c r="O714" i="3" s="1" a="1"/>
  <c r="O714" i="3" s="1"/>
  <c r="N714" i="3" s="1"/>
  <c r="P715" i="3"/>
  <c r="O715" i="3" s="1" a="1"/>
  <c r="O715" i="3" s="1"/>
  <c r="N715" i="3" s="1"/>
  <c r="P716" i="3"/>
  <c r="O716" i="3" s="1" a="1"/>
  <c r="O716" i="3" s="1"/>
  <c r="N716" i="3" s="1"/>
  <c r="P717" i="3"/>
  <c r="O717" i="3" s="1" a="1"/>
  <c r="O717" i="3" s="1"/>
  <c r="N717" i="3" s="1"/>
  <c r="P718" i="3"/>
  <c r="O718" i="3" s="1" a="1"/>
  <c r="O718" i="3" s="1"/>
  <c r="N718" i="3" s="1"/>
  <c r="P719" i="3"/>
  <c r="O719" i="3" s="1" a="1"/>
  <c r="O719" i="3" s="1"/>
  <c r="N719" i="3" s="1"/>
  <c r="P720" i="3"/>
  <c r="O720" i="3" s="1" a="1"/>
  <c r="O720" i="3" s="1"/>
  <c r="N720" i="3" s="1"/>
  <c r="P721" i="3"/>
  <c r="O721" i="3" s="1" a="1"/>
  <c r="O721" i="3" s="1"/>
  <c r="N721" i="3" s="1"/>
  <c r="P722" i="3"/>
  <c r="O722" i="3" s="1" a="1"/>
  <c r="O722" i="3" s="1"/>
  <c r="N722" i="3" s="1"/>
  <c r="P723" i="3"/>
  <c r="O723" i="3" s="1" a="1"/>
  <c r="O723" i="3" s="1"/>
  <c r="N723" i="3" s="1"/>
  <c r="P724" i="3"/>
  <c r="O724" i="3" s="1" a="1"/>
  <c r="O724" i="3" s="1"/>
  <c r="N724" i="3" s="1"/>
  <c r="P725" i="3"/>
  <c r="O725" i="3" s="1" a="1"/>
  <c r="O725" i="3" s="1"/>
  <c r="N725" i="3" s="1"/>
  <c r="P726" i="3"/>
  <c r="O726" i="3" s="1" a="1"/>
  <c r="O726" i="3" s="1"/>
  <c r="N726" i="3" s="1"/>
  <c r="P727" i="3"/>
  <c r="O727" i="3" s="1" a="1"/>
  <c r="O727" i="3" s="1"/>
  <c r="N727" i="3" s="1"/>
  <c r="P728" i="3"/>
  <c r="O728" i="3" s="1" a="1"/>
  <c r="O728" i="3" s="1"/>
  <c r="N728" i="3" s="1"/>
  <c r="P729" i="3"/>
  <c r="O729" i="3" s="1" a="1"/>
  <c r="O729" i="3" s="1"/>
  <c r="N729" i="3" s="1"/>
  <c r="P730" i="3"/>
  <c r="O730" i="3" s="1" a="1"/>
  <c r="O730" i="3" s="1"/>
  <c r="N730" i="3" s="1"/>
  <c r="P731" i="3"/>
  <c r="O731" i="3" s="1" a="1"/>
  <c r="O731" i="3" s="1"/>
  <c r="N731" i="3" s="1"/>
  <c r="P732" i="3"/>
  <c r="O732" i="3" s="1" a="1"/>
  <c r="O732" i="3" s="1"/>
  <c r="N732" i="3" s="1"/>
  <c r="P733" i="3"/>
  <c r="O733" i="3" s="1" a="1"/>
  <c r="O733" i="3" s="1"/>
  <c r="N733" i="3" s="1"/>
  <c r="P734" i="3"/>
  <c r="O734" i="3" s="1" a="1"/>
  <c r="O734" i="3" s="1"/>
  <c r="N734" i="3" s="1"/>
  <c r="P735" i="3"/>
  <c r="O735" i="3" s="1" a="1"/>
  <c r="O735" i="3" s="1"/>
  <c r="N735" i="3" s="1"/>
  <c r="P736" i="3"/>
  <c r="O736" i="3" s="1" a="1"/>
  <c r="O736" i="3" s="1"/>
  <c r="N736" i="3" s="1"/>
  <c r="P737" i="3"/>
  <c r="O737" i="3" s="1" a="1"/>
  <c r="O737" i="3" s="1"/>
  <c r="N737" i="3" s="1"/>
  <c r="P738" i="3"/>
  <c r="O738" i="3" s="1" a="1"/>
  <c r="O738" i="3" s="1"/>
  <c r="N738" i="3" s="1"/>
  <c r="P739" i="3"/>
  <c r="O739" i="3" s="1" a="1"/>
  <c r="O739" i="3" s="1"/>
  <c r="N739" i="3" s="1"/>
  <c r="P740" i="3"/>
  <c r="O740" i="3" s="1" a="1"/>
  <c r="O740" i="3" s="1"/>
  <c r="N740" i="3" s="1"/>
  <c r="P741" i="3"/>
  <c r="O741" i="3" s="1" a="1"/>
  <c r="O741" i="3" s="1"/>
  <c r="N741" i="3" s="1"/>
  <c r="P742" i="3"/>
  <c r="O742" i="3" s="1" a="1"/>
  <c r="O742" i="3" s="1"/>
  <c r="N742" i="3" s="1"/>
  <c r="P743" i="3"/>
  <c r="O743" i="3" s="1" a="1"/>
  <c r="O743" i="3" s="1"/>
  <c r="N743" i="3" s="1"/>
  <c r="P744" i="3"/>
  <c r="O744" i="3" s="1" a="1"/>
  <c r="O744" i="3" s="1"/>
  <c r="N744" i="3" s="1"/>
  <c r="P745" i="3"/>
  <c r="O745" i="3" s="1" a="1"/>
  <c r="O745" i="3" s="1"/>
  <c r="N745" i="3" s="1"/>
  <c r="P746" i="3"/>
  <c r="O746" i="3" s="1" a="1"/>
  <c r="O746" i="3" s="1"/>
  <c r="N746" i="3" s="1"/>
  <c r="P747" i="3"/>
  <c r="O747" i="3" s="1" a="1"/>
  <c r="O747" i="3" s="1"/>
  <c r="N747" i="3" s="1"/>
  <c r="P748" i="3"/>
  <c r="O748" i="3" s="1" a="1"/>
  <c r="O748" i="3" s="1"/>
  <c r="N748" i="3" s="1"/>
  <c r="P749" i="3"/>
  <c r="O749" i="3" s="1" a="1"/>
  <c r="O749" i="3" s="1"/>
  <c r="N749" i="3" s="1"/>
  <c r="P750" i="3"/>
  <c r="O750" i="3" s="1" a="1"/>
  <c r="O750" i="3" s="1"/>
  <c r="N750" i="3" s="1"/>
  <c r="P751" i="3"/>
  <c r="O751" i="3" s="1" a="1"/>
  <c r="O751" i="3" s="1"/>
  <c r="N751" i="3" s="1"/>
  <c r="P752" i="3"/>
  <c r="O752" i="3" s="1" a="1"/>
  <c r="O752" i="3" s="1"/>
  <c r="N752" i="3" s="1"/>
  <c r="P753" i="3"/>
  <c r="O753" i="3" s="1" a="1"/>
  <c r="O753" i="3" s="1"/>
  <c r="N753" i="3" s="1"/>
  <c r="P754" i="3"/>
  <c r="O754" i="3" s="1" a="1"/>
  <c r="O754" i="3" s="1"/>
  <c r="N754" i="3" s="1"/>
  <c r="P755" i="3"/>
  <c r="O755" i="3" s="1" a="1"/>
  <c r="O755" i="3" s="1"/>
  <c r="N755" i="3" s="1"/>
  <c r="P756" i="3"/>
  <c r="O756" i="3" s="1" a="1"/>
  <c r="O756" i="3" s="1"/>
  <c r="N756" i="3" s="1"/>
  <c r="P757" i="3"/>
  <c r="O757" i="3" s="1" a="1"/>
  <c r="O757" i="3" s="1"/>
  <c r="N757" i="3" s="1"/>
  <c r="P758" i="3"/>
  <c r="O758" i="3" s="1" a="1"/>
  <c r="O758" i="3" s="1"/>
  <c r="N758" i="3" s="1"/>
  <c r="P759" i="3"/>
  <c r="O759" i="3" s="1" a="1"/>
  <c r="O759" i="3" s="1"/>
  <c r="N759" i="3" s="1"/>
  <c r="P760" i="3"/>
  <c r="O760" i="3" s="1" a="1"/>
  <c r="O760" i="3" s="1"/>
  <c r="N760" i="3" s="1"/>
  <c r="P761" i="3"/>
  <c r="O761" i="3" s="1" a="1"/>
  <c r="O761" i="3" s="1"/>
  <c r="N761" i="3" s="1"/>
  <c r="P762" i="3"/>
  <c r="O762" i="3" s="1" a="1"/>
  <c r="O762" i="3" s="1"/>
  <c r="N762" i="3" s="1"/>
  <c r="P763" i="3"/>
  <c r="O763" i="3" s="1" a="1"/>
  <c r="O763" i="3" s="1"/>
  <c r="N763" i="3" s="1"/>
  <c r="P764" i="3"/>
  <c r="O764" i="3" s="1" a="1"/>
  <c r="O764" i="3" s="1"/>
  <c r="N764" i="3" s="1"/>
  <c r="P765" i="3"/>
  <c r="O765" i="3" s="1" a="1"/>
  <c r="O765" i="3" s="1"/>
  <c r="N765" i="3" s="1"/>
  <c r="P766" i="3"/>
  <c r="O766" i="3" s="1" a="1"/>
  <c r="O766" i="3" s="1"/>
  <c r="N766" i="3" s="1"/>
  <c r="P767" i="3"/>
  <c r="O767" i="3" s="1" a="1"/>
  <c r="O767" i="3" s="1"/>
  <c r="N767" i="3" s="1"/>
  <c r="P768" i="3"/>
  <c r="O768" i="3" s="1" a="1"/>
  <c r="O768" i="3" s="1"/>
  <c r="N768" i="3" s="1"/>
  <c r="P769" i="3"/>
  <c r="O769" i="3" s="1" a="1"/>
  <c r="O769" i="3" s="1"/>
  <c r="N769" i="3" s="1"/>
  <c r="P770" i="3"/>
  <c r="O770" i="3" s="1" a="1"/>
  <c r="O770" i="3" s="1"/>
  <c r="N770" i="3" s="1"/>
  <c r="P771" i="3"/>
  <c r="O771" i="3" s="1" a="1"/>
  <c r="O771" i="3" s="1"/>
  <c r="N771" i="3" s="1"/>
  <c r="P772" i="3"/>
  <c r="O772" i="3" s="1" a="1"/>
  <c r="O772" i="3" s="1"/>
  <c r="N772" i="3" s="1"/>
  <c r="P773" i="3"/>
  <c r="O773" i="3" s="1" a="1"/>
  <c r="O773" i="3" s="1"/>
  <c r="N773" i="3" s="1"/>
  <c r="P774" i="3"/>
  <c r="O774" i="3" s="1" a="1"/>
  <c r="O774" i="3" s="1"/>
  <c r="N774" i="3" s="1"/>
  <c r="P775" i="3"/>
  <c r="O775" i="3" s="1" a="1"/>
  <c r="O775" i="3" s="1"/>
  <c r="N775" i="3" s="1"/>
  <c r="P776" i="3"/>
  <c r="O776" i="3" s="1" a="1"/>
  <c r="O776" i="3" s="1"/>
  <c r="N776" i="3" s="1"/>
  <c r="P777" i="3"/>
  <c r="O777" i="3" s="1" a="1"/>
  <c r="O777" i="3" s="1"/>
  <c r="N777" i="3" s="1"/>
  <c r="P778" i="3"/>
  <c r="O778" i="3" s="1" a="1"/>
  <c r="O778" i="3" s="1"/>
  <c r="N778" i="3" s="1"/>
  <c r="P779" i="3"/>
  <c r="O779" i="3" s="1" a="1"/>
  <c r="O779" i="3" s="1"/>
  <c r="N779" i="3" s="1"/>
  <c r="P780" i="3"/>
  <c r="O780" i="3" s="1" a="1"/>
  <c r="O780" i="3" s="1"/>
  <c r="N780" i="3" s="1"/>
  <c r="P781" i="3"/>
  <c r="O781" i="3" s="1" a="1"/>
  <c r="O781" i="3" s="1"/>
  <c r="N781" i="3" s="1"/>
  <c r="P782" i="3"/>
  <c r="O782" i="3" s="1" a="1"/>
  <c r="O782" i="3" s="1"/>
  <c r="N782" i="3" s="1"/>
  <c r="P783" i="3"/>
  <c r="O783" i="3" s="1" a="1"/>
  <c r="O783" i="3" s="1"/>
  <c r="N783" i="3" s="1"/>
  <c r="P784" i="3"/>
  <c r="O784" i="3" s="1" a="1"/>
  <c r="O784" i="3" s="1"/>
  <c r="N784" i="3" s="1"/>
  <c r="P785" i="3"/>
  <c r="O785" i="3" s="1" a="1"/>
  <c r="O785" i="3" s="1"/>
  <c r="N785" i="3" s="1"/>
  <c r="P786" i="3"/>
  <c r="O786" i="3" s="1" a="1"/>
  <c r="O786" i="3" s="1"/>
  <c r="N786" i="3" s="1"/>
  <c r="P787" i="3"/>
  <c r="O787" i="3" s="1" a="1"/>
  <c r="O787" i="3" s="1"/>
  <c r="N787" i="3" s="1"/>
  <c r="P788" i="3"/>
  <c r="O788" i="3" s="1" a="1"/>
  <c r="O788" i="3" s="1"/>
  <c r="N788" i="3" s="1"/>
  <c r="P789" i="3"/>
  <c r="O789" i="3" s="1" a="1"/>
  <c r="O789" i="3" s="1"/>
  <c r="N789" i="3" s="1"/>
  <c r="P790" i="3"/>
  <c r="O790" i="3" s="1" a="1"/>
  <c r="O790" i="3" s="1"/>
  <c r="N790" i="3" s="1"/>
  <c r="P791" i="3"/>
  <c r="O791" i="3" s="1" a="1"/>
  <c r="O791" i="3" s="1"/>
  <c r="N791" i="3" s="1"/>
  <c r="P792" i="3"/>
  <c r="O792" i="3" s="1" a="1"/>
  <c r="O792" i="3" s="1"/>
  <c r="N792" i="3" s="1"/>
  <c r="P793" i="3"/>
  <c r="O793" i="3" s="1" a="1"/>
  <c r="O793" i="3" s="1"/>
  <c r="N793" i="3" s="1"/>
  <c r="P794" i="3"/>
  <c r="O794" i="3" s="1" a="1"/>
  <c r="O794" i="3" s="1"/>
  <c r="N794" i="3" s="1"/>
  <c r="P795" i="3"/>
  <c r="O795" i="3" s="1" a="1"/>
  <c r="O795" i="3" s="1"/>
  <c r="N795" i="3" s="1"/>
  <c r="P796" i="3"/>
  <c r="O796" i="3" s="1" a="1"/>
  <c r="O796" i="3" s="1"/>
  <c r="N796" i="3" s="1"/>
  <c r="P797" i="3"/>
  <c r="O797" i="3" s="1" a="1"/>
  <c r="O797" i="3" s="1"/>
  <c r="N797" i="3" s="1"/>
  <c r="P798" i="3"/>
  <c r="O798" i="3" s="1" a="1"/>
  <c r="O798" i="3" s="1"/>
  <c r="N798" i="3" s="1"/>
  <c r="P799" i="3"/>
  <c r="O799" i="3" s="1" a="1"/>
  <c r="O799" i="3" s="1"/>
  <c r="N799" i="3" s="1"/>
  <c r="P800" i="3"/>
  <c r="O800" i="3" s="1" a="1"/>
  <c r="O800" i="3" s="1"/>
  <c r="N800" i="3" s="1"/>
  <c r="P801" i="3"/>
  <c r="O801" i="3" s="1" a="1"/>
  <c r="O801" i="3" s="1"/>
  <c r="N801" i="3" s="1"/>
  <c r="P802" i="3"/>
  <c r="O802" i="3" s="1" a="1"/>
  <c r="O802" i="3" s="1"/>
  <c r="N802" i="3" s="1"/>
  <c r="P803" i="3"/>
  <c r="O803" i="3" s="1" a="1"/>
  <c r="O803" i="3" s="1"/>
  <c r="N803" i="3" s="1"/>
  <c r="P804" i="3"/>
  <c r="O804" i="3" s="1" a="1"/>
  <c r="O804" i="3" s="1"/>
  <c r="N804" i="3" s="1"/>
  <c r="P805" i="3"/>
  <c r="O805" i="3" s="1" a="1"/>
  <c r="O805" i="3" s="1"/>
  <c r="N805" i="3" s="1"/>
  <c r="P806" i="3"/>
  <c r="O806" i="3" s="1" a="1"/>
  <c r="O806" i="3" s="1"/>
  <c r="N806" i="3" s="1"/>
  <c r="P807" i="3"/>
  <c r="O807" i="3" s="1" a="1"/>
  <c r="O807" i="3" s="1"/>
  <c r="N807" i="3" s="1"/>
  <c r="P808" i="3"/>
  <c r="O808" i="3" s="1" a="1"/>
  <c r="O808" i="3" s="1"/>
  <c r="N808" i="3" s="1"/>
  <c r="P809" i="3"/>
  <c r="O809" i="3" s="1" a="1"/>
  <c r="O809" i="3" s="1"/>
  <c r="N809" i="3" s="1"/>
  <c r="P810" i="3"/>
  <c r="O810" i="3" s="1" a="1"/>
  <c r="O810" i="3" s="1"/>
  <c r="N810" i="3" s="1"/>
  <c r="P811" i="3"/>
  <c r="O811" i="3" s="1" a="1"/>
  <c r="O811" i="3" s="1"/>
  <c r="N811" i="3" s="1"/>
  <c r="P812" i="3"/>
  <c r="O812" i="3" s="1" a="1"/>
  <c r="O812" i="3" s="1"/>
  <c r="N812" i="3" s="1"/>
  <c r="P813" i="3"/>
  <c r="O813" i="3" s="1" a="1"/>
  <c r="O813" i="3" s="1"/>
  <c r="N813" i="3" s="1"/>
  <c r="P814" i="3"/>
  <c r="O814" i="3" s="1" a="1"/>
  <c r="O814" i="3" s="1"/>
  <c r="N814" i="3" s="1"/>
  <c r="P815" i="3"/>
  <c r="O815" i="3" s="1" a="1"/>
  <c r="O815" i="3" s="1"/>
  <c r="N815" i="3" s="1"/>
  <c r="P816" i="3"/>
  <c r="O816" i="3" s="1" a="1"/>
  <c r="O816" i="3" s="1"/>
  <c r="N816" i="3" s="1"/>
  <c r="P817" i="3"/>
  <c r="O817" i="3" s="1" a="1"/>
  <c r="O817" i="3" s="1"/>
  <c r="N817" i="3" s="1"/>
  <c r="P818" i="3"/>
  <c r="O818" i="3" s="1" a="1"/>
  <c r="O818" i="3" s="1"/>
  <c r="N818" i="3" s="1"/>
  <c r="P819" i="3"/>
  <c r="O819" i="3" s="1" a="1"/>
  <c r="O819" i="3" s="1"/>
  <c r="N819" i="3" s="1"/>
  <c r="P820" i="3"/>
  <c r="O820" i="3" s="1" a="1"/>
  <c r="O820" i="3" s="1"/>
  <c r="N820" i="3" s="1"/>
  <c r="P821" i="3"/>
  <c r="O821" i="3" s="1" a="1"/>
  <c r="O821" i="3" s="1"/>
  <c r="N821" i="3" s="1"/>
  <c r="P822" i="3"/>
  <c r="O822" i="3" s="1" a="1"/>
  <c r="O822" i="3" s="1"/>
  <c r="N822" i="3" s="1"/>
  <c r="P823" i="3"/>
  <c r="O823" i="3" s="1" a="1"/>
  <c r="O823" i="3" s="1"/>
  <c r="N823" i="3" s="1"/>
  <c r="P824" i="3"/>
  <c r="O824" i="3" s="1" a="1"/>
  <c r="O824" i="3" s="1"/>
  <c r="N824" i="3" s="1"/>
  <c r="P825" i="3"/>
  <c r="O825" i="3" s="1" a="1"/>
  <c r="O825" i="3" s="1"/>
  <c r="N825" i="3" s="1"/>
  <c r="P826" i="3"/>
  <c r="O826" i="3" s="1" a="1"/>
  <c r="O826" i="3" s="1"/>
  <c r="N826" i="3" s="1"/>
  <c r="P827" i="3"/>
  <c r="O827" i="3" s="1" a="1"/>
  <c r="O827" i="3" s="1"/>
  <c r="N827" i="3" s="1"/>
  <c r="P828" i="3"/>
  <c r="O828" i="3" s="1" a="1"/>
  <c r="O828" i="3" s="1"/>
  <c r="N828" i="3" s="1"/>
  <c r="P829" i="3"/>
  <c r="O829" i="3" s="1" a="1"/>
  <c r="O829" i="3" s="1"/>
  <c r="N829" i="3" s="1"/>
  <c r="P830" i="3"/>
  <c r="O830" i="3" s="1" a="1"/>
  <c r="O830" i="3" s="1"/>
  <c r="N830" i="3" s="1"/>
  <c r="P831" i="3"/>
  <c r="O831" i="3" s="1" a="1"/>
  <c r="O831" i="3" s="1"/>
  <c r="N831" i="3" s="1"/>
  <c r="P832" i="3"/>
  <c r="O832" i="3" s="1" a="1"/>
  <c r="O832" i="3" s="1"/>
  <c r="N832" i="3" s="1"/>
  <c r="P833" i="3"/>
  <c r="O833" i="3" s="1" a="1"/>
  <c r="O833" i="3" s="1"/>
  <c r="N833" i="3" s="1"/>
  <c r="P834" i="3"/>
  <c r="O834" i="3" s="1" a="1"/>
  <c r="O834" i="3" s="1"/>
  <c r="N834" i="3" s="1"/>
  <c r="P835" i="3"/>
  <c r="O835" i="3" s="1" a="1"/>
  <c r="O835" i="3" s="1"/>
  <c r="N835" i="3" s="1"/>
  <c r="P836" i="3"/>
  <c r="O836" i="3" s="1" a="1"/>
  <c r="O836" i="3" s="1"/>
  <c r="N836" i="3" s="1"/>
  <c r="P837" i="3"/>
  <c r="O837" i="3" s="1" a="1"/>
  <c r="O837" i="3" s="1"/>
  <c r="N837" i="3" s="1"/>
  <c r="P838" i="3"/>
  <c r="O838" i="3" s="1" a="1"/>
  <c r="O838" i="3" s="1"/>
  <c r="N838" i="3" s="1"/>
  <c r="P839" i="3"/>
  <c r="O839" i="3" s="1" a="1"/>
  <c r="O839" i="3" s="1"/>
  <c r="N839" i="3" s="1"/>
  <c r="P840" i="3"/>
  <c r="O840" i="3" s="1" a="1"/>
  <c r="O840" i="3" s="1"/>
  <c r="N840" i="3" s="1"/>
  <c r="P841" i="3"/>
  <c r="O841" i="3" s="1" a="1"/>
  <c r="O841" i="3" s="1"/>
  <c r="N841" i="3" s="1"/>
  <c r="P842" i="3"/>
  <c r="O842" i="3" s="1" a="1"/>
  <c r="O842" i="3" s="1"/>
  <c r="N842" i="3" s="1"/>
  <c r="P843" i="3"/>
  <c r="O843" i="3" s="1" a="1"/>
  <c r="O843" i="3" s="1"/>
  <c r="N843" i="3" s="1"/>
  <c r="P844" i="3"/>
  <c r="O844" i="3" s="1" a="1"/>
  <c r="O844" i="3" s="1"/>
  <c r="N844" i="3" s="1"/>
  <c r="P845" i="3"/>
  <c r="O845" i="3" s="1" a="1"/>
  <c r="O845" i="3" s="1"/>
  <c r="N845" i="3" s="1"/>
  <c r="P846" i="3"/>
  <c r="O846" i="3" s="1" a="1"/>
  <c r="O846" i="3" s="1"/>
  <c r="N846" i="3" s="1"/>
  <c r="P847" i="3"/>
  <c r="O847" i="3" s="1" a="1"/>
  <c r="O847" i="3" s="1"/>
  <c r="N847" i="3" s="1"/>
  <c r="P848" i="3"/>
  <c r="O848" i="3" s="1" a="1"/>
  <c r="O848" i="3" s="1"/>
  <c r="N848" i="3" s="1"/>
  <c r="P849" i="3"/>
  <c r="O849" i="3" s="1" a="1"/>
  <c r="O849" i="3" s="1"/>
  <c r="N849" i="3" s="1"/>
  <c r="P850" i="3"/>
  <c r="O850" i="3" s="1" a="1"/>
  <c r="O850" i="3" s="1"/>
  <c r="N850" i="3" s="1"/>
  <c r="P851" i="3"/>
  <c r="O851" i="3" s="1" a="1"/>
  <c r="O851" i="3" s="1"/>
  <c r="N851" i="3" s="1"/>
  <c r="P852" i="3"/>
  <c r="O852" i="3" s="1" a="1"/>
  <c r="O852" i="3" s="1"/>
  <c r="N852" i="3" s="1"/>
  <c r="P853" i="3"/>
  <c r="O853" i="3" s="1" a="1"/>
  <c r="O853" i="3" s="1"/>
  <c r="N853" i="3" s="1"/>
  <c r="P854" i="3"/>
  <c r="O854" i="3" s="1" a="1"/>
  <c r="O854" i="3" s="1"/>
  <c r="N854" i="3" s="1"/>
  <c r="P855" i="3"/>
  <c r="O855" i="3" s="1" a="1"/>
  <c r="O855" i="3" s="1"/>
  <c r="N855" i="3" s="1"/>
  <c r="P856" i="3"/>
  <c r="O856" i="3" s="1" a="1"/>
  <c r="O856" i="3" s="1"/>
  <c r="N856" i="3" s="1"/>
  <c r="P857" i="3"/>
  <c r="O857" i="3" s="1" a="1"/>
  <c r="O857" i="3" s="1"/>
  <c r="N857" i="3" s="1"/>
  <c r="P858" i="3"/>
  <c r="O858" i="3" s="1" a="1"/>
  <c r="O858" i="3" s="1"/>
  <c r="N858" i="3" s="1"/>
  <c r="P859" i="3"/>
  <c r="O859" i="3" s="1" a="1"/>
  <c r="O859" i="3" s="1"/>
  <c r="N859" i="3" s="1"/>
  <c r="P860" i="3"/>
  <c r="O860" i="3" s="1" a="1"/>
  <c r="O860" i="3" s="1"/>
  <c r="N860" i="3" s="1"/>
  <c r="P861" i="3"/>
  <c r="O861" i="3" s="1" a="1"/>
  <c r="O861" i="3" s="1"/>
  <c r="N861" i="3" s="1"/>
  <c r="P862" i="3"/>
  <c r="O862" i="3" s="1" a="1"/>
  <c r="O862" i="3" s="1"/>
  <c r="N862" i="3" s="1"/>
  <c r="P863" i="3"/>
  <c r="O863" i="3" s="1" a="1"/>
  <c r="O863" i="3" s="1"/>
  <c r="N863" i="3" s="1"/>
  <c r="P864" i="3"/>
  <c r="O864" i="3" s="1" a="1"/>
  <c r="O864" i="3" s="1"/>
  <c r="N864" i="3" s="1"/>
  <c r="P865" i="3"/>
  <c r="O865" i="3" s="1" a="1"/>
  <c r="O865" i="3" s="1"/>
  <c r="N865" i="3" s="1"/>
  <c r="P866" i="3"/>
  <c r="O866" i="3" s="1" a="1"/>
  <c r="O866" i="3" s="1"/>
  <c r="N866" i="3" s="1"/>
  <c r="P867" i="3"/>
  <c r="O867" i="3" s="1" a="1"/>
  <c r="O867" i="3" s="1"/>
  <c r="N867" i="3" s="1"/>
  <c r="P868" i="3"/>
  <c r="O868" i="3" s="1" a="1"/>
  <c r="O868" i="3" s="1"/>
  <c r="N868" i="3" s="1"/>
  <c r="P869" i="3"/>
  <c r="O869" i="3" s="1" a="1"/>
  <c r="O869" i="3" s="1"/>
  <c r="N869" i="3" s="1"/>
  <c r="P870" i="3"/>
  <c r="O870" i="3" s="1" a="1"/>
  <c r="O870" i="3" s="1"/>
  <c r="N870" i="3" s="1"/>
  <c r="P871" i="3"/>
  <c r="O871" i="3" s="1" a="1"/>
  <c r="O871" i="3" s="1"/>
  <c r="N871" i="3" s="1"/>
  <c r="P872" i="3"/>
  <c r="O872" i="3" s="1" a="1"/>
  <c r="O872" i="3" s="1"/>
  <c r="N872" i="3" s="1"/>
  <c r="P873" i="3"/>
  <c r="O873" i="3" s="1" a="1"/>
  <c r="O873" i="3" s="1"/>
  <c r="N873" i="3" s="1"/>
  <c r="P874" i="3"/>
  <c r="O874" i="3" s="1" a="1"/>
  <c r="O874" i="3" s="1"/>
  <c r="N874" i="3" s="1"/>
  <c r="P875" i="3"/>
  <c r="O875" i="3" s="1" a="1"/>
  <c r="O875" i="3" s="1"/>
  <c r="N875" i="3" s="1"/>
  <c r="P876" i="3"/>
  <c r="O876" i="3" s="1" a="1"/>
  <c r="O876" i="3" s="1"/>
  <c r="N876" i="3" s="1"/>
  <c r="P877" i="3"/>
  <c r="O877" i="3" s="1" a="1"/>
  <c r="O877" i="3" s="1"/>
  <c r="N877" i="3" s="1"/>
  <c r="P878" i="3"/>
  <c r="O878" i="3" s="1" a="1"/>
  <c r="O878" i="3" s="1"/>
  <c r="N878" i="3" s="1"/>
  <c r="P879" i="3"/>
  <c r="O879" i="3" s="1" a="1"/>
  <c r="O879" i="3" s="1"/>
  <c r="N879" i="3" s="1"/>
  <c r="P880" i="3"/>
  <c r="O880" i="3" s="1" a="1"/>
  <c r="O880" i="3" s="1"/>
  <c r="N880" i="3" s="1"/>
  <c r="P881" i="3"/>
  <c r="O881" i="3" s="1" a="1"/>
  <c r="O881" i="3" s="1"/>
  <c r="N881" i="3" s="1"/>
  <c r="P882" i="3"/>
  <c r="O882" i="3" s="1" a="1"/>
  <c r="O882" i="3" s="1"/>
  <c r="N882" i="3" s="1"/>
  <c r="P883" i="3"/>
  <c r="O883" i="3" s="1" a="1"/>
  <c r="O883" i="3" s="1"/>
  <c r="N883" i="3" s="1"/>
  <c r="P884" i="3"/>
  <c r="O884" i="3" s="1" a="1"/>
  <c r="O884" i="3" s="1"/>
  <c r="N884" i="3" s="1"/>
  <c r="P885" i="3"/>
  <c r="O885" i="3" s="1" a="1"/>
  <c r="O885" i="3" s="1"/>
  <c r="N885" i="3" s="1"/>
  <c r="P886" i="3"/>
  <c r="O886" i="3" s="1" a="1"/>
  <c r="O886" i="3" s="1"/>
  <c r="N886" i="3" s="1"/>
  <c r="P887" i="3"/>
  <c r="O887" i="3" s="1" a="1"/>
  <c r="O887" i="3" s="1"/>
  <c r="N887" i="3" s="1"/>
  <c r="P888" i="3"/>
  <c r="O888" i="3" s="1" a="1"/>
  <c r="O888" i="3" s="1"/>
  <c r="N888" i="3" s="1"/>
  <c r="P889" i="3"/>
  <c r="O889" i="3" s="1" a="1"/>
  <c r="O889" i="3" s="1"/>
  <c r="N889" i="3" s="1"/>
  <c r="P890" i="3"/>
  <c r="O890" i="3" s="1" a="1"/>
  <c r="O890" i="3" s="1"/>
  <c r="N890" i="3" s="1"/>
  <c r="P891" i="3"/>
  <c r="O891" i="3" s="1" a="1"/>
  <c r="O891" i="3" s="1"/>
  <c r="N891" i="3" s="1"/>
  <c r="P892" i="3"/>
  <c r="O892" i="3" s="1" a="1"/>
  <c r="O892" i="3" s="1"/>
  <c r="N892" i="3" s="1"/>
  <c r="P893" i="3"/>
  <c r="O893" i="3" s="1" a="1"/>
  <c r="O893" i="3" s="1"/>
  <c r="N893" i="3" s="1"/>
  <c r="P894" i="3"/>
  <c r="O894" i="3" s="1" a="1"/>
  <c r="O894" i="3" s="1"/>
  <c r="N894" i="3" s="1"/>
  <c r="P895" i="3"/>
  <c r="O895" i="3" s="1" a="1"/>
  <c r="O895" i="3" s="1"/>
  <c r="N895" i="3" s="1"/>
  <c r="P896" i="3"/>
  <c r="O896" i="3" s="1" a="1"/>
  <c r="O896" i="3" s="1"/>
  <c r="N896" i="3" s="1"/>
  <c r="P897" i="3"/>
  <c r="O897" i="3" s="1" a="1"/>
  <c r="O897" i="3" s="1"/>
  <c r="N897" i="3" s="1"/>
  <c r="P898" i="3"/>
  <c r="O898" i="3" s="1" a="1"/>
  <c r="O898" i="3" s="1"/>
  <c r="N898" i="3" s="1"/>
  <c r="P899" i="3"/>
  <c r="O899" i="3" s="1" a="1"/>
  <c r="O899" i="3" s="1"/>
  <c r="N899" i="3" s="1"/>
  <c r="P900" i="3"/>
  <c r="O900" i="3" s="1" a="1"/>
  <c r="O900" i="3" s="1"/>
  <c r="N900" i="3" s="1"/>
  <c r="P901" i="3"/>
  <c r="O901" i="3" s="1" a="1"/>
  <c r="O901" i="3" s="1"/>
  <c r="N901" i="3" s="1"/>
  <c r="P902" i="3"/>
  <c r="O902" i="3" s="1" a="1"/>
  <c r="O902" i="3" s="1"/>
  <c r="N902" i="3" s="1"/>
  <c r="P903" i="3"/>
  <c r="O903" i="3" s="1" a="1"/>
  <c r="O903" i="3" s="1"/>
  <c r="N903" i="3" s="1"/>
  <c r="P904" i="3"/>
  <c r="O904" i="3" s="1" a="1"/>
  <c r="O904" i="3" s="1"/>
  <c r="N904" i="3" s="1"/>
  <c r="P905" i="3"/>
  <c r="O905" i="3" s="1" a="1"/>
  <c r="O905" i="3" s="1"/>
  <c r="N905" i="3" s="1"/>
  <c r="P906" i="3"/>
  <c r="O906" i="3" s="1" a="1"/>
  <c r="O906" i="3" s="1"/>
  <c r="N906" i="3" s="1"/>
  <c r="P907" i="3"/>
  <c r="O907" i="3" s="1" a="1"/>
  <c r="O907" i="3" s="1"/>
  <c r="N907" i="3" s="1"/>
  <c r="P908" i="3"/>
  <c r="O908" i="3" s="1" a="1"/>
  <c r="O908" i="3" s="1"/>
  <c r="N908" i="3" s="1"/>
  <c r="P909" i="3"/>
  <c r="O909" i="3" s="1" a="1"/>
  <c r="O909" i="3" s="1"/>
  <c r="N909" i="3" s="1"/>
  <c r="P910" i="3"/>
  <c r="O910" i="3" s="1" a="1"/>
  <c r="O910" i="3" s="1"/>
  <c r="N910" i="3" s="1"/>
  <c r="P911" i="3"/>
  <c r="O911" i="3" s="1" a="1"/>
  <c r="O911" i="3" s="1"/>
  <c r="N911" i="3" s="1"/>
  <c r="P912" i="3"/>
  <c r="O912" i="3" s="1" a="1"/>
  <c r="O912" i="3" s="1"/>
  <c r="N912" i="3" s="1"/>
  <c r="P913" i="3"/>
  <c r="O913" i="3" s="1" a="1"/>
  <c r="O913" i="3" s="1"/>
  <c r="N913" i="3" s="1"/>
  <c r="P914" i="3"/>
  <c r="O914" i="3" s="1" a="1"/>
  <c r="O914" i="3" s="1"/>
  <c r="N914" i="3" s="1"/>
  <c r="P915" i="3"/>
  <c r="O915" i="3" s="1" a="1"/>
  <c r="O915" i="3" s="1"/>
  <c r="N915" i="3" s="1"/>
  <c r="P916" i="3"/>
  <c r="O916" i="3" s="1" a="1"/>
  <c r="O916" i="3" s="1"/>
  <c r="N916" i="3" s="1"/>
  <c r="P917" i="3"/>
  <c r="O917" i="3" s="1" a="1"/>
  <c r="O917" i="3" s="1"/>
  <c r="N917" i="3" s="1"/>
  <c r="P918" i="3"/>
  <c r="O918" i="3" s="1" a="1"/>
  <c r="O918" i="3" s="1"/>
  <c r="N918" i="3" s="1"/>
  <c r="P919" i="3"/>
  <c r="O919" i="3" s="1" a="1"/>
  <c r="O919" i="3" s="1"/>
  <c r="N919" i="3" s="1"/>
  <c r="P920" i="3"/>
  <c r="O920" i="3" s="1" a="1"/>
  <c r="O920" i="3" s="1"/>
  <c r="N920" i="3" s="1"/>
  <c r="P921" i="3"/>
  <c r="O921" i="3" s="1" a="1"/>
  <c r="O921" i="3" s="1"/>
  <c r="N921" i="3" s="1"/>
  <c r="P922" i="3"/>
  <c r="O922" i="3" s="1" a="1"/>
  <c r="O922" i="3" s="1"/>
  <c r="N922" i="3" s="1"/>
  <c r="P923" i="3"/>
  <c r="O923" i="3" s="1" a="1"/>
  <c r="O923" i="3" s="1"/>
  <c r="N923" i="3" s="1"/>
  <c r="P924" i="3"/>
  <c r="O924" i="3" s="1" a="1"/>
  <c r="O924" i="3" s="1"/>
  <c r="N924" i="3" s="1"/>
  <c r="P925" i="3"/>
  <c r="O925" i="3" s="1" a="1"/>
  <c r="O925" i="3" s="1"/>
  <c r="N925" i="3" s="1"/>
  <c r="P926" i="3"/>
  <c r="O926" i="3" s="1" a="1"/>
  <c r="O926" i="3" s="1"/>
  <c r="N926" i="3" s="1"/>
  <c r="P927" i="3"/>
  <c r="O927" i="3" s="1" a="1"/>
  <c r="O927" i="3" s="1"/>
  <c r="N927" i="3" s="1"/>
  <c r="P928" i="3"/>
  <c r="O928" i="3" s="1" a="1"/>
  <c r="O928" i="3" s="1"/>
  <c r="N928" i="3" s="1"/>
  <c r="P929" i="3"/>
  <c r="O929" i="3" s="1" a="1"/>
  <c r="O929" i="3" s="1"/>
  <c r="N929" i="3" s="1"/>
  <c r="P930" i="3"/>
  <c r="O930" i="3" s="1" a="1"/>
  <c r="O930" i="3" s="1"/>
  <c r="N930" i="3" s="1"/>
  <c r="P931" i="3"/>
  <c r="O931" i="3" s="1" a="1"/>
  <c r="O931" i="3" s="1"/>
  <c r="N931" i="3" s="1"/>
  <c r="P932" i="3"/>
  <c r="O932" i="3" s="1" a="1"/>
  <c r="O932" i="3" s="1"/>
  <c r="N932" i="3" s="1"/>
  <c r="P933" i="3"/>
  <c r="O933" i="3" s="1" a="1"/>
  <c r="O933" i="3" s="1"/>
  <c r="N933" i="3" s="1"/>
  <c r="P934" i="3"/>
  <c r="O934" i="3" s="1" a="1"/>
  <c r="O934" i="3" s="1"/>
  <c r="N934" i="3" s="1"/>
  <c r="P935" i="3"/>
  <c r="O935" i="3" s="1" a="1"/>
  <c r="O935" i="3" s="1"/>
  <c r="N935" i="3" s="1"/>
  <c r="P936" i="3"/>
  <c r="O936" i="3" s="1" a="1"/>
  <c r="O936" i="3" s="1"/>
  <c r="N936" i="3" s="1"/>
  <c r="P937" i="3"/>
  <c r="O937" i="3" s="1" a="1"/>
  <c r="O937" i="3" s="1"/>
  <c r="N937" i="3" s="1"/>
  <c r="P938" i="3"/>
  <c r="O938" i="3" s="1" a="1"/>
  <c r="O938" i="3" s="1"/>
  <c r="N938" i="3" s="1"/>
  <c r="P939" i="3"/>
  <c r="O939" i="3" s="1" a="1"/>
  <c r="O939" i="3" s="1"/>
  <c r="N939" i="3" s="1"/>
  <c r="P940" i="3"/>
  <c r="O940" i="3" s="1" a="1"/>
  <c r="O940" i="3" s="1"/>
  <c r="N940" i="3" s="1"/>
  <c r="P941" i="3"/>
  <c r="O941" i="3" s="1" a="1"/>
  <c r="O941" i="3" s="1"/>
  <c r="N941" i="3" s="1"/>
  <c r="P942" i="3"/>
  <c r="O942" i="3" s="1" a="1"/>
  <c r="O942" i="3" s="1"/>
  <c r="N942" i="3" s="1"/>
  <c r="P943" i="3"/>
  <c r="O943" i="3" s="1" a="1"/>
  <c r="O943" i="3" s="1"/>
  <c r="N943" i="3" s="1"/>
  <c r="P944" i="3"/>
  <c r="O944" i="3" s="1" a="1"/>
  <c r="O944" i="3" s="1"/>
  <c r="N944" i="3" s="1"/>
  <c r="P945" i="3"/>
  <c r="O945" i="3" s="1" a="1"/>
  <c r="O945" i="3" s="1"/>
  <c r="N945" i="3" s="1"/>
  <c r="P946" i="3"/>
  <c r="O946" i="3" s="1" a="1"/>
  <c r="O946" i="3" s="1"/>
  <c r="N946" i="3" s="1"/>
  <c r="P947" i="3"/>
  <c r="O947" i="3" s="1" a="1"/>
  <c r="O947" i="3" s="1"/>
  <c r="N947" i="3" s="1"/>
  <c r="P948" i="3"/>
  <c r="O948" i="3" s="1" a="1"/>
  <c r="O948" i="3" s="1"/>
  <c r="N948" i="3" s="1"/>
  <c r="P949" i="3"/>
  <c r="O949" i="3" s="1" a="1"/>
  <c r="O949" i="3" s="1"/>
  <c r="N949" i="3" s="1"/>
  <c r="P950" i="3"/>
  <c r="O950" i="3" s="1" a="1"/>
  <c r="O950" i="3" s="1"/>
  <c r="N950" i="3" s="1"/>
  <c r="P951" i="3"/>
  <c r="O951" i="3" s="1" a="1"/>
  <c r="O951" i="3" s="1"/>
  <c r="N951" i="3" s="1"/>
  <c r="P952" i="3"/>
  <c r="O952" i="3" s="1" a="1"/>
  <c r="O952" i="3" s="1"/>
  <c r="N952" i="3" s="1"/>
  <c r="P953" i="3"/>
  <c r="O953" i="3" s="1" a="1"/>
  <c r="O953" i="3" s="1"/>
  <c r="N953" i="3" s="1"/>
  <c r="P954" i="3"/>
  <c r="O954" i="3" s="1" a="1"/>
  <c r="O954" i="3" s="1"/>
  <c r="N954" i="3" s="1"/>
  <c r="P955" i="3"/>
  <c r="O955" i="3" s="1" a="1"/>
  <c r="O955" i="3" s="1"/>
  <c r="N955" i="3" s="1"/>
  <c r="P956" i="3"/>
  <c r="O956" i="3" s="1" a="1"/>
  <c r="O956" i="3" s="1"/>
  <c r="N956" i="3" s="1"/>
  <c r="P957" i="3"/>
  <c r="O957" i="3" s="1" a="1"/>
  <c r="O957" i="3" s="1"/>
  <c r="N957" i="3" s="1"/>
  <c r="P958" i="3"/>
  <c r="O958" i="3" s="1" a="1"/>
  <c r="O958" i="3" s="1"/>
  <c r="N958" i="3" s="1"/>
  <c r="P959" i="3"/>
  <c r="O959" i="3" s="1" a="1"/>
  <c r="O959" i="3" s="1"/>
  <c r="N959" i="3" s="1"/>
  <c r="P960" i="3"/>
  <c r="O960" i="3" s="1" a="1"/>
  <c r="O960" i="3" s="1"/>
  <c r="N960" i="3" s="1"/>
  <c r="P961" i="3"/>
  <c r="O961" i="3" s="1" a="1"/>
  <c r="O961" i="3" s="1"/>
  <c r="N961" i="3" s="1"/>
  <c r="P962" i="3"/>
  <c r="O962" i="3" s="1" a="1"/>
  <c r="O962" i="3" s="1"/>
  <c r="N962" i="3" s="1"/>
  <c r="P963" i="3"/>
  <c r="O963" i="3" s="1" a="1"/>
  <c r="O963" i="3" s="1"/>
  <c r="N963" i="3" s="1"/>
  <c r="P964" i="3"/>
  <c r="O964" i="3" s="1" a="1"/>
  <c r="O964" i="3" s="1"/>
  <c r="N964" i="3" s="1"/>
  <c r="P965" i="3"/>
  <c r="O965" i="3" s="1" a="1"/>
  <c r="O965" i="3" s="1"/>
  <c r="N965" i="3" s="1"/>
  <c r="P966" i="3"/>
  <c r="O966" i="3" s="1" a="1"/>
  <c r="O966" i="3" s="1"/>
  <c r="N966" i="3" s="1"/>
  <c r="P967" i="3"/>
  <c r="O967" i="3" s="1" a="1"/>
  <c r="O967" i="3" s="1"/>
  <c r="N967" i="3" s="1"/>
  <c r="P968" i="3"/>
  <c r="O968" i="3" s="1" a="1"/>
  <c r="O968" i="3" s="1"/>
  <c r="N968" i="3" s="1"/>
  <c r="P969" i="3"/>
  <c r="O969" i="3" s="1" a="1"/>
  <c r="O969" i="3" s="1"/>
  <c r="N969" i="3" s="1"/>
  <c r="P970" i="3"/>
  <c r="O970" i="3" s="1" a="1"/>
  <c r="O970" i="3" s="1"/>
  <c r="N970" i="3" s="1"/>
  <c r="P971" i="3"/>
  <c r="O971" i="3" s="1" a="1"/>
  <c r="O971" i="3" s="1"/>
  <c r="N971" i="3" s="1"/>
  <c r="P972" i="3"/>
  <c r="O972" i="3" s="1" a="1"/>
  <c r="O972" i="3" s="1"/>
  <c r="N972" i="3" s="1"/>
  <c r="P973" i="3"/>
  <c r="O973" i="3" s="1" a="1"/>
  <c r="O973" i="3" s="1"/>
  <c r="N973" i="3" s="1"/>
  <c r="P974" i="3"/>
  <c r="O974" i="3" s="1" a="1"/>
  <c r="O974" i="3" s="1"/>
  <c r="N974" i="3" s="1"/>
  <c r="P975" i="3"/>
  <c r="O975" i="3" s="1" a="1"/>
  <c r="O975" i="3" s="1"/>
  <c r="N975" i="3" s="1"/>
  <c r="P976" i="3"/>
  <c r="O976" i="3" s="1" a="1"/>
  <c r="O976" i="3" s="1"/>
  <c r="N976" i="3" s="1"/>
  <c r="P977" i="3"/>
  <c r="O977" i="3" s="1" a="1"/>
  <c r="O977" i="3" s="1"/>
  <c r="N977" i="3" s="1"/>
  <c r="P978" i="3"/>
  <c r="O978" i="3" s="1" a="1"/>
  <c r="O978" i="3" s="1"/>
  <c r="N978" i="3" s="1"/>
  <c r="P979" i="3"/>
  <c r="O979" i="3" s="1" a="1"/>
  <c r="O979" i="3" s="1"/>
  <c r="N979" i="3" s="1"/>
  <c r="P980" i="3"/>
  <c r="O980" i="3" s="1" a="1"/>
  <c r="O980" i="3" s="1"/>
  <c r="N980" i="3" s="1"/>
  <c r="P981" i="3"/>
  <c r="O981" i="3" s="1" a="1"/>
  <c r="O981" i="3" s="1"/>
  <c r="N981" i="3" s="1"/>
  <c r="P982" i="3"/>
  <c r="O982" i="3" s="1" a="1"/>
  <c r="O982" i="3" s="1"/>
  <c r="N982" i="3" s="1"/>
  <c r="P983" i="3"/>
  <c r="O983" i="3" s="1" a="1"/>
  <c r="O983" i="3" s="1"/>
  <c r="N983" i="3" s="1"/>
  <c r="P984" i="3"/>
  <c r="O984" i="3" s="1" a="1"/>
  <c r="O984" i="3" s="1"/>
  <c r="N984" i="3" s="1"/>
  <c r="P985" i="3"/>
  <c r="O985" i="3" s="1" a="1"/>
  <c r="O985" i="3" s="1"/>
  <c r="N985" i="3" s="1"/>
  <c r="P986" i="3"/>
  <c r="O986" i="3" s="1" a="1"/>
  <c r="O986" i="3" s="1"/>
  <c r="N986" i="3" s="1"/>
  <c r="P987" i="3"/>
  <c r="O987" i="3" s="1" a="1"/>
  <c r="O987" i="3" s="1"/>
  <c r="N987" i="3" s="1"/>
  <c r="P988" i="3"/>
  <c r="O988" i="3" s="1" a="1"/>
  <c r="O988" i="3" s="1"/>
  <c r="N988" i="3" s="1"/>
  <c r="P989" i="3"/>
  <c r="O989" i="3" s="1" a="1"/>
  <c r="O989" i="3" s="1"/>
  <c r="N989" i="3" s="1"/>
  <c r="P990" i="3"/>
  <c r="O990" i="3" s="1" a="1"/>
  <c r="O990" i="3" s="1"/>
  <c r="N990" i="3" s="1"/>
  <c r="P991" i="3"/>
  <c r="O991" i="3" s="1" a="1"/>
  <c r="O991" i="3" s="1"/>
  <c r="N991" i="3" s="1"/>
  <c r="P992" i="3"/>
  <c r="O992" i="3" s="1" a="1"/>
  <c r="O992" i="3" s="1"/>
  <c r="N992" i="3" s="1"/>
  <c r="P993" i="3"/>
  <c r="O993" i="3" s="1" a="1"/>
  <c r="O993" i="3" s="1"/>
  <c r="N993" i="3" s="1"/>
  <c r="P994" i="3"/>
  <c r="O994" i="3" s="1" a="1"/>
  <c r="O994" i="3" s="1"/>
  <c r="N994" i="3" s="1"/>
  <c r="P995" i="3"/>
  <c r="O995" i="3" s="1" a="1"/>
  <c r="O995" i="3" s="1"/>
  <c r="N995" i="3" s="1"/>
  <c r="P996" i="3"/>
  <c r="O996" i="3" s="1" a="1"/>
  <c r="O996" i="3" s="1"/>
  <c r="N996" i="3" s="1"/>
  <c r="P997" i="3"/>
  <c r="O997" i="3" s="1" a="1"/>
  <c r="O997" i="3" s="1"/>
  <c r="N997" i="3" s="1"/>
  <c r="P998" i="3"/>
  <c r="O998" i="3" s="1" a="1"/>
  <c r="O998" i="3" s="1"/>
  <c r="N998" i="3" s="1"/>
  <c r="P999" i="3"/>
  <c r="O999" i="3" s="1" a="1"/>
  <c r="O999" i="3" s="1"/>
  <c r="N999" i="3" s="1"/>
  <c r="P1000" i="3"/>
  <c r="O1000" i="3" s="1" a="1"/>
  <c r="O1000" i="3" s="1"/>
  <c r="N1000" i="3" s="1"/>
  <c r="P1001" i="3"/>
  <c r="O1001" i="3" s="1" a="1"/>
  <c r="O1001" i="3" s="1"/>
  <c r="N1001" i="3" s="1"/>
  <c r="P1002" i="3"/>
  <c r="O1002" i="3" s="1" a="1"/>
  <c r="O1002" i="3" s="1"/>
  <c r="N1002" i="3" s="1"/>
  <c r="P1003" i="3"/>
  <c r="O1003" i="3" s="1" a="1"/>
  <c r="O1003" i="3" s="1"/>
  <c r="N1003" i="3" s="1"/>
  <c r="P1004" i="3"/>
  <c r="O1004" i="3" s="1" a="1"/>
  <c r="O1004" i="3" s="1"/>
  <c r="N1004" i="3" s="1"/>
  <c r="P1005" i="3"/>
  <c r="O1005" i="3" s="1" a="1"/>
  <c r="O1005" i="3" s="1"/>
  <c r="N1005" i="3" s="1"/>
  <c r="P1006" i="3"/>
  <c r="O1006" i="3" s="1" a="1"/>
  <c r="O1006" i="3" s="1"/>
  <c r="N1006" i="3" s="1"/>
  <c r="P1007" i="3"/>
  <c r="O1007" i="3" s="1" a="1"/>
  <c r="O1007" i="3" s="1"/>
  <c r="N1007" i="3" s="1"/>
  <c r="P1008" i="3"/>
  <c r="O1008" i="3" s="1" a="1"/>
  <c r="O1008" i="3" s="1"/>
  <c r="N1008" i="3" s="1"/>
  <c r="P1009" i="3"/>
  <c r="O1009" i="3" s="1" a="1"/>
  <c r="O1009" i="3" s="1"/>
  <c r="N1009" i="3" s="1"/>
  <c r="P1010" i="3"/>
  <c r="O1010" i="3" s="1" a="1"/>
  <c r="O1010" i="3" s="1"/>
  <c r="N1010" i="3" s="1"/>
  <c r="P1011" i="3"/>
  <c r="O1011" i="3" s="1" a="1"/>
  <c r="O1011" i="3" s="1"/>
  <c r="N1011" i="3" s="1"/>
  <c r="P1012" i="3"/>
  <c r="O1012" i="3" s="1" a="1"/>
  <c r="O1012" i="3" s="1"/>
  <c r="N1012" i="3" s="1"/>
  <c r="P1013" i="3"/>
  <c r="O1013" i="3" s="1" a="1"/>
  <c r="O1013" i="3" s="1"/>
  <c r="N1013" i="3" s="1"/>
  <c r="P1014" i="3"/>
  <c r="O1014" i="3" s="1" a="1"/>
  <c r="O1014" i="3" s="1"/>
  <c r="N1014" i="3" s="1"/>
  <c r="P1015" i="3"/>
  <c r="O1015" i="3" s="1" a="1"/>
  <c r="O1015" i="3" s="1"/>
  <c r="N1015" i="3" s="1"/>
  <c r="P1016" i="3"/>
  <c r="O1016" i="3" s="1" a="1"/>
  <c r="O1016" i="3" s="1"/>
  <c r="N1016" i="3" s="1"/>
  <c r="P1017" i="3"/>
  <c r="O1017" i="3" s="1" a="1"/>
  <c r="O1017" i="3" s="1"/>
  <c r="N1017" i="3" s="1"/>
  <c r="P1018" i="3"/>
  <c r="O1018" i="3" s="1" a="1"/>
  <c r="O1018" i="3" s="1"/>
  <c r="N1018" i="3" s="1"/>
  <c r="P1019" i="3"/>
  <c r="O1019" i="3" s="1" a="1"/>
  <c r="O1019" i="3" s="1"/>
  <c r="N1019" i="3" s="1"/>
  <c r="P1020" i="3"/>
  <c r="O1020" i="3" s="1" a="1"/>
  <c r="O1020" i="3" s="1"/>
  <c r="N1020" i="3" s="1"/>
  <c r="P1021" i="3"/>
  <c r="O1021" i="3" s="1" a="1"/>
  <c r="O1021" i="3" s="1"/>
  <c r="N1021" i="3" s="1"/>
  <c r="P1022" i="3"/>
  <c r="O1022" i="3" s="1" a="1"/>
  <c r="O1022" i="3" s="1"/>
  <c r="N1022" i="3" s="1"/>
  <c r="P1023" i="3"/>
  <c r="O1023" i="3" s="1" a="1"/>
  <c r="O1023" i="3" s="1"/>
  <c r="N1023" i="3" s="1"/>
  <c r="P1024" i="3"/>
  <c r="O1024" i="3" s="1" a="1"/>
  <c r="O1024" i="3" s="1"/>
  <c r="N1024" i="3" s="1"/>
  <c r="P1025" i="3"/>
  <c r="O1025" i="3" s="1" a="1"/>
  <c r="O1025" i="3" s="1"/>
  <c r="N1025" i="3" s="1"/>
  <c r="P1026" i="3"/>
  <c r="O1026" i="3" s="1" a="1"/>
  <c r="O1026" i="3" s="1"/>
  <c r="N1026" i="3" s="1"/>
  <c r="P1027" i="3"/>
  <c r="O1027" i="3" s="1" a="1"/>
  <c r="O1027" i="3" s="1"/>
  <c r="N1027" i="3" s="1"/>
  <c r="P1028" i="3"/>
  <c r="O1028" i="3" s="1" a="1"/>
  <c r="O1028" i="3" s="1"/>
  <c r="N1028" i="3" s="1"/>
  <c r="P1029" i="3"/>
  <c r="O1029" i="3" s="1" a="1"/>
  <c r="O1029" i="3" s="1"/>
  <c r="N1029" i="3" s="1"/>
  <c r="P1030" i="3"/>
  <c r="O1030" i="3" s="1" a="1"/>
  <c r="O1030" i="3" s="1"/>
  <c r="N1030" i="3" s="1"/>
  <c r="P1031" i="3"/>
  <c r="O1031" i="3" s="1" a="1"/>
  <c r="O1031" i="3" s="1"/>
  <c r="N1031" i="3" s="1"/>
  <c r="P1032" i="3"/>
  <c r="O1032" i="3" s="1" a="1"/>
  <c r="O1032" i="3" s="1"/>
  <c r="N1032" i="3" s="1"/>
  <c r="P1033" i="3"/>
  <c r="O1033" i="3" s="1" a="1"/>
  <c r="O1033" i="3" s="1"/>
  <c r="N1033" i="3" s="1"/>
  <c r="P1034" i="3"/>
  <c r="O1034" i="3" s="1" a="1"/>
  <c r="O1034" i="3" s="1"/>
  <c r="N1034" i="3" s="1"/>
  <c r="P1035" i="3"/>
  <c r="O1035" i="3" s="1" a="1"/>
  <c r="O1035" i="3" s="1"/>
  <c r="N1035" i="3" s="1"/>
  <c r="P1036" i="3"/>
  <c r="O1036" i="3" s="1" a="1"/>
  <c r="O1036" i="3" s="1"/>
  <c r="N1036" i="3" s="1"/>
  <c r="P1037" i="3"/>
  <c r="O1037" i="3" s="1" a="1"/>
  <c r="O1037" i="3" s="1"/>
  <c r="N1037" i="3" s="1"/>
  <c r="P1038" i="3"/>
  <c r="O1038" i="3" s="1" a="1"/>
  <c r="O1038" i="3" s="1"/>
  <c r="N1038" i="3" s="1"/>
  <c r="P1039" i="3"/>
  <c r="O1039" i="3" s="1" a="1"/>
  <c r="O1039" i="3" s="1"/>
  <c r="N1039" i="3" s="1"/>
  <c r="P1040" i="3"/>
  <c r="O1040" i="3" s="1" a="1"/>
  <c r="O1040" i="3" s="1"/>
  <c r="N1040" i="3" s="1"/>
  <c r="P1041" i="3"/>
  <c r="O1041" i="3" s="1" a="1"/>
  <c r="O1041" i="3" s="1"/>
  <c r="N1041" i="3" s="1"/>
  <c r="P1042" i="3"/>
  <c r="O1042" i="3" s="1" a="1"/>
  <c r="O1042" i="3" s="1"/>
  <c r="N1042" i="3" s="1"/>
  <c r="P1043" i="3"/>
  <c r="O1043" i="3" s="1" a="1"/>
  <c r="O1043" i="3" s="1"/>
  <c r="N1043" i="3" s="1"/>
  <c r="P1044" i="3"/>
  <c r="O1044" i="3" s="1" a="1"/>
  <c r="O1044" i="3" s="1"/>
  <c r="N1044" i="3" s="1"/>
  <c r="P1045" i="3"/>
  <c r="O1045" i="3" s="1" a="1"/>
  <c r="O1045" i="3" s="1"/>
  <c r="N1045" i="3" s="1"/>
  <c r="P1046" i="3"/>
  <c r="O1046" i="3" s="1" a="1"/>
  <c r="O1046" i="3" s="1"/>
  <c r="N1046" i="3" s="1"/>
  <c r="P1047" i="3"/>
  <c r="O1047" i="3" s="1" a="1"/>
  <c r="O1047" i="3" s="1"/>
  <c r="N1047" i="3" s="1"/>
  <c r="P1048" i="3"/>
  <c r="O1048" i="3" s="1" a="1"/>
  <c r="O1048" i="3" s="1"/>
  <c r="N1048" i="3" s="1"/>
  <c r="P1049" i="3"/>
  <c r="O1049" i="3" s="1" a="1"/>
  <c r="O1049" i="3" s="1"/>
  <c r="N1049" i="3" s="1"/>
  <c r="P1050" i="3"/>
  <c r="O1050" i="3" s="1" a="1"/>
  <c r="O1050" i="3" s="1"/>
  <c r="N1050" i="3" s="1"/>
  <c r="P1051" i="3"/>
  <c r="O1051" i="3" s="1" a="1"/>
  <c r="O1051" i="3" s="1"/>
  <c r="N1051" i="3" s="1"/>
  <c r="P1052" i="3"/>
  <c r="O1052" i="3" s="1" a="1"/>
  <c r="O1052" i="3" s="1"/>
  <c r="N1052" i="3" s="1"/>
  <c r="P1053" i="3"/>
  <c r="O1053" i="3" s="1" a="1"/>
  <c r="O1053" i="3" s="1"/>
  <c r="N1053" i="3" s="1"/>
  <c r="P1054" i="3"/>
  <c r="O1054" i="3" s="1" a="1"/>
  <c r="O1054" i="3" s="1"/>
  <c r="N1054" i="3" s="1"/>
  <c r="P1055" i="3"/>
  <c r="O1055" i="3" s="1" a="1"/>
  <c r="O1055" i="3" s="1"/>
  <c r="N1055" i="3" s="1"/>
  <c r="P1056" i="3"/>
  <c r="O1056" i="3" s="1" a="1"/>
  <c r="O1056" i="3" s="1"/>
  <c r="N1056" i="3" s="1"/>
  <c r="P1057" i="3"/>
  <c r="O1057" i="3" s="1" a="1"/>
  <c r="O1057" i="3" s="1"/>
  <c r="N1057" i="3" s="1"/>
  <c r="P1058" i="3"/>
  <c r="O1058" i="3" s="1" a="1"/>
  <c r="O1058" i="3" s="1"/>
  <c r="N1058" i="3" s="1"/>
  <c r="P1059" i="3"/>
  <c r="O1059" i="3" s="1" a="1"/>
  <c r="O1059" i="3" s="1"/>
  <c r="N1059" i="3" s="1"/>
  <c r="P1060" i="3"/>
  <c r="O1060" i="3" s="1" a="1"/>
  <c r="O1060" i="3" s="1"/>
  <c r="N1060" i="3" s="1"/>
  <c r="P1061" i="3"/>
  <c r="O1061" i="3" s="1" a="1"/>
  <c r="O1061" i="3" s="1"/>
  <c r="N1061" i="3" s="1"/>
  <c r="P1062" i="3"/>
  <c r="O1062" i="3" s="1" a="1"/>
  <c r="O1062" i="3" s="1"/>
  <c r="N1062" i="3" s="1"/>
  <c r="P1063" i="3"/>
  <c r="O1063" i="3" s="1" a="1"/>
  <c r="O1063" i="3" s="1"/>
  <c r="N1063" i="3" s="1"/>
  <c r="P1064" i="3"/>
  <c r="O1064" i="3" s="1" a="1"/>
  <c r="O1064" i="3" s="1"/>
  <c r="N1064" i="3" s="1"/>
  <c r="P1065" i="3"/>
  <c r="O1065" i="3" s="1" a="1"/>
  <c r="O1065" i="3" s="1"/>
  <c r="N1065" i="3" s="1"/>
  <c r="P1066" i="3"/>
  <c r="O1066" i="3" s="1" a="1"/>
  <c r="O1066" i="3" s="1"/>
  <c r="N1066" i="3" s="1"/>
  <c r="P1067" i="3"/>
  <c r="O1067" i="3" s="1" a="1"/>
  <c r="O1067" i="3" s="1"/>
  <c r="N1067" i="3" s="1"/>
  <c r="P1068" i="3"/>
  <c r="O1068" i="3" s="1" a="1"/>
  <c r="O1068" i="3" s="1"/>
  <c r="N1068" i="3" s="1"/>
  <c r="P1069" i="3"/>
  <c r="O1069" i="3" s="1" a="1"/>
  <c r="O1069" i="3" s="1"/>
  <c r="N1069" i="3" s="1"/>
  <c r="P1070" i="3"/>
  <c r="O1070" i="3" s="1" a="1"/>
  <c r="O1070" i="3" s="1"/>
  <c r="N1070" i="3" s="1"/>
  <c r="P1071" i="3"/>
  <c r="O1071" i="3" s="1" a="1"/>
  <c r="O1071" i="3" s="1"/>
  <c r="N1071" i="3" s="1"/>
  <c r="P1072" i="3"/>
  <c r="O1072" i="3" s="1" a="1"/>
  <c r="O1072" i="3" s="1"/>
  <c r="N1072" i="3" s="1"/>
  <c r="P1073" i="3"/>
  <c r="O1073" i="3" s="1" a="1"/>
  <c r="O1073" i="3" s="1"/>
  <c r="N1073" i="3" s="1"/>
  <c r="P1074" i="3"/>
  <c r="O1074" i="3" s="1" a="1"/>
  <c r="O1074" i="3" s="1"/>
  <c r="N1074" i="3" s="1"/>
  <c r="P1075" i="3"/>
  <c r="O1075" i="3" s="1" a="1"/>
  <c r="O1075" i="3" s="1"/>
  <c r="N1075" i="3" s="1"/>
  <c r="P1076" i="3"/>
  <c r="O1076" i="3" s="1" a="1"/>
  <c r="O1076" i="3" s="1"/>
  <c r="N1076" i="3" s="1"/>
  <c r="P1077" i="3"/>
  <c r="O1077" i="3" s="1" a="1"/>
  <c r="O1077" i="3" s="1"/>
  <c r="N1077" i="3" s="1"/>
  <c r="P1078" i="3"/>
  <c r="O1078" i="3" s="1" a="1"/>
  <c r="O1078" i="3" s="1"/>
  <c r="N1078" i="3" s="1"/>
  <c r="P1079" i="3"/>
  <c r="O1079" i="3" s="1" a="1"/>
  <c r="O1079" i="3" s="1"/>
  <c r="N1079" i="3" s="1"/>
  <c r="P1080" i="3"/>
  <c r="O1080" i="3" s="1" a="1"/>
  <c r="O1080" i="3" s="1"/>
  <c r="N1080" i="3" s="1"/>
  <c r="P1081" i="3"/>
  <c r="O1081" i="3" s="1" a="1"/>
  <c r="O1081" i="3" s="1"/>
  <c r="N1081" i="3" s="1"/>
  <c r="P1082" i="3"/>
  <c r="O1082" i="3" s="1" a="1"/>
  <c r="O1082" i="3" s="1"/>
  <c r="N1082" i="3" s="1"/>
  <c r="P1083" i="3"/>
  <c r="O1083" i="3" s="1" a="1"/>
  <c r="O1083" i="3" s="1"/>
  <c r="N1083" i="3" s="1"/>
  <c r="P1084" i="3"/>
  <c r="O1084" i="3" s="1" a="1"/>
  <c r="O1084" i="3" s="1"/>
  <c r="N1084" i="3" s="1"/>
  <c r="P1085" i="3"/>
  <c r="O1085" i="3" s="1" a="1"/>
  <c r="O1085" i="3" s="1"/>
  <c r="N1085" i="3" s="1"/>
  <c r="P1086" i="3"/>
  <c r="O1086" i="3" s="1" a="1"/>
  <c r="O1086" i="3" s="1"/>
  <c r="N1086" i="3" s="1"/>
  <c r="P1087" i="3"/>
  <c r="O1087" i="3" s="1" a="1"/>
  <c r="O1087" i="3" s="1"/>
  <c r="N1087" i="3" s="1"/>
  <c r="P1088" i="3"/>
  <c r="O1088" i="3" s="1" a="1"/>
  <c r="O1088" i="3" s="1"/>
  <c r="N1088" i="3" s="1"/>
  <c r="P1089" i="3"/>
  <c r="O1089" i="3" s="1" a="1"/>
  <c r="O1089" i="3" s="1"/>
  <c r="N1089" i="3" s="1"/>
  <c r="P1090" i="3"/>
  <c r="O1090" i="3" s="1" a="1"/>
  <c r="O1090" i="3" s="1"/>
  <c r="N1090" i="3" s="1"/>
  <c r="P1091" i="3"/>
  <c r="O1091" i="3" s="1" a="1"/>
  <c r="O1091" i="3" s="1"/>
  <c r="N1091" i="3" s="1"/>
  <c r="P1092" i="3"/>
  <c r="O1092" i="3" s="1" a="1"/>
  <c r="O1092" i="3" s="1"/>
  <c r="N1092" i="3" s="1"/>
  <c r="P1093" i="3"/>
  <c r="O1093" i="3" s="1" a="1"/>
  <c r="O1093" i="3" s="1"/>
  <c r="N1093" i="3" s="1"/>
  <c r="P1094" i="3"/>
  <c r="O1094" i="3" s="1" a="1"/>
  <c r="O1094" i="3" s="1"/>
  <c r="N1094" i="3" s="1"/>
  <c r="P1095" i="3"/>
  <c r="O1095" i="3" s="1" a="1"/>
  <c r="O1095" i="3" s="1"/>
  <c r="N1095" i="3" s="1"/>
  <c r="P1096" i="3"/>
  <c r="O1096" i="3" s="1" a="1"/>
  <c r="O1096" i="3" s="1"/>
  <c r="N1096" i="3" s="1"/>
  <c r="P1097" i="3"/>
  <c r="O1097" i="3" s="1" a="1"/>
  <c r="O1097" i="3" s="1"/>
  <c r="N1097" i="3" s="1"/>
  <c r="P1098" i="3"/>
  <c r="O1098" i="3" s="1" a="1"/>
  <c r="O1098" i="3" s="1"/>
  <c r="N1098" i="3" s="1"/>
  <c r="P1099" i="3"/>
  <c r="O1099" i="3" s="1" a="1"/>
  <c r="O1099" i="3" s="1"/>
  <c r="N1099" i="3" s="1"/>
  <c r="P1100" i="3"/>
  <c r="O1100" i="3" s="1" a="1"/>
  <c r="O1100" i="3" s="1"/>
  <c r="N1100" i="3" s="1"/>
  <c r="P1101" i="3"/>
  <c r="O1101" i="3" s="1" a="1"/>
  <c r="O1101" i="3" s="1"/>
  <c r="N1101" i="3" s="1"/>
  <c r="P1102" i="3"/>
  <c r="O1102" i="3" s="1" a="1"/>
  <c r="O1102" i="3" s="1"/>
  <c r="N1102" i="3" s="1"/>
  <c r="P1103" i="3"/>
  <c r="O1103" i="3" s="1" a="1"/>
  <c r="O1103" i="3" s="1"/>
  <c r="N1103" i="3" s="1"/>
  <c r="P1104" i="3"/>
  <c r="O1104" i="3" s="1" a="1"/>
  <c r="O1104" i="3" s="1"/>
  <c r="N1104" i="3" s="1"/>
  <c r="P1105" i="3"/>
  <c r="O1105" i="3" s="1" a="1"/>
  <c r="O1105" i="3" s="1"/>
  <c r="N1105" i="3" s="1"/>
  <c r="P1106" i="3"/>
  <c r="O1106" i="3" s="1" a="1"/>
  <c r="O1106" i="3" s="1"/>
  <c r="N1106" i="3" s="1"/>
  <c r="P1107" i="3"/>
  <c r="O1107" i="3" s="1" a="1"/>
  <c r="O1107" i="3" s="1"/>
  <c r="N1107" i="3" s="1"/>
  <c r="P1108" i="3"/>
  <c r="O1108" i="3" s="1" a="1"/>
  <c r="O1108" i="3" s="1"/>
  <c r="N1108" i="3" s="1"/>
  <c r="P1109" i="3"/>
  <c r="O1109" i="3" s="1" a="1"/>
  <c r="O1109" i="3" s="1"/>
  <c r="N1109" i="3" s="1"/>
  <c r="P1110" i="3"/>
  <c r="O1110" i="3" s="1" a="1"/>
  <c r="O1110" i="3" s="1"/>
  <c r="N1110" i="3" s="1"/>
  <c r="P1111" i="3"/>
  <c r="O1111" i="3" s="1" a="1"/>
  <c r="O1111" i="3" s="1"/>
  <c r="N1111" i="3" s="1"/>
  <c r="P1112" i="3"/>
  <c r="O1112" i="3" s="1" a="1"/>
  <c r="O1112" i="3" s="1"/>
  <c r="N1112" i="3" s="1"/>
  <c r="P1113" i="3"/>
  <c r="O1113" i="3" s="1" a="1"/>
  <c r="O1113" i="3" s="1"/>
  <c r="N1113" i="3" s="1"/>
  <c r="P1114" i="3"/>
  <c r="O1114" i="3" s="1" a="1"/>
  <c r="O1114" i="3" s="1"/>
  <c r="N1114" i="3" s="1"/>
  <c r="P1115" i="3"/>
  <c r="O1115" i="3" s="1" a="1"/>
  <c r="O1115" i="3" s="1"/>
  <c r="N1115" i="3" s="1"/>
  <c r="P1116" i="3"/>
  <c r="O1116" i="3" s="1" a="1"/>
  <c r="O1116" i="3" s="1"/>
  <c r="N1116" i="3" s="1"/>
  <c r="P1117" i="3"/>
  <c r="O1117" i="3" s="1" a="1"/>
  <c r="O1117" i="3" s="1"/>
  <c r="N1117" i="3" s="1"/>
  <c r="P1118" i="3"/>
  <c r="O1118" i="3" s="1" a="1"/>
  <c r="O1118" i="3" s="1"/>
  <c r="N1118" i="3" s="1"/>
  <c r="P1119" i="3"/>
  <c r="O1119" i="3" s="1" a="1"/>
  <c r="O1119" i="3" s="1"/>
  <c r="N1119" i="3" s="1"/>
  <c r="P1120" i="3"/>
  <c r="O1120" i="3" s="1" a="1"/>
  <c r="O1120" i="3" s="1"/>
  <c r="N1120" i="3" s="1"/>
  <c r="P1121" i="3"/>
  <c r="O1121" i="3" s="1" a="1"/>
  <c r="O1121" i="3" s="1"/>
  <c r="N1121" i="3" s="1"/>
  <c r="P1122" i="3"/>
  <c r="O1122" i="3" s="1" a="1"/>
  <c r="O1122" i="3" s="1"/>
  <c r="N1122" i="3" s="1"/>
  <c r="P1123" i="3"/>
  <c r="O1123" i="3" s="1" a="1"/>
  <c r="O1123" i="3" s="1"/>
  <c r="N1123" i="3" s="1"/>
  <c r="P1124" i="3"/>
  <c r="O1124" i="3" s="1" a="1"/>
  <c r="O1124" i="3" s="1"/>
  <c r="N1124" i="3" s="1"/>
  <c r="P1125" i="3"/>
  <c r="O1125" i="3" s="1" a="1"/>
  <c r="O1125" i="3" s="1"/>
  <c r="N1125" i="3" s="1"/>
  <c r="P1126" i="3"/>
  <c r="O1126" i="3" s="1" a="1"/>
  <c r="O1126" i="3" s="1"/>
  <c r="N1126" i="3" s="1"/>
  <c r="P1127" i="3"/>
  <c r="O1127" i="3" s="1" a="1"/>
  <c r="O1127" i="3" s="1"/>
  <c r="N1127" i="3" s="1"/>
  <c r="P1128" i="3"/>
  <c r="O1128" i="3" s="1" a="1"/>
  <c r="O1128" i="3" s="1"/>
  <c r="N1128" i="3" s="1"/>
  <c r="P1129" i="3"/>
  <c r="O1129" i="3" s="1" a="1"/>
  <c r="O1129" i="3" s="1"/>
  <c r="N1129" i="3" s="1"/>
  <c r="P1130" i="3"/>
  <c r="O1130" i="3" s="1" a="1"/>
  <c r="O1130" i="3" s="1"/>
  <c r="N1130" i="3" s="1"/>
  <c r="P1131" i="3"/>
  <c r="O1131" i="3" s="1" a="1"/>
  <c r="O1131" i="3" s="1"/>
  <c r="N1131" i="3" s="1"/>
  <c r="P1132" i="3"/>
  <c r="O1132" i="3" s="1" a="1"/>
  <c r="O1132" i="3" s="1"/>
  <c r="N1132" i="3" s="1"/>
  <c r="P1133" i="3"/>
  <c r="O1133" i="3" s="1" a="1"/>
  <c r="O1133" i="3" s="1"/>
  <c r="N1133" i="3" s="1"/>
  <c r="P1134" i="3"/>
  <c r="O1134" i="3" s="1" a="1"/>
  <c r="O1134" i="3" s="1"/>
  <c r="N1134" i="3" s="1"/>
  <c r="P1135" i="3"/>
  <c r="O1135" i="3" s="1" a="1"/>
  <c r="O1135" i="3" s="1"/>
  <c r="N1135" i="3" s="1"/>
  <c r="P1136" i="3"/>
  <c r="O1136" i="3" s="1" a="1"/>
  <c r="O1136" i="3" s="1"/>
  <c r="N1136" i="3" s="1"/>
  <c r="P1137" i="3"/>
  <c r="O1137" i="3" s="1" a="1"/>
  <c r="O1137" i="3" s="1"/>
  <c r="N1137" i="3" s="1"/>
  <c r="P1138" i="3"/>
  <c r="O1138" i="3" s="1" a="1"/>
  <c r="O1138" i="3" s="1"/>
  <c r="N1138" i="3" s="1"/>
  <c r="P1139" i="3"/>
  <c r="O1139" i="3" s="1" a="1"/>
  <c r="O1139" i="3" s="1"/>
  <c r="N1139" i="3" s="1"/>
  <c r="P1140" i="3"/>
  <c r="O1140" i="3" s="1" a="1"/>
  <c r="O1140" i="3" s="1"/>
  <c r="N1140" i="3" s="1"/>
  <c r="P1141" i="3"/>
  <c r="O1141" i="3" s="1" a="1"/>
  <c r="O1141" i="3" s="1"/>
  <c r="N1141" i="3" s="1"/>
  <c r="P1142" i="3"/>
  <c r="O1142" i="3" s="1" a="1"/>
  <c r="O1142" i="3" s="1"/>
  <c r="N1142" i="3" s="1"/>
  <c r="P1143" i="3"/>
  <c r="O1143" i="3" s="1" a="1"/>
  <c r="O1143" i="3" s="1"/>
  <c r="N1143" i="3" s="1"/>
  <c r="P1144" i="3"/>
  <c r="O1144" i="3" s="1" a="1"/>
  <c r="O1144" i="3" s="1"/>
  <c r="N1144" i="3" s="1"/>
  <c r="P1145" i="3"/>
  <c r="O1145" i="3" s="1" a="1"/>
  <c r="O1145" i="3" s="1"/>
  <c r="N1145" i="3" s="1"/>
  <c r="P1146" i="3"/>
  <c r="O1146" i="3" s="1" a="1"/>
  <c r="O1146" i="3" s="1"/>
  <c r="N1146" i="3" s="1"/>
  <c r="P1147" i="3"/>
  <c r="O1147" i="3" s="1" a="1"/>
  <c r="O1147" i="3" s="1"/>
  <c r="N1147" i="3" s="1"/>
  <c r="P1148" i="3"/>
  <c r="O1148" i="3" s="1" a="1"/>
  <c r="O1148" i="3" s="1"/>
  <c r="N1148" i="3" s="1"/>
  <c r="P1149" i="3"/>
  <c r="O1149" i="3" s="1" a="1"/>
  <c r="O1149" i="3" s="1"/>
  <c r="N1149" i="3" s="1"/>
  <c r="P1150" i="3"/>
  <c r="O1150" i="3" s="1" a="1"/>
  <c r="O1150" i="3" s="1"/>
  <c r="N1150" i="3" s="1"/>
  <c r="P1151" i="3"/>
  <c r="O1151" i="3" s="1" a="1"/>
  <c r="O1151" i="3" s="1"/>
  <c r="N1151" i="3" s="1"/>
  <c r="P1152" i="3"/>
  <c r="O1152" i="3" s="1" a="1"/>
  <c r="O1152" i="3" s="1"/>
  <c r="N1152" i="3" s="1"/>
  <c r="P1153" i="3"/>
  <c r="O1153" i="3" s="1" a="1"/>
  <c r="O1153" i="3" s="1"/>
  <c r="N1153" i="3" s="1"/>
  <c r="P1154" i="3"/>
  <c r="O1154" i="3" s="1" a="1"/>
  <c r="O1154" i="3" s="1"/>
  <c r="N1154" i="3" s="1"/>
  <c r="P1155" i="3"/>
  <c r="O1155" i="3" s="1" a="1"/>
  <c r="O1155" i="3" s="1"/>
  <c r="N1155" i="3" s="1"/>
  <c r="P1156" i="3"/>
  <c r="O1156" i="3" s="1" a="1"/>
  <c r="O1156" i="3" s="1"/>
  <c r="N1156" i="3" s="1"/>
  <c r="P1157" i="3"/>
  <c r="O1157" i="3" s="1" a="1"/>
  <c r="O1157" i="3" s="1"/>
  <c r="N1157" i="3" s="1"/>
  <c r="P1158" i="3"/>
  <c r="O1158" i="3" s="1" a="1"/>
  <c r="O1158" i="3" s="1"/>
  <c r="N1158" i="3" s="1"/>
  <c r="P1159" i="3"/>
  <c r="O1159" i="3" s="1" a="1"/>
  <c r="O1159" i="3" s="1"/>
  <c r="N1159" i="3" s="1"/>
  <c r="P1160" i="3"/>
  <c r="O1160" i="3" s="1" a="1"/>
  <c r="O1160" i="3" s="1"/>
  <c r="N1160" i="3" s="1"/>
  <c r="P1161" i="3"/>
  <c r="O1161" i="3" s="1" a="1"/>
  <c r="O1161" i="3" s="1"/>
  <c r="N1161" i="3" s="1"/>
  <c r="P1162" i="3"/>
  <c r="O1162" i="3" s="1" a="1"/>
  <c r="O1162" i="3" s="1"/>
  <c r="N1162" i="3" s="1"/>
  <c r="P1163" i="3"/>
  <c r="O1163" i="3" s="1" a="1"/>
  <c r="O1163" i="3" s="1"/>
  <c r="N1163" i="3" s="1"/>
  <c r="P1164" i="3"/>
  <c r="O1164" i="3" s="1" a="1"/>
  <c r="O1164" i="3" s="1"/>
  <c r="N1164" i="3" s="1"/>
  <c r="P1165" i="3"/>
  <c r="O1165" i="3" s="1" a="1"/>
  <c r="O1165" i="3" s="1"/>
  <c r="N1165" i="3" s="1"/>
  <c r="P1166" i="3"/>
  <c r="O1166" i="3" s="1" a="1"/>
  <c r="O1166" i="3" s="1"/>
  <c r="N1166" i="3" s="1"/>
  <c r="P1167" i="3"/>
  <c r="O1167" i="3" s="1" a="1"/>
  <c r="O1167" i="3" s="1"/>
  <c r="N1167" i="3" s="1"/>
  <c r="P1168" i="3"/>
  <c r="O1168" i="3" s="1" a="1"/>
  <c r="O1168" i="3" s="1"/>
  <c r="N1168" i="3" s="1"/>
  <c r="P1169" i="3"/>
  <c r="O1169" i="3" s="1" a="1"/>
  <c r="O1169" i="3" s="1"/>
  <c r="N1169" i="3" s="1"/>
  <c r="P1170" i="3"/>
  <c r="O1170" i="3" s="1" a="1"/>
  <c r="O1170" i="3" s="1"/>
  <c r="N1170" i="3" s="1"/>
  <c r="P1171" i="3"/>
  <c r="O1171" i="3" s="1" a="1"/>
  <c r="O1171" i="3" s="1"/>
  <c r="N1171" i="3" s="1"/>
  <c r="P1172" i="3"/>
  <c r="O1172" i="3" s="1" a="1"/>
  <c r="O1172" i="3" s="1"/>
  <c r="N1172" i="3" s="1"/>
  <c r="P1173" i="3"/>
  <c r="O1173" i="3" s="1" a="1"/>
  <c r="O1173" i="3" s="1"/>
  <c r="N1173" i="3" s="1"/>
  <c r="P1174" i="3"/>
  <c r="O1174" i="3" s="1" a="1"/>
  <c r="O1174" i="3" s="1"/>
  <c r="N1174" i="3" s="1"/>
  <c r="P1175" i="3"/>
  <c r="O1175" i="3" s="1" a="1"/>
  <c r="O1175" i="3" s="1"/>
  <c r="N1175" i="3" s="1"/>
  <c r="P1176" i="3"/>
  <c r="O1176" i="3" s="1" a="1"/>
  <c r="O1176" i="3" s="1"/>
  <c r="N1176" i="3" s="1"/>
  <c r="P1177" i="3"/>
  <c r="O1177" i="3" s="1" a="1"/>
  <c r="O1177" i="3" s="1"/>
  <c r="N1177" i="3" s="1"/>
  <c r="P1178" i="3"/>
  <c r="O1178" i="3" s="1" a="1"/>
  <c r="O1178" i="3" s="1"/>
  <c r="N1178" i="3" s="1"/>
  <c r="P1179" i="3"/>
  <c r="O1179" i="3" s="1" a="1"/>
  <c r="O1179" i="3" s="1"/>
  <c r="N1179" i="3" s="1"/>
  <c r="P1180" i="3"/>
  <c r="O1180" i="3" s="1" a="1"/>
  <c r="O1180" i="3" s="1"/>
  <c r="N1180" i="3" s="1"/>
  <c r="P1181" i="3"/>
  <c r="O1181" i="3" s="1" a="1"/>
  <c r="O1181" i="3" s="1"/>
  <c r="N1181" i="3" s="1"/>
  <c r="P1182" i="3"/>
  <c r="O1182" i="3" s="1" a="1"/>
  <c r="O1182" i="3" s="1"/>
  <c r="N1182" i="3" s="1"/>
  <c r="P1183" i="3"/>
  <c r="O1183" i="3" s="1" a="1"/>
  <c r="O1183" i="3" s="1"/>
  <c r="N1183" i="3" s="1"/>
  <c r="P1184" i="3"/>
  <c r="O1184" i="3" s="1" a="1"/>
  <c r="O1184" i="3" s="1"/>
  <c r="N1184" i="3" s="1"/>
  <c r="P1185" i="3"/>
  <c r="O1185" i="3" s="1" a="1"/>
  <c r="O1185" i="3" s="1"/>
  <c r="N1185" i="3" s="1"/>
  <c r="P1186" i="3"/>
  <c r="O1186" i="3" s="1" a="1"/>
  <c r="O1186" i="3" s="1"/>
  <c r="N1186" i="3" s="1"/>
  <c r="P1187" i="3"/>
  <c r="O1187" i="3" s="1" a="1"/>
  <c r="O1187" i="3" s="1"/>
  <c r="N1187" i="3" s="1"/>
  <c r="P1188" i="3"/>
  <c r="O1188" i="3" s="1" a="1"/>
  <c r="O1188" i="3" s="1"/>
  <c r="N1188" i="3" s="1"/>
  <c r="P1189" i="3"/>
  <c r="O1189" i="3" s="1" a="1"/>
  <c r="O1189" i="3" s="1"/>
  <c r="N1189" i="3" s="1"/>
  <c r="P1190" i="3"/>
  <c r="O1190" i="3" s="1" a="1"/>
  <c r="O1190" i="3" s="1"/>
  <c r="N1190" i="3" s="1"/>
  <c r="P1191" i="3"/>
  <c r="O1191" i="3" s="1" a="1"/>
  <c r="O1191" i="3" s="1"/>
  <c r="N1191" i="3" s="1"/>
  <c r="P1192" i="3"/>
  <c r="O1192" i="3" s="1" a="1"/>
  <c r="O1192" i="3" s="1"/>
  <c r="N1192" i="3" s="1"/>
  <c r="P1193" i="3"/>
  <c r="O1193" i="3" s="1" a="1"/>
  <c r="O1193" i="3" s="1"/>
  <c r="N1193" i="3" s="1"/>
  <c r="P1194" i="3"/>
  <c r="O1194" i="3" s="1" a="1"/>
  <c r="O1194" i="3" s="1"/>
  <c r="N1194" i="3" s="1"/>
  <c r="P1195" i="3"/>
  <c r="O1195" i="3" s="1" a="1"/>
  <c r="O1195" i="3" s="1"/>
  <c r="N1195" i="3" s="1"/>
  <c r="P1196" i="3"/>
  <c r="O1196" i="3" s="1" a="1"/>
  <c r="O1196" i="3" s="1"/>
  <c r="N1196" i="3" s="1"/>
  <c r="P1197" i="3"/>
  <c r="O1197" i="3" s="1" a="1"/>
  <c r="O1197" i="3" s="1"/>
  <c r="N1197" i="3" s="1"/>
  <c r="P1198" i="3"/>
  <c r="O1198" i="3" s="1" a="1"/>
  <c r="O1198" i="3" s="1"/>
  <c r="N1198" i="3" s="1"/>
  <c r="P1199" i="3"/>
  <c r="O1199" i="3" s="1" a="1"/>
  <c r="O1199" i="3" s="1"/>
  <c r="N1199" i="3" s="1"/>
  <c r="P1200" i="3"/>
  <c r="O1200" i="3" s="1" a="1"/>
  <c r="O1200" i="3" s="1"/>
  <c r="N1200" i="3" s="1"/>
  <c r="P1201" i="3"/>
  <c r="O1201" i="3" s="1" a="1"/>
  <c r="O1201" i="3" s="1"/>
  <c r="N1201" i="3" s="1"/>
  <c r="P1202" i="3"/>
  <c r="O1202" i="3" s="1" a="1"/>
  <c r="O1202" i="3" s="1"/>
  <c r="N1202" i="3" s="1"/>
  <c r="P1203" i="3"/>
  <c r="O1203" i="3" s="1" a="1"/>
  <c r="O1203" i="3" s="1"/>
  <c r="N1203" i="3" s="1"/>
  <c r="P1204" i="3"/>
  <c r="O1204" i="3" s="1" a="1"/>
  <c r="O1204" i="3" s="1"/>
  <c r="N1204" i="3" s="1"/>
  <c r="P1205" i="3"/>
  <c r="O1205" i="3" s="1" a="1"/>
  <c r="O1205" i="3" s="1"/>
  <c r="N1205" i="3" s="1"/>
  <c r="P1206" i="3"/>
  <c r="O1206" i="3" s="1" a="1"/>
  <c r="O1206" i="3" s="1"/>
  <c r="N1206" i="3" s="1"/>
  <c r="P1207" i="3"/>
  <c r="O1207" i="3" s="1" a="1"/>
  <c r="O1207" i="3" s="1"/>
  <c r="N1207" i="3" s="1"/>
  <c r="P1208" i="3"/>
  <c r="O1208" i="3" s="1" a="1"/>
  <c r="O1208" i="3" s="1"/>
  <c r="N1208" i="3" s="1"/>
  <c r="P1209" i="3"/>
  <c r="O1209" i="3" s="1" a="1"/>
  <c r="O1209" i="3" s="1"/>
  <c r="N1209" i="3" s="1"/>
  <c r="P1210" i="3"/>
  <c r="O1210" i="3" s="1" a="1"/>
  <c r="O1210" i="3" s="1"/>
  <c r="N1210" i="3" s="1"/>
  <c r="P1211" i="3"/>
  <c r="O1211" i="3" s="1" a="1"/>
  <c r="O1211" i="3" s="1"/>
  <c r="N1211" i="3" s="1"/>
  <c r="P1212" i="3"/>
  <c r="O1212" i="3" s="1" a="1"/>
  <c r="O1212" i="3" s="1"/>
  <c r="N1212" i="3" s="1"/>
  <c r="P1213" i="3"/>
  <c r="O1213" i="3" s="1" a="1"/>
  <c r="O1213" i="3" s="1"/>
  <c r="N1213" i="3" s="1"/>
  <c r="P1214" i="3"/>
  <c r="O1214" i="3" s="1" a="1"/>
  <c r="O1214" i="3" s="1"/>
  <c r="N1214" i="3" s="1"/>
  <c r="P1215" i="3"/>
  <c r="O1215" i="3" s="1" a="1"/>
  <c r="O1215" i="3" s="1"/>
  <c r="N1215" i="3" s="1"/>
  <c r="P1216" i="3"/>
  <c r="O1216" i="3" s="1" a="1"/>
  <c r="O1216" i="3" s="1"/>
  <c r="N1216" i="3" s="1"/>
  <c r="P1217" i="3"/>
  <c r="O1217" i="3" s="1" a="1"/>
  <c r="O1217" i="3" s="1"/>
  <c r="N1217" i="3" s="1"/>
  <c r="P1218" i="3"/>
  <c r="O1218" i="3" s="1" a="1"/>
  <c r="O1218" i="3" s="1"/>
  <c r="N1218" i="3" s="1"/>
  <c r="P1219" i="3"/>
  <c r="O1219" i="3" s="1" a="1"/>
  <c r="O1219" i="3" s="1"/>
  <c r="N1219" i="3" s="1"/>
  <c r="P1220" i="3"/>
  <c r="O1220" i="3" s="1" a="1"/>
  <c r="O1220" i="3" s="1"/>
  <c r="N1220" i="3" s="1"/>
  <c r="P1221" i="3"/>
  <c r="O1221" i="3" s="1" a="1"/>
  <c r="O1221" i="3" s="1"/>
  <c r="N1221" i="3" s="1"/>
  <c r="P1222" i="3"/>
  <c r="O1222" i="3" s="1" a="1"/>
  <c r="O1222" i="3" s="1"/>
  <c r="N1222" i="3" s="1"/>
  <c r="P1223" i="3"/>
  <c r="O1223" i="3" s="1" a="1"/>
  <c r="O1223" i="3" s="1"/>
  <c r="N1223" i="3" s="1"/>
  <c r="P1224" i="3"/>
  <c r="O1224" i="3" s="1" a="1"/>
  <c r="O1224" i="3" s="1"/>
  <c r="N1224" i="3" s="1"/>
  <c r="P1225" i="3"/>
  <c r="O1225" i="3" s="1" a="1"/>
  <c r="O1225" i="3" s="1"/>
  <c r="N1225" i="3" s="1"/>
  <c r="P1226" i="3"/>
  <c r="O1226" i="3" s="1" a="1"/>
  <c r="O1226" i="3" s="1"/>
  <c r="N1226" i="3" s="1"/>
  <c r="P1227" i="3"/>
  <c r="O1227" i="3" s="1" a="1"/>
  <c r="O1227" i="3" s="1"/>
  <c r="N1227" i="3" s="1"/>
  <c r="P1228" i="3"/>
  <c r="O1228" i="3" s="1" a="1"/>
  <c r="O1228" i="3" s="1"/>
  <c r="N1228" i="3" s="1"/>
  <c r="P1229" i="3"/>
  <c r="O1229" i="3" s="1" a="1"/>
  <c r="O1229" i="3" s="1"/>
  <c r="N1229" i="3" s="1"/>
  <c r="P1230" i="3"/>
  <c r="O1230" i="3" s="1" a="1"/>
  <c r="O1230" i="3" s="1"/>
  <c r="N1230" i="3" s="1"/>
  <c r="P1231" i="3"/>
  <c r="O1231" i="3" s="1" a="1"/>
  <c r="O1231" i="3" s="1"/>
  <c r="N1231" i="3" s="1"/>
  <c r="P1232" i="3"/>
  <c r="O1232" i="3" s="1" a="1"/>
  <c r="O1232" i="3" s="1"/>
  <c r="N1232" i="3" s="1"/>
  <c r="P1233" i="3"/>
  <c r="O1233" i="3" s="1" a="1"/>
  <c r="O1233" i="3" s="1"/>
  <c r="N1233" i="3" s="1"/>
  <c r="P1234" i="3"/>
  <c r="O1234" i="3" s="1" a="1"/>
  <c r="O1234" i="3" s="1"/>
  <c r="N1234" i="3" s="1"/>
  <c r="P1235" i="3"/>
  <c r="O1235" i="3" s="1" a="1"/>
  <c r="O1235" i="3" s="1"/>
  <c r="N1235" i="3" s="1"/>
  <c r="P1236" i="3"/>
  <c r="O1236" i="3" s="1" a="1"/>
  <c r="O1236" i="3" s="1"/>
  <c r="N1236" i="3" s="1"/>
  <c r="P1237" i="3"/>
  <c r="O1237" i="3" s="1" a="1"/>
  <c r="O1237" i="3" s="1"/>
  <c r="N1237" i="3" s="1"/>
  <c r="P1238" i="3"/>
  <c r="O1238" i="3" s="1" a="1"/>
  <c r="O1238" i="3" s="1"/>
  <c r="N1238" i="3" s="1"/>
  <c r="P1239" i="3"/>
  <c r="O1239" i="3" s="1" a="1"/>
  <c r="O1239" i="3" s="1"/>
  <c r="N1239" i="3" s="1"/>
  <c r="P1240" i="3"/>
  <c r="O1240" i="3" s="1" a="1"/>
  <c r="O1240" i="3" s="1"/>
  <c r="N1240" i="3" s="1"/>
  <c r="P1241" i="3"/>
  <c r="O1241" i="3" s="1" a="1"/>
  <c r="O1241" i="3" s="1"/>
  <c r="N1241" i="3" s="1"/>
  <c r="P1242" i="3"/>
  <c r="O1242" i="3" s="1" a="1"/>
  <c r="O1242" i="3" s="1"/>
  <c r="N1242" i="3" s="1"/>
  <c r="P1243" i="3"/>
  <c r="O1243" i="3" s="1" a="1"/>
  <c r="O1243" i="3" s="1"/>
  <c r="N1243" i="3" s="1"/>
  <c r="P1244" i="3"/>
  <c r="O1244" i="3" s="1" a="1"/>
  <c r="O1244" i="3" s="1"/>
  <c r="N1244" i="3" s="1"/>
  <c r="P1245" i="3"/>
  <c r="O1245" i="3" s="1" a="1"/>
  <c r="O1245" i="3" s="1"/>
  <c r="N1245" i="3" s="1"/>
  <c r="P1246" i="3"/>
  <c r="O1246" i="3" s="1" a="1"/>
  <c r="O1246" i="3" s="1"/>
  <c r="N1246" i="3" s="1"/>
  <c r="P1247" i="3"/>
  <c r="O1247" i="3" s="1" a="1"/>
  <c r="O1247" i="3" s="1"/>
  <c r="N1247" i="3" s="1"/>
  <c r="P1248" i="3"/>
  <c r="O1248" i="3" s="1" a="1"/>
  <c r="O1248" i="3" s="1"/>
  <c r="N1248" i="3" s="1"/>
  <c r="P1249" i="3"/>
  <c r="O1249" i="3" s="1" a="1"/>
  <c r="O1249" i="3" s="1"/>
  <c r="N1249" i="3" s="1"/>
  <c r="P1250" i="3"/>
  <c r="O1250" i="3" s="1" a="1"/>
  <c r="O1250" i="3" s="1"/>
  <c r="N1250" i="3" s="1"/>
  <c r="P1251" i="3"/>
  <c r="O1251" i="3" s="1" a="1"/>
  <c r="O1251" i="3" s="1"/>
  <c r="N1251" i="3" s="1"/>
  <c r="P1252" i="3"/>
  <c r="O1252" i="3" s="1" a="1"/>
  <c r="O1252" i="3" s="1"/>
  <c r="N1252" i="3" s="1"/>
  <c r="P1253" i="3"/>
  <c r="O1253" i="3" s="1" a="1"/>
  <c r="O1253" i="3" s="1"/>
  <c r="N1253" i="3" s="1"/>
  <c r="P1254" i="3"/>
  <c r="O1254" i="3" s="1" a="1"/>
  <c r="O1254" i="3" s="1"/>
  <c r="N1254" i="3" s="1"/>
  <c r="P1255" i="3"/>
  <c r="O1255" i="3" s="1" a="1"/>
  <c r="O1255" i="3" s="1"/>
  <c r="N1255" i="3" s="1"/>
  <c r="P1256" i="3"/>
  <c r="O1256" i="3" s="1" a="1"/>
  <c r="O1256" i="3" s="1"/>
  <c r="N1256" i="3" s="1"/>
  <c r="P1257" i="3"/>
  <c r="O1257" i="3" s="1" a="1"/>
  <c r="O1257" i="3" s="1"/>
  <c r="N1257" i="3" s="1"/>
  <c r="P1258" i="3"/>
  <c r="O1258" i="3" s="1" a="1"/>
  <c r="O1258" i="3" s="1"/>
  <c r="N1258" i="3" s="1"/>
  <c r="P1259" i="3"/>
  <c r="O1259" i="3" s="1" a="1"/>
  <c r="O1259" i="3" s="1"/>
  <c r="N1259" i="3" s="1"/>
  <c r="P1260" i="3"/>
  <c r="O1260" i="3" s="1" a="1"/>
  <c r="O1260" i="3" s="1"/>
  <c r="N1260" i="3" s="1"/>
  <c r="P1261" i="3"/>
  <c r="O1261" i="3" s="1" a="1"/>
  <c r="O1261" i="3" s="1"/>
  <c r="N1261" i="3" s="1"/>
  <c r="P1262" i="3"/>
  <c r="O1262" i="3" s="1" a="1"/>
  <c r="O1262" i="3" s="1"/>
  <c r="N1262" i="3" s="1"/>
  <c r="P1263" i="3"/>
  <c r="O1263" i="3" s="1" a="1"/>
  <c r="O1263" i="3" s="1"/>
  <c r="N1263" i="3" s="1"/>
  <c r="P1264" i="3"/>
  <c r="O1264" i="3" s="1" a="1"/>
  <c r="O1264" i="3" s="1"/>
  <c r="N1264" i="3" s="1"/>
  <c r="P1265" i="3"/>
  <c r="O1265" i="3" s="1" a="1"/>
  <c r="O1265" i="3" s="1"/>
  <c r="N1265" i="3" s="1"/>
  <c r="P1266" i="3"/>
  <c r="O1266" i="3" s="1" a="1"/>
  <c r="O1266" i="3" s="1"/>
  <c r="N1266" i="3" s="1"/>
  <c r="P1267" i="3"/>
  <c r="O1267" i="3" s="1" a="1"/>
  <c r="O1267" i="3" s="1"/>
  <c r="N1267" i="3" s="1"/>
  <c r="P1268" i="3"/>
  <c r="O1268" i="3" s="1" a="1"/>
  <c r="O1268" i="3" s="1"/>
  <c r="N1268" i="3" s="1"/>
  <c r="P1269" i="3"/>
  <c r="O1269" i="3" s="1" a="1"/>
  <c r="O1269" i="3" s="1"/>
  <c r="N1269" i="3" s="1"/>
  <c r="P1270" i="3"/>
  <c r="O1270" i="3" s="1" a="1"/>
  <c r="O1270" i="3" s="1"/>
  <c r="N1270" i="3" s="1"/>
  <c r="P1271" i="3"/>
  <c r="O1271" i="3" s="1" a="1"/>
  <c r="O1271" i="3" s="1"/>
  <c r="N1271" i="3" s="1"/>
  <c r="P1272" i="3"/>
  <c r="O1272" i="3" s="1" a="1"/>
  <c r="O1272" i="3" s="1"/>
  <c r="N1272" i="3" s="1"/>
  <c r="P1273" i="3"/>
  <c r="O1273" i="3" s="1" a="1"/>
  <c r="O1273" i="3" s="1"/>
  <c r="N1273" i="3" s="1"/>
  <c r="P1274" i="3"/>
  <c r="O1274" i="3" s="1" a="1"/>
  <c r="O1274" i="3" s="1"/>
  <c r="N1274" i="3" s="1"/>
  <c r="P1275" i="3"/>
  <c r="O1275" i="3" s="1" a="1"/>
  <c r="O1275" i="3" s="1"/>
  <c r="N1275" i="3" s="1"/>
  <c r="P1276" i="3"/>
  <c r="O1276" i="3" s="1" a="1"/>
  <c r="O1276" i="3" s="1"/>
  <c r="N1276" i="3" s="1"/>
  <c r="P1277" i="3"/>
  <c r="O1277" i="3" s="1" a="1"/>
  <c r="O1277" i="3" s="1"/>
  <c r="N1277" i="3" s="1"/>
  <c r="P1278" i="3"/>
  <c r="O1278" i="3" s="1" a="1"/>
  <c r="O1278" i="3" s="1"/>
  <c r="N1278" i="3" s="1"/>
  <c r="P1279" i="3"/>
  <c r="O1279" i="3" s="1" a="1"/>
  <c r="O1279" i="3" s="1"/>
  <c r="N1279" i="3" s="1"/>
  <c r="P1280" i="3"/>
  <c r="O1280" i="3" s="1" a="1"/>
  <c r="O1280" i="3" s="1"/>
  <c r="N1280" i="3" s="1"/>
  <c r="P1281" i="3"/>
  <c r="O1281" i="3" s="1" a="1"/>
  <c r="O1281" i="3" s="1"/>
  <c r="N1281" i="3" s="1"/>
  <c r="P1282" i="3"/>
  <c r="O1282" i="3" s="1" a="1"/>
  <c r="O1282" i="3" s="1"/>
  <c r="N1282" i="3" s="1"/>
  <c r="P1283" i="3"/>
  <c r="O1283" i="3" s="1" a="1"/>
  <c r="O1283" i="3" s="1"/>
  <c r="N1283" i="3" s="1"/>
  <c r="P1284" i="3"/>
  <c r="O1284" i="3" s="1" a="1"/>
  <c r="O1284" i="3" s="1"/>
  <c r="N1284" i="3" s="1"/>
  <c r="P1285" i="3"/>
  <c r="O1285" i="3" s="1" a="1"/>
  <c r="O1285" i="3" s="1"/>
  <c r="N1285" i="3" s="1"/>
  <c r="P1286" i="3"/>
  <c r="O1286" i="3" s="1" a="1"/>
  <c r="O1286" i="3" s="1"/>
  <c r="N1286" i="3" s="1"/>
  <c r="P1287" i="3"/>
  <c r="O1287" i="3" s="1" a="1"/>
  <c r="O1287" i="3" s="1"/>
  <c r="N1287" i="3" s="1"/>
  <c r="P1288" i="3"/>
  <c r="O1288" i="3" s="1" a="1"/>
  <c r="O1288" i="3" s="1"/>
  <c r="N1288" i="3" s="1"/>
  <c r="P1289" i="3"/>
  <c r="O1289" i="3" s="1" a="1"/>
  <c r="O1289" i="3" s="1"/>
  <c r="N1289" i="3" s="1"/>
  <c r="P1290" i="3"/>
  <c r="O1290" i="3" s="1" a="1"/>
  <c r="O1290" i="3" s="1"/>
  <c r="N1290" i="3" s="1"/>
  <c r="P1291" i="3"/>
  <c r="O1291" i="3" s="1" a="1"/>
  <c r="O1291" i="3" s="1"/>
  <c r="N1291" i="3" s="1"/>
  <c r="P1292" i="3"/>
  <c r="O1292" i="3" s="1" a="1"/>
  <c r="O1292" i="3" s="1"/>
  <c r="N1292" i="3" s="1"/>
  <c r="P1293" i="3"/>
  <c r="O1293" i="3" s="1" a="1"/>
  <c r="O1293" i="3" s="1"/>
  <c r="N1293" i="3" s="1"/>
  <c r="P1294" i="3"/>
  <c r="O1294" i="3" s="1" a="1"/>
  <c r="O1294" i="3" s="1"/>
  <c r="N1294" i="3" s="1"/>
  <c r="P1295" i="3"/>
  <c r="O1295" i="3" s="1" a="1"/>
  <c r="O1295" i="3" s="1"/>
  <c r="N1295" i="3" s="1"/>
  <c r="P1296" i="3"/>
  <c r="O1296" i="3" s="1" a="1"/>
  <c r="O1296" i="3" s="1"/>
  <c r="N1296" i="3" s="1"/>
  <c r="P1297" i="3"/>
  <c r="O1297" i="3" s="1" a="1"/>
  <c r="O1297" i="3" s="1"/>
  <c r="N1297" i="3" s="1"/>
  <c r="P1298" i="3"/>
  <c r="O1298" i="3" s="1" a="1"/>
  <c r="O1298" i="3" s="1"/>
  <c r="N1298" i="3" s="1"/>
  <c r="P1299" i="3"/>
  <c r="O1299" i="3" s="1" a="1"/>
  <c r="O1299" i="3" s="1"/>
  <c r="N1299" i="3" s="1"/>
  <c r="P1300" i="3"/>
  <c r="O1300" i="3" s="1" a="1"/>
  <c r="O1300" i="3" s="1"/>
  <c r="N1300" i="3" s="1"/>
  <c r="P1301" i="3"/>
  <c r="O1301" i="3" s="1" a="1"/>
  <c r="O1301" i="3" s="1"/>
  <c r="N1301" i="3" s="1"/>
  <c r="P1302" i="3"/>
  <c r="O1302" i="3" s="1" a="1"/>
  <c r="O1302" i="3" s="1"/>
  <c r="N1302" i="3" s="1"/>
  <c r="P1303" i="3"/>
  <c r="O1303" i="3" s="1" a="1"/>
  <c r="O1303" i="3" s="1"/>
  <c r="N1303" i="3" s="1"/>
  <c r="P1304" i="3"/>
  <c r="O1304" i="3" s="1" a="1"/>
  <c r="O1304" i="3" s="1"/>
  <c r="N1304" i="3" s="1"/>
  <c r="P1305" i="3"/>
  <c r="O1305" i="3" s="1" a="1"/>
  <c r="O1305" i="3" s="1"/>
  <c r="N1305" i="3" s="1"/>
  <c r="P1306" i="3"/>
  <c r="O1306" i="3" s="1" a="1"/>
  <c r="O1306" i="3" s="1"/>
  <c r="N1306" i="3" s="1"/>
  <c r="P1307" i="3"/>
  <c r="O1307" i="3" s="1" a="1"/>
  <c r="O1307" i="3" s="1"/>
  <c r="N1307" i="3" s="1"/>
  <c r="P1308" i="3"/>
  <c r="O1308" i="3" s="1" a="1"/>
  <c r="O1308" i="3" s="1"/>
  <c r="N1308" i="3" s="1"/>
  <c r="P1309" i="3"/>
  <c r="O1309" i="3" s="1" a="1"/>
  <c r="O1309" i="3" s="1"/>
  <c r="N1309" i="3" s="1"/>
  <c r="P1310" i="3"/>
  <c r="O1310" i="3" s="1" a="1"/>
  <c r="O1310" i="3" s="1"/>
  <c r="N1310" i="3" s="1"/>
  <c r="P1311" i="3"/>
  <c r="O1311" i="3" s="1" a="1"/>
  <c r="O1311" i="3" s="1"/>
  <c r="N1311" i="3" s="1"/>
  <c r="P1312" i="3"/>
  <c r="O1312" i="3" s="1" a="1"/>
  <c r="O1312" i="3" s="1"/>
  <c r="N1312" i="3" s="1"/>
  <c r="P1313" i="3"/>
  <c r="O1313" i="3" s="1" a="1"/>
  <c r="O1313" i="3" s="1"/>
  <c r="N1313" i="3" s="1"/>
  <c r="P1314" i="3"/>
  <c r="O1314" i="3" s="1" a="1"/>
  <c r="O1314" i="3" s="1"/>
  <c r="N1314" i="3" s="1"/>
  <c r="P1315" i="3"/>
  <c r="O1315" i="3" s="1" a="1"/>
  <c r="O1315" i="3" s="1"/>
  <c r="N1315" i="3" s="1"/>
  <c r="P1316" i="3"/>
  <c r="O1316" i="3" s="1" a="1"/>
  <c r="O1316" i="3" s="1"/>
  <c r="N1316" i="3" s="1"/>
  <c r="P1317" i="3"/>
  <c r="O1317" i="3" s="1" a="1"/>
  <c r="O1317" i="3" s="1"/>
  <c r="N1317" i="3" s="1"/>
  <c r="P1318" i="3"/>
  <c r="O1318" i="3" s="1" a="1"/>
  <c r="O1318" i="3" s="1"/>
  <c r="N1318" i="3" s="1"/>
  <c r="P1319" i="3"/>
  <c r="O1319" i="3" s="1" a="1"/>
  <c r="O1319" i="3" s="1"/>
  <c r="N1319" i="3" s="1"/>
  <c r="P1320" i="3"/>
  <c r="O1320" i="3" s="1" a="1"/>
  <c r="O1320" i="3" s="1"/>
  <c r="N1320" i="3" s="1"/>
  <c r="P1321" i="3"/>
  <c r="O1321" i="3" s="1" a="1"/>
  <c r="O1321" i="3" s="1"/>
  <c r="N1321" i="3" s="1"/>
  <c r="P1322" i="3"/>
  <c r="O1322" i="3" s="1" a="1"/>
  <c r="O1322" i="3" s="1"/>
  <c r="N1322" i="3" s="1"/>
  <c r="P1323" i="3"/>
  <c r="O1323" i="3" s="1" a="1"/>
  <c r="O1323" i="3" s="1"/>
  <c r="N1323" i="3" s="1"/>
  <c r="P1324" i="3"/>
  <c r="O1324" i="3" s="1" a="1"/>
  <c r="O1324" i="3" s="1"/>
  <c r="N1324" i="3" s="1"/>
  <c r="P1325" i="3"/>
  <c r="O1325" i="3" s="1" a="1"/>
  <c r="O1325" i="3" s="1"/>
  <c r="N1325" i="3" s="1"/>
  <c r="P1326" i="3"/>
  <c r="O1326" i="3" s="1" a="1"/>
  <c r="O1326" i="3" s="1"/>
  <c r="N1326" i="3" s="1"/>
  <c r="P1327" i="3"/>
  <c r="O1327" i="3" s="1" a="1"/>
  <c r="O1327" i="3" s="1"/>
  <c r="N1327" i="3" s="1"/>
  <c r="P1328" i="3"/>
  <c r="O1328" i="3" s="1" a="1"/>
  <c r="O1328" i="3" s="1"/>
  <c r="N1328" i="3" s="1"/>
  <c r="P1329" i="3"/>
  <c r="O1329" i="3" s="1" a="1"/>
  <c r="O1329" i="3" s="1"/>
  <c r="N1329" i="3" s="1"/>
  <c r="P1330" i="3"/>
  <c r="O1330" i="3" s="1" a="1"/>
  <c r="O1330" i="3" s="1"/>
  <c r="N1330" i="3" s="1"/>
  <c r="P1331" i="3"/>
  <c r="O1331" i="3" s="1" a="1"/>
  <c r="O1331" i="3" s="1"/>
  <c r="N1331" i="3" s="1"/>
  <c r="P1332" i="3"/>
  <c r="O1332" i="3" s="1" a="1"/>
  <c r="O1332" i="3" s="1"/>
  <c r="N1332" i="3" s="1"/>
  <c r="P1333" i="3"/>
  <c r="O1333" i="3" s="1" a="1"/>
  <c r="O1333" i="3" s="1"/>
  <c r="N1333" i="3" s="1"/>
  <c r="P1334" i="3"/>
  <c r="O1334" i="3" s="1" a="1"/>
  <c r="O1334" i="3" s="1"/>
  <c r="N1334" i="3" s="1"/>
  <c r="P1335" i="3"/>
  <c r="O1335" i="3" s="1" a="1"/>
  <c r="O1335" i="3" s="1"/>
  <c r="N1335" i="3" s="1"/>
  <c r="P1336" i="3"/>
  <c r="O1336" i="3" s="1" a="1"/>
  <c r="O1336" i="3" s="1"/>
  <c r="N1336" i="3" s="1"/>
  <c r="P1337" i="3"/>
  <c r="O1337" i="3" s="1" a="1"/>
  <c r="O1337" i="3" s="1"/>
  <c r="N1337" i="3" s="1"/>
  <c r="P1338" i="3"/>
  <c r="O1338" i="3" s="1" a="1"/>
  <c r="O1338" i="3" s="1"/>
  <c r="N1338" i="3" s="1"/>
  <c r="P1339" i="3"/>
  <c r="O1339" i="3" s="1" a="1"/>
  <c r="O1339" i="3" s="1"/>
  <c r="N1339" i="3" s="1"/>
  <c r="P1340" i="3"/>
  <c r="O1340" i="3" s="1" a="1"/>
  <c r="O1340" i="3" s="1"/>
  <c r="N1340" i="3" s="1"/>
  <c r="P1341" i="3"/>
  <c r="O1341" i="3" s="1" a="1"/>
  <c r="O1341" i="3" s="1"/>
  <c r="N1341" i="3" s="1"/>
  <c r="P1342" i="3"/>
  <c r="O1342" i="3" s="1" a="1"/>
  <c r="O1342" i="3" s="1"/>
  <c r="N1342" i="3" s="1"/>
  <c r="P1343" i="3"/>
  <c r="O1343" i="3" s="1" a="1"/>
  <c r="O1343" i="3" s="1"/>
  <c r="N1343" i="3" s="1"/>
  <c r="P1344" i="3"/>
  <c r="O1344" i="3" s="1" a="1"/>
  <c r="O1344" i="3" s="1"/>
  <c r="N1344" i="3" s="1"/>
  <c r="P1345" i="3"/>
  <c r="O1345" i="3" s="1" a="1"/>
  <c r="O1345" i="3" s="1"/>
  <c r="N1345" i="3" s="1"/>
  <c r="P1346" i="3"/>
  <c r="O1346" i="3" s="1" a="1"/>
  <c r="O1346" i="3" s="1"/>
  <c r="N1346" i="3" s="1"/>
  <c r="P1347" i="3"/>
  <c r="O1347" i="3" s="1" a="1"/>
  <c r="O1347" i="3" s="1"/>
  <c r="N1347" i="3" s="1"/>
  <c r="P1348" i="3"/>
  <c r="O1348" i="3" s="1" a="1"/>
  <c r="O1348" i="3" s="1"/>
  <c r="N1348" i="3" s="1"/>
  <c r="P1349" i="3"/>
  <c r="O1349" i="3" s="1" a="1"/>
  <c r="O1349" i="3" s="1"/>
  <c r="N1349" i="3" s="1"/>
  <c r="P1350" i="3"/>
  <c r="O1350" i="3" s="1" a="1"/>
  <c r="O1350" i="3" s="1"/>
  <c r="N1350" i="3" s="1"/>
  <c r="P1351" i="3"/>
  <c r="O1351" i="3" s="1" a="1"/>
  <c r="O1351" i="3" s="1"/>
  <c r="N1351" i="3" s="1"/>
  <c r="P1352" i="3"/>
  <c r="O1352" i="3" s="1" a="1"/>
  <c r="O1352" i="3" s="1"/>
  <c r="N1352" i="3" s="1"/>
  <c r="P1353" i="3"/>
  <c r="O1353" i="3" s="1" a="1"/>
  <c r="O1353" i="3" s="1"/>
  <c r="N1353" i="3" s="1"/>
  <c r="P1354" i="3"/>
  <c r="O1354" i="3" s="1" a="1"/>
  <c r="O1354" i="3" s="1"/>
  <c r="N1354" i="3" s="1"/>
  <c r="P1355" i="3"/>
  <c r="O1355" i="3" s="1" a="1"/>
  <c r="O1355" i="3" s="1"/>
  <c r="N1355" i="3" s="1"/>
  <c r="P1356" i="3"/>
  <c r="O1356" i="3" s="1" a="1"/>
  <c r="O1356" i="3" s="1"/>
  <c r="N1356" i="3" s="1"/>
  <c r="P1357" i="3"/>
  <c r="O1357" i="3" s="1" a="1"/>
  <c r="O1357" i="3" s="1"/>
  <c r="N1357" i="3" s="1"/>
  <c r="P1358" i="3"/>
  <c r="O1358" i="3" s="1" a="1"/>
  <c r="O1358" i="3" s="1"/>
  <c r="N1358" i="3" s="1"/>
  <c r="P1359" i="3"/>
  <c r="O1359" i="3" s="1" a="1"/>
  <c r="O1359" i="3" s="1"/>
  <c r="N1359" i="3" s="1"/>
  <c r="P1360" i="3"/>
  <c r="O1360" i="3" s="1" a="1"/>
  <c r="O1360" i="3" s="1"/>
  <c r="N1360" i="3" s="1"/>
  <c r="P1361" i="3"/>
  <c r="O1361" i="3" s="1" a="1"/>
  <c r="O1361" i="3" s="1"/>
  <c r="N1361" i="3" s="1"/>
  <c r="P1362" i="3"/>
  <c r="O1362" i="3" s="1" a="1"/>
  <c r="O1362" i="3" s="1"/>
  <c r="N1362" i="3" s="1"/>
  <c r="P1363" i="3"/>
  <c r="O1363" i="3" s="1" a="1"/>
  <c r="O1363" i="3" s="1"/>
  <c r="N1363" i="3" s="1"/>
  <c r="P1364" i="3"/>
  <c r="O1364" i="3" s="1" a="1"/>
  <c r="O1364" i="3" s="1"/>
  <c r="N1364" i="3" s="1"/>
  <c r="P1365" i="3"/>
  <c r="O1365" i="3" s="1" a="1"/>
  <c r="O1365" i="3" s="1"/>
  <c r="N1365" i="3" s="1"/>
  <c r="P1366" i="3"/>
  <c r="O1366" i="3" s="1" a="1"/>
  <c r="O1366" i="3" s="1"/>
  <c r="N1366" i="3" s="1"/>
  <c r="P1367" i="3"/>
  <c r="O1367" i="3" s="1" a="1"/>
  <c r="O1367" i="3" s="1"/>
  <c r="N1367" i="3" s="1"/>
  <c r="P1368" i="3"/>
  <c r="O1368" i="3" s="1" a="1"/>
  <c r="O1368" i="3" s="1"/>
  <c r="N1368" i="3" s="1"/>
  <c r="P1369" i="3"/>
  <c r="O1369" i="3" s="1" a="1"/>
  <c r="O1369" i="3" s="1"/>
  <c r="N1369" i="3" s="1"/>
  <c r="P1370" i="3"/>
  <c r="O1370" i="3" s="1" a="1"/>
  <c r="O1370" i="3" s="1"/>
  <c r="N1370" i="3" s="1"/>
  <c r="P1371" i="3"/>
  <c r="O1371" i="3" s="1" a="1"/>
  <c r="O1371" i="3" s="1"/>
  <c r="N1371" i="3" s="1"/>
  <c r="P1372" i="3"/>
  <c r="O1372" i="3" s="1" a="1"/>
  <c r="O1372" i="3" s="1"/>
  <c r="N1372" i="3" s="1"/>
  <c r="P1373" i="3"/>
  <c r="O1373" i="3" s="1" a="1"/>
  <c r="O1373" i="3" s="1"/>
  <c r="N1373" i="3" s="1"/>
  <c r="P1374" i="3"/>
  <c r="O1374" i="3" s="1" a="1"/>
  <c r="O1374" i="3" s="1"/>
  <c r="N1374" i="3" s="1"/>
  <c r="P1375" i="3"/>
  <c r="O1375" i="3" s="1" a="1"/>
  <c r="O1375" i="3" s="1"/>
  <c r="N1375" i="3" s="1"/>
  <c r="P1376" i="3"/>
  <c r="O1376" i="3" s="1" a="1"/>
  <c r="O1376" i="3" s="1"/>
  <c r="N1376" i="3" s="1"/>
  <c r="P1377" i="3"/>
  <c r="O1377" i="3" s="1" a="1"/>
  <c r="O1377" i="3" s="1"/>
  <c r="N1377" i="3" s="1"/>
  <c r="P1378" i="3"/>
  <c r="O1378" i="3" s="1" a="1"/>
  <c r="O1378" i="3" s="1"/>
  <c r="N1378" i="3" s="1"/>
  <c r="P1379" i="3"/>
  <c r="O1379" i="3" s="1" a="1"/>
  <c r="O1379" i="3" s="1"/>
  <c r="N1379" i="3" s="1"/>
  <c r="P1380" i="3"/>
  <c r="O1380" i="3" s="1" a="1"/>
  <c r="O1380" i="3" s="1"/>
  <c r="N1380" i="3" s="1"/>
  <c r="P1381" i="3"/>
  <c r="O1381" i="3" s="1" a="1"/>
  <c r="O1381" i="3" s="1"/>
  <c r="N1381" i="3" s="1"/>
  <c r="P1382" i="3"/>
  <c r="O1382" i="3" s="1" a="1"/>
  <c r="O1382" i="3" s="1"/>
  <c r="N1382" i="3" s="1"/>
  <c r="P1383" i="3"/>
  <c r="O1383" i="3" s="1" a="1"/>
  <c r="O1383" i="3" s="1"/>
  <c r="N1383" i="3" s="1"/>
  <c r="P1384" i="3"/>
  <c r="O1384" i="3" s="1" a="1"/>
  <c r="O1384" i="3" s="1"/>
  <c r="N1384" i="3" s="1"/>
  <c r="P1385" i="3"/>
  <c r="O1385" i="3" s="1" a="1"/>
  <c r="O1385" i="3" s="1"/>
  <c r="N1385" i="3" s="1"/>
  <c r="P1386" i="3"/>
  <c r="O1386" i="3" s="1" a="1"/>
  <c r="O1386" i="3" s="1"/>
  <c r="N1386" i="3" s="1"/>
  <c r="P1387" i="3"/>
  <c r="O1387" i="3" s="1" a="1"/>
  <c r="O1387" i="3" s="1"/>
  <c r="N1387" i="3" s="1"/>
  <c r="P1388" i="3"/>
  <c r="O1388" i="3" s="1" a="1"/>
  <c r="O1388" i="3" s="1"/>
  <c r="N1388" i="3" s="1"/>
  <c r="P1389" i="3"/>
  <c r="O1389" i="3" s="1" a="1"/>
  <c r="O1389" i="3" s="1"/>
  <c r="N1389" i="3" s="1"/>
  <c r="P1390" i="3"/>
  <c r="O1390" i="3" s="1" a="1"/>
  <c r="O1390" i="3" s="1"/>
  <c r="N1390" i="3" s="1"/>
  <c r="P1391" i="3"/>
  <c r="O1391" i="3" s="1" a="1"/>
  <c r="O1391" i="3" s="1"/>
  <c r="N1391" i="3" s="1"/>
  <c r="P1392" i="3"/>
  <c r="O1392" i="3" s="1" a="1"/>
  <c r="O1392" i="3" s="1"/>
  <c r="N1392" i="3" s="1"/>
  <c r="P1393" i="3"/>
  <c r="O1393" i="3" s="1" a="1"/>
  <c r="O1393" i="3" s="1"/>
  <c r="N1393" i="3" s="1"/>
  <c r="P1394" i="3"/>
  <c r="O1394" i="3" s="1" a="1"/>
  <c r="O1394" i="3" s="1"/>
  <c r="N1394" i="3" s="1"/>
  <c r="P1395" i="3"/>
  <c r="O1395" i="3" s="1" a="1"/>
  <c r="O1395" i="3" s="1"/>
  <c r="N1395" i="3" s="1"/>
  <c r="P1396" i="3"/>
  <c r="O1396" i="3" s="1" a="1"/>
  <c r="O1396" i="3" s="1"/>
  <c r="N1396" i="3" s="1"/>
  <c r="P1397" i="3"/>
  <c r="O1397" i="3" s="1" a="1"/>
  <c r="O1397" i="3" s="1"/>
  <c r="N1397" i="3" s="1"/>
  <c r="P1398" i="3"/>
  <c r="O1398" i="3" s="1" a="1"/>
  <c r="O1398" i="3" s="1"/>
  <c r="N1398" i="3" s="1"/>
  <c r="P1399" i="3"/>
  <c r="O1399" i="3" s="1" a="1"/>
  <c r="O1399" i="3" s="1"/>
  <c r="N1399" i="3" s="1"/>
  <c r="P1400" i="3"/>
  <c r="O1400" i="3" s="1" a="1"/>
  <c r="O1400" i="3" s="1"/>
  <c r="N1400" i="3" s="1"/>
  <c r="P1401" i="3"/>
  <c r="O1401" i="3" s="1" a="1"/>
  <c r="O1401" i="3" s="1"/>
  <c r="N1401" i="3" s="1"/>
  <c r="P1402" i="3"/>
  <c r="O1402" i="3" s="1" a="1"/>
  <c r="O1402" i="3" s="1"/>
  <c r="N1402" i="3" s="1"/>
  <c r="P1403" i="3"/>
  <c r="O1403" i="3" s="1" a="1"/>
  <c r="O1403" i="3" s="1"/>
  <c r="N1403" i="3" s="1"/>
  <c r="P1404" i="3"/>
  <c r="O1404" i="3" s="1" a="1"/>
  <c r="O1404" i="3" s="1"/>
  <c r="N1404" i="3" s="1"/>
  <c r="P1405" i="3"/>
  <c r="O1405" i="3" s="1" a="1"/>
  <c r="O1405" i="3" s="1"/>
  <c r="N1405" i="3" s="1"/>
  <c r="P1406" i="3"/>
  <c r="O1406" i="3" s="1" a="1"/>
  <c r="O1406" i="3" s="1"/>
  <c r="N1406" i="3" s="1"/>
  <c r="P1407" i="3"/>
  <c r="O1407" i="3" s="1" a="1"/>
  <c r="O1407" i="3" s="1"/>
  <c r="N1407" i="3" s="1"/>
  <c r="P1408" i="3"/>
  <c r="O1408" i="3" s="1" a="1"/>
  <c r="O1408" i="3" s="1"/>
  <c r="N1408" i="3" s="1"/>
  <c r="P1409" i="3"/>
  <c r="O1409" i="3" s="1" a="1"/>
  <c r="O1409" i="3" s="1"/>
  <c r="N1409" i="3" s="1"/>
  <c r="P1410" i="3"/>
  <c r="O1410" i="3" s="1" a="1"/>
  <c r="O1410" i="3" s="1"/>
  <c r="N1410" i="3" s="1"/>
  <c r="P1411" i="3"/>
  <c r="O1411" i="3" s="1" a="1"/>
  <c r="O1411" i="3" s="1"/>
  <c r="N1411" i="3" s="1"/>
  <c r="P1412" i="3"/>
  <c r="O1412" i="3" s="1" a="1"/>
  <c r="O1412" i="3" s="1"/>
  <c r="N1412" i="3" s="1"/>
  <c r="P1413" i="3"/>
  <c r="O1413" i="3" s="1" a="1"/>
  <c r="O1413" i="3" s="1"/>
  <c r="N1413" i="3" s="1"/>
  <c r="P1414" i="3"/>
  <c r="O1414" i="3" s="1" a="1"/>
  <c r="O1414" i="3" s="1"/>
  <c r="N1414" i="3" s="1"/>
  <c r="P1415" i="3"/>
  <c r="O1415" i="3" s="1" a="1"/>
  <c r="O1415" i="3" s="1"/>
  <c r="N1415" i="3" s="1"/>
  <c r="P1416" i="3"/>
  <c r="O1416" i="3" s="1" a="1"/>
  <c r="O1416" i="3" s="1"/>
  <c r="N1416" i="3" s="1"/>
  <c r="P1417" i="3"/>
  <c r="O1417" i="3" s="1" a="1"/>
  <c r="O1417" i="3" s="1"/>
  <c r="N1417" i="3" s="1"/>
  <c r="P1418" i="3"/>
  <c r="O1418" i="3" s="1" a="1"/>
  <c r="O1418" i="3" s="1"/>
  <c r="N1418" i="3" s="1"/>
  <c r="P1419" i="3"/>
  <c r="O1419" i="3" s="1" a="1"/>
  <c r="O1419" i="3" s="1"/>
  <c r="N1419" i="3" s="1"/>
  <c r="P1420" i="3"/>
  <c r="O1420" i="3" s="1" a="1"/>
  <c r="O1420" i="3" s="1"/>
  <c r="N1420" i="3" s="1"/>
  <c r="P1421" i="3"/>
  <c r="O1421" i="3" s="1" a="1"/>
  <c r="O1421" i="3" s="1"/>
  <c r="N1421" i="3" s="1"/>
  <c r="P1422" i="3"/>
  <c r="O1422" i="3" s="1" a="1"/>
  <c r="O1422" i="3" s="1"/>
  <c r="N1422" i="3" s="1"/>
  <c r="P1423" i="3"/>
  <c r="O1423" i="3" s="1" a="1"/>
  <c r="O1423" i="3" s="1"/>
  <c r="N1423" i="3" s="1"/>
  <c r="P1424" i="3"/>
  <c r="O1424" i="3" s="1" a="1"/>
  <c r="O1424" i="3" s="1"/>
  <c r="N1424" i="3" s="1"/>
  <c r="P1425" i="3"/>
  <c r="O1425" i="3" s="1" a="1"/>
  <c r="O1425" i="3" s="1"/>
  <c r="N1425" i="3" s="1"/>
  <c r="P1426" i="3"/>
  <c r="O1426" i="3" s="1" a="1"/>
  <c r="O1426" i="3" s="1"/>
  <c r="N1426" i="3" s="1"/>
  <c r="P1427" i="3"/>
  <c r="O1427" i="3" s="1" a="1"/>
  <c r="O1427" i="3" s="1"/>
  <c r="N1427" i="3" s="1"/>
  <c r="P1428" i="3"/>
  <c r="O1428" i="3" s="1" a="1"/>
  <c r="O1428" i="3" s="1"/>
  <c r="N1428" i="3" s="1"/>
  <c r="P1429" i="3"/>
  <c r="O1429" i="3" s="1" a="1"/>
  <c r="O1429" i="3" s="1"/>
  <c r="N1429" i="3" s="1"/>
  <c r="P1430" i="3"/>
  <c r="O1430" i="3" s="1" a="1"/>
  <c r="O1430" i="3" s="1"/>
  <c r="N1430" i="3" s="1"/>
  <c r="P1431" i="3"/>
  <c r="O1431" i="3" s="1" a="1"/>
  <c r="O1431" i="3" s="1"/>
  <c r="N1431" i="3" s="1"/>
  <c r="P1432" i="3"/>
  <c r="O1432" i="3" s="1" a="1"/>
  <c r="O1432" i="3" s="1"/>
  <c r="N1432" i="3" s="1"/>
  <c r="P1433" i="3"/>
  <c r="O1433" i="3" s="1" a="1"/>
  <c r="O1433" i="3" s="1"/>
  <c r="N1433" i="3" s="1"/>
  <c r="P1434" i="3"/>
  <c r="O1434" i="3" s="1" a="1"/>
  <c r="O1434" i="3" s="1"/>
  <c r="N1434" i="3" s="1"/>
  <c r="P1435" i="3"/>
  <c r="O1435" i="3" s="1" a="1"/>
  <c r="O1435" i="3" s="1"/>
  <c r="N1435" i="3" s="1"/>
  <c r="P1436" i="3"/>
  <c r="O1436" i="3" s="1" a="1"/>
  <c r="O1436" i="3" s="1"/>
  <c r="N1436" i="3" s="1"/>
  <c r="P1437" i="3"/>
  <c r="O1437" i="3" s="1" a="1"/>
  <c r="O1437" i="3" s="1"/>
  <c r="N1437" i="3" s="1"/>
  <c r="P1438" i="3"/>
  <c r="O1438" i="3" s="1" a="1"/>
  <c r="O1438" i="3" s="1"/>
  <c r="N1438" i="3" s="1"/>
  <c r="P1439" i="3"/>
  <c r="O1439" i="3" s="1" a="1"/>
  <c r="O1439" i="3" s="1"/>
  <c r="N1439" i="3" s="1"/>
  <c r="P1440" i="3"/>
  <c r="O1440" i="3" s="1" a="1"/>
  <c r="O1440" i="3" s="1"/>
  <c r="N1440" i="3" s="1"/>
  <c r="P1441" i="3"/>
  <c r="O1441" i="3" s="1" a="1"/>
  <c r="O1441" i="3" s="1"/>
  <c r="N1441" i="3" s="1"/>
  <c r="P1442" i="3"/>
  <c r="O1442" i="3" s="1" a="1"/>
  <c r="O1442" i="3" s="1"/>
  <c r="N1442" i="3" s="1"/>
  <c r="P1443" i="3"/>
  <c r="O1443" i="3" s="1" a="1"/>
  <c r="O1443" i="3" s="1"/>
  <c r="N1443" i="3" s="1"/>
  <c r="P1444" i="3"/>
  <c r="O1444" i="3" s="1" a="1"/>
  <c r="O1444" i="3" s="1"/>
  <c r="N1444" i="3" s="1"/>
  <c r="P1445" i="3"/>
  <c r="O1445" i="3" s="1" a="1"/>
  <c r="O1445" i="3" s="1"/>
  <c r="N1445" i="3" s="1"/>
  <c r="P1446" i="3"/>
  <c r="O1446" i="3" s="1" a="1"/>
  <c r="O1446" i="3" s="1"/>
  <c r="N1446" i="3" s="1"/>
  <c r="P1447" i="3"/>
  <c r="O1447" i="3" s="1" a="1"/>
  <c r="O1447" i="3" s="1"/>
  <c r="N1447" i="3" s="1"/>
  <c r="P1448" i="3"/>
  <c r="O1448" i="3" s="1" a="1"/>
  <c r="O1448" i="3" s="1"/>
  <c r="N1448" i="3" s="1"/>
  <c r="P1449" i="3"/>
  <c r="O1449" i="3" s="1" a="1"/>
  <c r="O1449" i="3" s="1"/>
  <c r="N1449" i="3" s="1"/>
  <c r="P1450" i="3"/>
  <c r="O1450" i="3" s="1" a="1"/>
  <c r="O1450" i="3" s="1"/>
  <c r="N1450" i="3" s="1"/>
  <c r="P1451" i="3"/>
  <c r="O1451" i="3" s="1" a="1"/>
  <c r="O1451" i="3" s="1"/>
  <c r="N1451" i="3" s="1"/>
  <c r="P1452" i="3"/>
  <c r="O1452" i="3" s="1" a="1"/>
  <c r="O1452" i="3" s="1"/>
  <c r="N1452" i="3" s="1"/>
  <c r="P1453" i="3"/>
  <c r="O1453" i="3" s="1" a="1"/>
  <c r="O1453" i="3" s="1"/>
  <c r="N1453" i="3" s="1"/>
  <c r="P1454" i="3"/>
  <c r="O1454" i="3" s="1" a="1"/>
  <c r="O1454" i="3" s="1"/>
  <c r="N1454" i="3" s="1"/>
  <c r="P1455" i="3"/>
  <c r="O1455" i="3" s="1" a="1"/>
  <c r="O1455" i="3" s="1"/>
  <c r="N1455" i="3" s="1"/>
  <c r="P1456" i="3"/>
  <c r="O1456" i="3" s="1" a="1"/>
  <c r="O1456" i="3" s="1"/>
  <c r="N1456" i="3" s="1"/>
  <c r="P1457" i="3"/>
  <c r="O1457" i="3" s="1" a="1"/>
  <c r="O1457" i="3" s="1"/>
  <c r="N1457" i="3" s="1"/>
  <c r="P1458" i="3"/>
  <c r="O1458" i="3" s="1" a="1"/>
  <c r="O1458" i="3" s="1"/>
  <c r="N1458" i="3" s="1"/>
  <c r="P1459" i="3"/>
  <c r="O1459" i="3" s="1" a="1"/>
  <c r="O1459" i="3" s="1"/>
  <c r="N1459" i="3" s="1"/>
  <c r="P1460" i="3"/>
  <c r="O1460" i="3" s="1" a="1"/>
  <c r="O1460" i="3" s="1"/>
  <c r="N1460" i="3" s="1"/>
  <c r="P1461" i="3"/>
  <c r="O1461" i="3" s="1" a="1"/>
  <c r="O1461" i="3" s="1"/>
  <c r="N1461" i="3" s="1"/>
  <c r="P1462" i="3"/>
  <c r="O1462" i="3" s="1" a="1"/>
  <c r="O1462" i="3" s="1"/>
  <c r="N1462" i="3" s="1"/>
  <c r="P1463" i="3"/>
  <c r="O1463" i="3" s="1" a="1"/>
  <c r="O1463" i="3" s="1"/>
  <c r="N1463" i="3" s="1"/>
  <c r="P1464" i="3"/>
  <c r="O1464" i="3" s="1" a="1"/>
  <c r="O1464" i="3" s="1"/>
  <c r="N1464" i="3" s="1"/>
  <c r="P1465" i="3"/>
  <c r="O1465" i="3" s="1" a="1"/>
  <c r="O1465" i="3" s="1"/>
  <c r="N1465" i="3" s="1"/>
  <c r="P1466" i="3"/>
  <c r="O1466" i="3" s="1" a="1"/>
  <c r="O1466" i="3" s="1"/>
  <c r="N1466" i="3" s="1"/>
  <c r="P1467" i="3"/>
  <c r="O1467" i="3" s="1" a="1"/>
  <c r="O1467" i="3" s="1"/>
  <c r="N1467" i="3" s="1"/>
  <c r="P1468" i="3"/>
  <c r="O1468" i="3" s="1" a="1"/>
  <c r="O1468" i="3" s="1"/>
  <c r="N1468" i="3" s="1"/>
  <c r="P1469" i="3"/>
  <c r="O1469" i="3" s="1" a="1"/>
  <c r="O1469" i="3" s="1"/>
  <c r="N1469" i="3" s="1"/>
  <c r="P1470" i="3"/>
  <c r="O1470" i="3" s="1" a="1"/>
  <c r="O1470" i="3" s="1"/>
  <c r="N1470" i="3" s="1"/>
  <c r="P1471" i="3"/>
  <c r="O1471" i="3" s="1" a="1"/>
  <c r="O1471" i="3" s="1"/>
  <c r="N1471" i="3" s="1"/>
  <c r="P1472" i="3"/>
  <c r="O1472" i="3" s="1" a="1"/>
  <c r="O1472" i="3" s="1"/>
  <c r="N1472" i="3" s="1"/>
  <c r="P1473" i="3"/>
  <c r="O1473" i="3" s="1" a="1"/>
  <c r="O1473" i="3" s="1"/>
  <c r="N1473" i="3" s="1"/>
  <c r="P1474" i="3"/>
  <c r="O1474" i="3" s="1" a="1"/>
  <c r="O1474" i="3" s="1"/>
  <c r="N1474" i="3" s="1"/>
  <c r="P1475" i="3"/>
  <c r="O1475" i="3" s="1" a="1"/>
  <c r="O1475" i="3" s="1"/>
  <c r="N1475" i="3" s="1"/>
  <c r="P1476" i="3"/>
  <c r="O1476" i="3" s="1" a="1"/>
  <c r="O1476" i="3" s="1"/>
  <c r="N1476" i="3" s="1"/>
  <c r="P1477" i="3"/>
  <c r="O1477" i="3" s="1" a="1"/>
  <c r="O1477" i="3" s="1"/>
  <c r="N1477" i="3" s="1"/>
  <c r="P1478" i="3"/>
  <c r="O1478" i="3" s="1" a="1"/>
  <c r="O1478" i="3" s="1"/>
  <c r="N1478" i="3" s="1"/>
  <c r="P1479" i="3"/>
  <c r="O1479" i="3" s="1" a="1"/>
  <c r="O1479" i="3" s="1"/>
  <c r="N1479" i="3" s="1"/>
  <c r="P1480" i="3"/>
  <c r="O1480" i="3" s="1" a="1"/>
  <c r="O1480" i="3" s="1"/>
  <c r="N1480" i="3" s="1"/>
  <c r="P1481" i="3"/>
  <c r="O1481" i="3" s="1" a="1"/>
  <c r="O1481" i="3" s="1"/>
  <c r="N1481" i="3" s="1"/>
  <c r="P1482" i="3"/>
  <c r="O1482" i="3" s="1" a="1"/>
  <c r="O1482" i="3" s="1"/>
  <c r="N1482" i="3" s="1"/>
  <c r="P1483" i="3"/>
  <c r="O1483" i="3" s="1" a="1"/>
  <c r="O1483" i="3" s="1"/>
  <c r="N1483" i="3" s="1"/>
  <c r="P1484" i="3"/>
  <c r="O1484" i="3" s="1" a="1"/>
  <c r="O1484" i="3" s="1"/>
  <c r="N1484" i="3" s="1"/>
  <c r="P1485" i="3"/>
  <c r="O1485" i="3" s="1" a="1"/>
  <c r="O1485" i="3" s="1"/>
  <c r="N1485" i="3" s="1"/>
  <c r="P1486" i="3"/>
  <c r="O1486" i="3" s="1" a="1"/>
  <c r="O1486" i="3" s="1"/>
  <c r="N1486" i="3" s="1"/>
  <c r="P1487" i="3"/>
  <c r="O1487" i="3" s="1" a="1"/>
  <c r="O1487" i="3" s="1"/>
  <c r="N1487" i="3" s="1"/>
  <c r="P1488" i="3"/>
  <c r="O1488" i="3" s="1" a="1"/>
  <c r="O1488" i="3" s="1"/>
  <c r="N1488" i="3" s="1"/>
  <c r="P1489" i="3"/>
  <c r="O1489" i="3" s="1" a="1"/>
  <c r="O1489" i="3" s="1"/>
  <c r="N1489" i="3" s="1"/>
  <c r="P1490" i="3"/>
  <c r="O1490" i="3" s="1" a="1"/>
  <c r="O1490" i="3" s="1"/>
  <c r="N1490" i="3" s="1"/>
  <c r="P1491" i="3"/>
  <c r="O1491" i="3" s="1" a="1"/>
  <c r="O1491" i="3" s="1"/>
  <c r="N1491" i="3" s="1"/>
  <c r="P1492" i="3"/>
  <c r="O1492" i="3" s="1" a="1"/>
  <c r="O1492" i="3" s="1"/>
  <c r="N1492" i="3" s="1"/>
  <c r="P1493" i="3"/>
  <c r="O1493" i="3" s="1" a="1"/>
  <c r="O1493" i="3" s="1"/>
  <c r="N1493" i="3" s="1"/>
  <c r="P1494" i="3"/>
  <c r="O1494" i="3" s="1" a="1"/>
  <c r="O1494" i="3" s="1"/>
  <c r="N1494" i="3" s="1"/>
  <c r="P1495" i="3"/>
  <c r="O1495" i="3" s="1" a="1"/>
  <c r="O1495" i="3" s="1"/>
  <c r="N1495" i="3" s="1"/>
  <c r="P1496" i="3"/>
  <c r="O1496" i="3" s="1" a="1"/>
  <c r="O1496" i="3" s="1"/>
  <c r="N1496" i="3" s="1"/>
  <c r="P1497" i="3"/>
  <c r="O1497" i="3" s="1" a="1"/>
  <c r="O1497" i="3" s="1"/>
  <c r="N1497" i="3" s="1"/>
  <c r="P1498" i="3"/>
  <c r="O1498" i="3" s="1" a="1"/>
  <c r="O1498" i="3" s="1"/>
  <c r="N1498" i="3" s="1"/>
  <c r="P1499" i="3"/>
  <c r="O1499" i="3" s="1" a="1"/>
  <c r="O1499" i="3" s="1"/>
  <c r="N1499" i="3" s="1"/>
  <c r="P1500" i="3"/>
  <c r="O1500" i="3" s="1" a="1"/>
  <c r="O1500" i="3" s="1"/>
  <c r="N1500" i="3" s="1"/>
  <c r="P1501" i="3"/>
  <c r="O1501" i="3" s="1" a="1"/>
  <c r="O1501" i="3" s="1"/>
  <c r="N1501" i="3" s="1"/>
  <c r="P1502" i="3"/>
  <c r="O1502" i="3" s="1" a="1"/>
  <c r="O1502" i="3" s="1"/>
  <c r="N1502" i="3" s="1"/>
  <c r="P1503" i="3"/>
  <c r="O1503" i="3" s="1" a="1"/>
  <c r="O1503" i="3" s="1"/>
  <c r="N1503" i="3" s="1"/>
  <c r="P1504" i="3"/>
  <c r="O1504" i="3" s="1" a="1"/>
  <c r="O1504" i="3" s="1"/>
  <c r="N1504" i="3" s="1"/>
  <c r="P1505" i="3"/>
  <c r="O1505" i="3" s="1" a="1"/>
  <c r="O1505" i="3" s="1"/>
  <c r="N1505" i="3" s="1"/>
  <c r="P1506" i="3"/>
  <c r="O1506" i="3" s="1" a="1"/>
  <c r="O1506" i="3" s="1"/>
  <c r="N1506" i="3" s="1"/>
  <c r="P1507" i="3"/>
  <c r="O1507" i="3" s="1" a="1"/>
  <c r="O1507" i="3" s="1"/>
  <c r="N1507" i="3" s="1"/>
  <c r="P1508" i="3"/>
  <c r="O1508" i="3" s="1" a="1"/>
  <c r="O1508" i="3" s="1"/>
  <c r="N1508" i="3" s="1"/>
  <c r="P1509" i="3"/>
  <c r="O1509" i="3" s="1" a="1"/>
  <c r="O1509" i="3" s="1"/>
  <c r="N1509" i="3" s="1"/>
  <c r="P1510" i="3"/>
  <c r="O1510" i="3" s="1" a="1"/>
  <c r="O1510" i="3" s="1"/>
  <c r="N1510" i="3" s="1"/>
  <c r="P1511" i="3"/>
  <c r="O1511" i="3" s="1" a="1"/>
  <c r="O1511" i="3" s="1"/>
  <c r="N1511" i="3" s="1"/>
  <c r="P1512" i="3"/>
  <c r="O1512" i="3" s="1" a="1"/>
  <c r="O1512" i="3" s="1"/>
  <c r="N1512" i="3" s="1"/>
  <c r="P1513" i="3"/>
  <c r="O1513" i="3" s="1" a="1"/>
  <c r="O1513" i="3" s="1"/>
  <c r="N1513" i="3" s="1"/>
  <c r="P1514" i="3"/>
  <c r="O1514" i="3" s="1" a="1"/>
  <c r="O1514" i="3" s="1"/>
  <c r="N1514" i="3" s="1"/>
  <c r="P1515" i="3"/>
  <c r="O1515" i="3" s="1" a="1"/>
  <c r="O1515" i="3" s="1"/>
  <c r="N1515" i="3" s="1"/>
  <c r="P1516" i="3"/>
  <c r="O1516" i="3" s="1" a="1"/>
  <c r="O1516" i="3" s="1"/>
  <c r="N1516" i="3" s="1"/>
  <c r="P1517" i="3"/>
  <c r="O1517" i="3" s="1" a="1"/>
  <c r="O1517" i="3" s="1"/>
  <c r="N1517" i="3" s="1"/>
  <c r="P1518" i="3"/>
  <c r="O1518" i="3" s="1" a="1"/>
  <c r="O1518" i="3" s="1"/>
  <c r="N1518" i="3" s="1"/>
  <c r="P1519" i="3"/>
  <c r="O1519" i="3" s="1" a="1"/>
  <c r="O1519" i="3" s="1"/>
  <c r="N1519" i="3" s="1"/>
  <c r="P1520" i="3"/>
  <c r="O1520" i="3" s="1" a="1"/>
  <c r="O1520" i="3" s="1"/>
  <c r="N1520" i="3" s="1"/>
  <c r="P1521" i="3"/>
  <c r="O1521" i="3" s="1" a="1"/>
  <c r="O1521" i="3" s="1"/>
  <c r="N1521" i="3" s="1"/>
  <c r="P1522" i="3"/>
  <c r="O1522" i="3" s="1" a="1"/>
  <c r="O1522" i="3" s="1"/>
  <c r="N1522" i="3" s="1"/>
  <c r="P1523" i="3"/>
  <c r="O1523" i="3" s="1" a="1"/>
  <c r="O1523" i="3" s="1"/>
  <c r="N1523" i="3" s="1"/>
  <c r="P1524" i="3"/>
  <c r="O1524" i="3" s="1" a="1"/>
  <c r="O1524" i="3" s="1"/>
  <c r="N1524" i="3" s="1"/>
  <c r="P1525" i="3"/>
  <c r="O1525" i="3" s="1" a="1"/>
  <c r="O1525" i="3" s="1"/>
  <c r="N1525" i="3" s="1"/>
  <c r="P1526" i="3"/>
  <c r="O1526" i="3" s="1" a="1"/>
  <c r="O1526" i="3" s="1"/>
  <c r="N1526" i="3" s="1"/>
  <c r="P1527" i="3"/>
  <c r="O1527" i="3" s="1" a="1"/>
  <c r="O1527" i="3" s="1"/>
  <c r="N1527" i="3" s="1"/>
  <c r="P1528" i="3"/>
  <c r="O1528" i="3" s="1" a="1"/>
  <c r="O1528" i="3" s="1"/>
  <c r="N1528" i="3" s="1"/>
  <c r="P1529" i="3"/>
  <c r="O1529" i="3" s="1" a="1"/>
  <c r="O1529" i="3" s="1"/>
  <c r="N1529" i="3" s="1"/>
  <c r="P1530" i="3"/>
  <c r="O1530" i="3" s="1" a="1"/>
  <c r="O1530" i="3" s="1"/>
  <c r="N1530" i="3" s="1"/>
  <c r="P1531" i="3"/>
  <c r="O1531" i="3" s="1" a="1"/>
  <c r="O1531" i="3" s="1"/>
  <c r="N1531" i="3" s="1"/>
  <c r="P1532" i="3"/>
  <c r="O1532" i="3" s="1" a="1"/>
  <c r="O1532" i="3" s="1"/>
  <c r="N1532" i="3" s="1"/>
  <c r="P1533" i="3"/>
  <c r="O1533" i="3" s="1" a="1"/>
  <c r="O1533" i="3" s="1"/>
  <c r="N1533" i="3" s="1"/>
  <c r="P1534" i="3"/>
  <c r="O1534" i="3" s="1" a="1"/>
  <c r="O1534" i="3" s="1"/>
  <c r="N1534" i="3" s="1"/>
  <c r="P1535" i="3"/>
  <c r="O1535" i="3" s="1" a="1"/>
  <c r="O1535" i="3" s="1"/>
  <c r="N1535" i="3" s="1"/>
  <c r="P1536" i="3"/>
  <c r="O1536" i="3" s="1" a="1"/>
  <c r="O1536" i="3" s="1"/>
  <c r="N1536" i="3" s="1"/>
  <c r="P1537" i="3"/>
  <c r="O1537" i="3" s="1" a="1"/>
  <c r="O1537" i="3" s="1"/>
  <c r="N1537" i="3" s="1"/>
  <c r="P1538" i="3"/>
  <c r="O1538" i="3" s="1" a="1"/>
  <c r="O1538" i="3" s="1"/>
  <c r="N1538" i="3" s="1"/>
  <c r="P1539" i="3"/>
  <c r="O1539" i="3" s="1" a="1"/>
  <c r="O1539" i="3" s="1"/>
  <c r="N1539" i="3" s="1"/>
  <c r="P1540" i="3"/>
  <c r="O1540" i="3" s="1" a="1"/>
  <c r="O1540" i="3" s="1"/>
  <c r="N1540" i="3" s="1"/>
  <c r="P1541" i="3"/>
  <c r="O1541" i="3" s="1" a="1"/>
  <c r="O1541" i="3" s="1"/>
  <c r="N1541" i="3" s="1"/>
  <c r="P1542" i="3"/>
  <c r="O1542" i="3" s="1" a="1"/>
  <c r="O1542" i="3" s="1"/>
  <c r="N1542" i="3" s="1"/>
  <c r="P1543" i="3"/>
  <c r="O1543" i="3" s="1" a="1"/>
  <c r="O1543" i="3" s="1"/>
  <c r="N1543" i="3" s="1"/>
  <c r="P1544" i="3"/>
  <c r="O1544" i="3" s="1" a="1"/>
  <c r="O1544" i="3" s="1"/>
  <c r="N1544" i="3" s="1"/>
  <c r="P1545" i="3"/>
  <c r="O1545" i="3" s="1" a="1"/>
  <c r="O1545" i="3" s="1"/>
  <c r="N1545" i="3" s="1"/>
  <c r="P1546" i="3"/>
  <c r="O1546" i="3" s="1" a="1"/>
  <c r="O1546" i="3" s="1"/>
  <c r="N1546" i="3" s="1"/>
  <c r="P1547" i="3"/>
  <c r="O1547" i="3" s="1" a="1"/>
  <c r="O1547" i="3" s="1"/>
  <c r="N1547" i="3" s="1"/>
  <c r="P1548" i="3"/>
  <c r="O1548" i="3" s="1" a="1"/>
  <c r="O1548" i="3" s="1"/>
  <c r="N1548" i="3" s="1"/>
  <c r="P1549" i="3"/>
  <c r="O1549" i="3" s="1" a="1"/>
  <c r="O1549" i="3" s="1"/>
  <c r="N1549" i="3" s="1"/>
  <c r="P1550" i="3"/>
  <c r="O1550" i="3" s="1" a="1"/>
  <c r="O1550" i="3" s="1"/>
  <c r="N1550" i="3" s="1"/>
  <c r="P1551" i="3"/>
  <c r="O1551" i="3" s="1" a="1"/>
  <c r="O1551" i="3" s="1"/>
  <c r="N1551" i="3" s="1"/>
  <c r="P1552" i="3"/>
  <c r="O1552" i="3" s="1" a="1"/>
  <c r="O1552" i="3" s="1"/>
  <c r="N1552" i="3" s="1"/>
  <c r="P1553" i="3"/>
  <c r="O1553" i="3" s="1" a="1"/>
  <c r="O1553" i="3" s="1"/>
  <c r="N1553" i="3" s="1"/>
  <c r="P1554" i="3"/>
  <c r="O1554" i="3" s="1" a="1"/>
  <c r="O1554" i="3" s="1"/>
  <c r="N1554" i="3" s="1"/>
  <c r="P1555" i="3"/>
  <c r="O1555" i="3" s="1" a="1"/>
  <c r="O1555" i="3" s="1"/>
  <c r="N1555" i="3" s="1"/>
  <c r="P1556" i="3"/>
  <c r="O1556" i="3" s="1" a="1"/>
  <c r="O1556" i="3" s="1"/>
  <c r="N1556" i="3" s="1"/>
  <c r="P1557" i="3"/>
  <c r="O1557" i="3" s="1" a="1"/>
  <c r="O1557" i="3" s="1"/>
  <c r="N1557" i="3" s="1"/>
  <c r="P1558" i="3"/>
  <c r="O1558" i="3" s="1" a="1"/>
  <c r="O1558" i="3" s="1"/>
  <c r="N1558" i="3" s="1"/>
  <c r="P1559" i="3"/>
  <c r="O1559" i="3" s="1" a="1"/>
  <c r="O1559" i="3" s="1"/>
  <c r="N1559" i="3" s="1"/>
  <c r="P1560" i="3"/>
  <c r="O1560" i="3" s="1" a="1"/>
  <c r="O1560" i="3" s="1"/>
  <c r="N1560" i="3" s="1"/>
  <c r="P1561" i="3"/>
  <c r="O1561" i="3" s="1" a="1"/>
  <c r="O1561" i="3" s="1"/>
  <c r="N1561" i="3" s="1"/>
  <c r="P1562" i="3"/>
  <c r="O1562" i="3" s="1" a="1"/>
  <c r="O1562" i="3" s="1"/>
  <c r="N1562" i="3" s="1"/>
  <c r="P1563" i="3"/>
  <c r="O1563" i="3" s="1" a="1"/>
  <c r="O1563" i="3" s="1"/>
  <c r="N1563" i="3" s="1"/>
  <c r="P1564" i="3"/>
  <c r="O1564" i="3" s="1" a="1"/>
  <c r="O1564" i="3" s="1"/>
  <c r="N1564" i="3" s="1"/>
  <c r="P1565" i="3"/>
  <c r="O1565" i="3" s="1" a="1"/>
  <c r="O1565" i="3" s="1"/>
  <c r="N1565" i="3" s="1"/>
  <c r="P1566" i="3"/>
  <c r="O1566" i="3" s="1" a="1"/>
  <c r="O1566" i="3" s="1"/>
  <c r="N1566" i="3" s="1"/>
  <c r="P1567" i="3"/>
  <c r="O1567" i="3" s="1" a="1"/>
  <c r="O1567" i="3" s="1"/>
  <c r="N1567" i="3" s="1"/>
  <c r="P1568" i="3"/>
  <c r="O1568" i="3" s="1" a="1"/>
  <c r="O1568" i="3" s="1"/>
  <c r="N1568" i="3" s="1"/>
  <c r="P1569" i="3"/>
  <c r="O1569" i="3" s="1" a="1"/>
  <c r="O1569" i="3" s="1"/>
  <c r="N1569" i="3" s="1"/>
  <c r="P1570" i="3"/>
  <c r="O1570" i="3" s="1" a="1"/>
  <c r="O1570" i="3" s="1"/>
  <c r="N1570" i="3" s="1"/>
  <c r="P1571" i="3"/>
  <c r="O1571" i="3" s="1" a="1"/>
  <c r="O1571" i="3" s="1"/>
  <c r="N1571" i="3" s="1"/>
  <c r="P1572" i="3"/>
  <c r="O1572" i="3" s="1" a="1"/>
  <c r="O1572" i="3" s="1"/>
  <c r="N1572" i="3" s="1"/>
  <c r="P1573" i="3"/>
  <c r="O1573" i="3" s="1" a="1"/>
  <c r="O1573" i="3" s="1"/>
  <c r="N1573" i="3" s="1"/>
  <c r="P1574" i="3"/>
  <c r="O1574" i="3" s="1" a="1"/>
  <c r="O1574" i="3" s="1"/>
  <c r="N1574" i="3" s="1"/>
  <c r="P1575" i="3"/>
  <c r="O1575" i="3" s="1" a="1"/>
  <c r="O1575" i="3" s="1"/>
  <c r="N1575" i="3" s="1"/>
  <c r="P1576" i="3"/>
  <c r="O1576" i="3" s="1" a="1"/>
  <c r="O1576" i="3" s="1"/>
  <c r="N1576" i="3" s="1"/>
  <c r="P1577" i="3"/>
  <c r="O1577" i="3" s="1" a="1"/>
  <c r="O1577" i="3" s="1"/>
  <c r="N1577" i="3" s="1"/>
  <c r="P1578" i="3"/>
  <c r="O1578" i="3" s="1" a="1"/>
  <c r="O1578" i="3" s="1"/>
  <c r="N1578" i="3" s="1"/>
  <c r="P1579" i="3"/>
  <c r="O1579" i="3" s="1" a="1"/>
  <c r="O1579" i="3" s="1"/>
  <c r="N1579" i="3" s="1"/>
  <c r="P1580" i="3"/>
  <c r="O1580" i="3" s="1" a="1"/>
  <c r="O1580" i="3" s="1"/>
  <c r="N1580" i="3" s="1"/>
  <c r="P1581" i="3"/>
  <c r="O1581" i="3" s="1" a="1"/>
  <c r="O1581" i="3" s="1"/>
  <c r="N1581" i="3" s="1"/>
  <c r="P1582" i="3"/>
  <c r="O1582" i="3" s="1" a="1"/>
  <c r="O1582" i="3" s="1"/>
  <c r="N1582" i="3" s="1"/>
  <c r="P1583" i="3"/>
  <c r="O1583" i="3" s="1" a="1"/>
  <c r="O1583" i="3" s="1"/>
  <c r="N1583" i="3" s="1"/>
  <c r="P1584" i="3"/>
  <c r="O1584" i="3" s="1" a="1"/>
  <c r="O1584" i="3" s="1"/>
  <c r="N1584" i="3" s="1"/>
  <c r="P1585" i="3"/>
  <c r="O1585" i="3" s="1" a="1"/>
  <c r="O1585" i="3" s="1"/>
  <c r="N1585" i="3" s="1"/>
  <c r="P1586" i="3"/>
  <c r="O1586" i="3" s="1" a="1"/>
  <c r="O1586" i="3" s="1"/>
  <c r="N1586" i="3" s="1"/>
  <c r="P1587" i="3"/>
  <c r="O1587" i="3" s="1" a="1"/>
  <c r="O1587" i="3" s="1"/>
  <c r="N1587" i="3" s="1"/>
  <c r="P1588" i="3"/>
  <c r="O1588" i="3" s="1" a="1"/>
  <c r="O1588" i="3" s="1"/>
  <c r="N1588" i="3" s="1"/>
  <c r="P1589" i="3"/>
  <c r="O1589" i="3" s="1" a="1"/>
  <c r="O1589" i="3" s="1"/>
  <c r="N1589" i="3" s="1"/>
  <c r="P1590" i="3"/>
  <c r="O1590" i="3" s="1" a="1"/>
  <c r="O1590" i="3" s="1"/>
  <c r="N1590" i="3" s="1"/>
  <c r="P1591" i="3"/>
  <c r="O1591" i="3" s="1" a="1"/>
  <c r="O1591" i="3" s="1"/>
  <c r="N1591" i="3" s="1"/>
  <c r="P1592" i="3"/>
  <c r="O1592" i="3" s="1" a="1"/>
  <c r="O1592" i="3" s="1"/>
  <c r="N1592" i="3" s="1"/>
  <c r="P1593" i="3"/>
  <c r="O1593" i="3" s="1" a="1"/>
  <c r="O1593" i="3" s="1"/>
  <c r="N1593" i="3" s="1"/>
  <c r="P1594" i="3"/>
  <c r="O1594" i="3" s="1" a="1"/>
  <c r="O1594" i="3" s="1"/>
  <c r="N1594" i="3" s="1"/>
  <c r="P1595" i="3"/>
  <c r="O1595" i="3" s="1" a="1"/>
  <c r="O1595" i="3" s="1"/>
  <c r="N1595" i="3" s="1"/>
  <c r="P1596" i="3"/>
  <c r="O1596" i="3" s="1" a="1"/>
  <c r="O1596" i="3" s="1"/>
  <c r="N1596" i="3" s="1"/>
  <c r="P1597" i="3"/>
  <c r="O1597" i="3" s="1" a="1"/>
  <c r="O1597" i="3" s="1"/>
  <c r="N1597" i="3" s="1"/>
  <c r="P1598" i="3"/>
  <c r="O1598" i="3" s="1" a="1"/>
  <c r="O1598" i="3" s="1"/>
  <c r="N1598" i="3" s="1"/>
  <c r="P1599" i="3"/>
  <c r="O1599" i="3" s="1" a="1"/>
  <c r="O1599" i="3" s="1"/>
  <c r="N1599" i="3" s="1"/>
  <c r="P1600" i="3"/>
  <c r="O1600" i="3" s="1" a="1"/>
  <c r="O1600" i="3" s="1"/>
  <c r="N1600" i="3" s="1"/>
  <c r="P1601" i="3"/>
  <c r="O1601" i="3" s="1" a="1"/>
  <c r="O1601" i="3" s="1"/>
  <c r="N1601" i="3" s="1"/>
  <c r="P1602" i="3"/>
  <c r="O1602" i="3" s="1" a="1"/>
  <c r="O1602" i="3" s="1"/>
  <c r="N1602" i="3" s="1"/>
  <c r="P1603" i="3"/>
  <c r="O1603" i="3" s="1" a="1"/>
  <c r="O1603" i="3" s="1"/>
  <c r="N1603" i="3" s="1"/>
  <c r="P1604" i="3"/>
  <c r="O1604" i="3" s="1" a="1"/>
  <c r="O1604" i="3" s="1"/>
  <c r="N1604" i="3" s="1"/>
  <c r="P1605" i="3"/>
  <c r="O1605" i="3" s="1" a="1"/>
  <c r="O1605" i="3" s="1"/>
  <c r="N1605" i="3" s="1"/>
  <c r="P1606" i="3"/>
  <c r="O1606" i="3" s="1" a="1"/>
  <c r="O1606" i="3" s="1"/>
  <c r="N1606" i="3" s="1"/>
  <c r="P1607" i="3"/>
  <c r="O1607" i="3" s="1" a="1"/>
  <c r="O1607" i="3" s="1"/>
  <c r="N1607" i="3" s="1"/>
  <c r="P1608" i="3"/>
  <c r="O1608" i="3" s="1" a="1"/>
  <c r="O1608" i="3" s="1"/>
  <c r="N1608" i="3" s="1"/>
  <c r="P1609" i="3"/>
  <c r="O1609" i="3" s="1" a="1"/>
  <c r="O1609" i="3" s="1"/>
  <c r="N1609" i="3" s="1"/>
  <c r="P1610" i="3"/>
  <c r="O1610" i="3" s="1" a="1"/>
  <c r="O1610" i="3" s="1"/>
  <c r="N1610" i="3" s="1"/>
  <c r="P1611" i="3"/>
  <c r="O1611" i="3" s="1" a="1"/>
  <c r="O1611" i="3" s="1"/>
  <c r="N1611" i="3" s="1"/>
  <c r="P1612" i="3"/>
  <c r="O1612" i="3" s="1" a="1"/>
  <c r="O1612" i="3" s="1"/>
  <c r="N1612" i="3" s="1"/>
  <c r="P1613" i="3"/>
  <c r="O1613" i="3" s="1" a="1"/>
  <c r="O1613" i="3" s="1"/>
  <c r="N1613" i="3" s="1"/>
  <c r="P1614" i="3"/>
  <c r="O1614" i="3" s="1" a="1"/>
  <c r="O1614" i="3" s="1"/>
  <c r="N1614" i="3" s="1"/>
  <c r="P1615" i="3"/>
  <c r="O1615" i="3" s="1" a="1"/>
  <c r="O1615" i="3" s="1"/>
  <c r="N1615" i="3" s="1"/>
  <c r="P1616" i="3"/>
  <c r="O1616" i="3" s="1" a="1"/>
  <c r="O1616" i="3" s="1"/>
  <c r="N1616" i="3" s="1"/>
  <c r="P1617" i="3"/>
  <c r="O1617" i="3" s="1" a="1"/>
  <c r="O1617" i="3" s="1"/>
  <c r="N1617" i="3" s="1"/>
  <c r="P1618" i="3"/>
  <c r="O1618" i="3" s="1" a="1"/>
  <c r="O1618" i="3" s="1"/>
  <c r="N1618" i="3" s="1"/>
  <c r="P1619" i="3"/>
  <c r="O1619" i="3" s="1" a="1"/>
  <c r="O1619" i="3" s="1"/>
  <c r="N1619" i="3" s="1"/>
  <c r="P1620" i="3"/>
  <c r="O1620" i="3" s="1" a="1"/>
  <c r="O1620" i="3" s="1"/>
  <c r="N1620" i="3" s="1"/>
  <c r="P1621" i="3"/>
  <c r="O1621" i="3" s="1" a="1"/>
  <c r="O1621" i="3" s="1"/>
  <c r="N1621" i="3" s="1"/>
  <c r="P1622" i="3"/>
  <c r="O1622" i="3" s="1" a="1"/>
  <c r="O1622" i="3" s="1"/>
  <c r="N1622" i="3" s="1"/>
  <c r="P1623" i="3"/>
  <c r="O1623" i="3" s="1" a="1"/>
  <c r="O1623" i="3" s="1"/>
  <c r="N1623" i="3" s="1"/>
  <c r="P1624" i="3"/>
  <c r="O1624" i="3" s="1" a="1"/>
  <c r="O1624" i="3" s="1"/>
  <c r="N1624" i="3" s="1"/>
  <c r="P1625" i="3"/>
  <c r="O1625" i="3" s="1" a="1"/>
  <c r="O1625" i="3" s="1"/>
  <c r="N1625" i="3" s="1"/>
  <c r="P1626" i="3"/>
  <c r="O1626" i="3" s="1" a="1"/>
  <c r="O1626" i="3" s="1"/>
  <c r="N1626" i="3" s="1"/>
  <c r="P1627" i="3"/>
  <c r="O1627" i="3" s="1" a="1"/>
  <c r="O1627" i="3" s="1"/>
  <c r="N1627" i="3" s="1"/>
  <c r="P1628" i="3"/>
  <c r="O1628" i="3" s="1" a="1"/>
  <c r="O1628" i="3" s="1"/>
  <c r="N1628" i="3" s="1"/>
  <c r="P1629" i="3"/>
  <c r="O1629" i="3" s="1" a="1"/>
  <c r="O1629" i="3" s="1"/>
  <c r="N1629" i="3" s="1"/>
  <c r="P1630" i="3"/>
  <c r="O1630" i="3" s="1" a="1"/>
  <c r="O1630" i="3" s="1"/>
  <c r="N1630" i="3" s="1"/>
  <c r="P1631" i="3"/>
  <c r="O1631" i="3" s="1" a="1"/>
  <c r="O1631" i="3" s="1"/>
  <c r="N1631" i="3" s="1"/>
  <c r="P1632" i="3"/>
  <c r="O1632" i="3" s="1" a="1"/>
  <c r="O1632" i="3" s="1"/>
  <c r="N1632" i="3" s="1"/>
  <c r="P1633" i="3"/>
  <c r="O1633" i="3" s="1" a="1"/>
  <c r="O1633" i="3" s="1"/>
  <c r="N1633" i="3" s="1"/>
  <c r="P1634" i="3"/>
  <c r="O1634" i="3" s="1" a="1"/>
  <c r="O1634" i="3" s="1"/>
  <c r="N1634" i="3" s="1"/>
  <c r="P1635" i="3"/>
  <c r="O1635" i="3" s="1" a="1"/>
  <c r="O1635" i="3" s="1"/>
  <c r="N1635" i="3" s="1"/>
  <c r="P1636" i="3"/>
  <c r="O1636" i="3" s="1" a="1"/>
  <c r="O1636" i="3" s="1"/>
  <c r="N1636" i="3" s="1"/>
  <c r="P1637" i="3"/>
  <c r="O1637" i="3" s="1" a="1"/>
  <c r="O1637" i="3" s="1"/>
  <c r="N1637" i="3" s="1"/>
  <c r="P1638" i="3"/>
  <c r="O1638" i="3" s="1" a="1"/>
  <c r="O1638" i="3" s="1"/>
  <c r="N1638" i="3" s="1"/>
  <c r="P1639" i="3"/>
  <c r="O1639" i="3" s="1" a="1"/>
  <c r="O1639" i="3" s="1"/>
  <c r="N1639" i="3" s="1"/>
  <c r="P1640" i="3"/>
  <c r="O1640" i="3" s="1" a="1"/>
  <c r="O1640" i="3" s="1"/>
  <c r="N1640" i="3" s="1"/>
  <c r="P1641" i="3"/>
  <c r="O1641" i="3" s="1" a="1"/>
  <c r="O1641" i="3" s="1"/>
  <c r="N1641" i="3" s="1"/>
  <c r="P1642" i="3"/>
  <c r="O1642" i="3" s="1" a="1"/>
  <c r="O1642" i="3" s="1"/>
  <c r="N1642" i="3" s="1"/>
  <c r="P1643" i="3"/>
  <c r="O1643" i="3" s="1" a="1"/>
  <c r="O1643" i="3" s="1"/>
  <c r="N1643" i="3" s="1"/>
  <c r="P1644" i="3"/>
  <c r="O1644" i="3" s="1" a="1"/>
  <c r="O1644" i="3" s="1"/>
  <c r="N1644" i="3" s="1"/>
  <c r="P1645" i="3"/>
  <c r="O1645" i="3" s="1" a="1"/>
  <c r="O1645" i="3" s="1"/>
  <c r="N1645" i="3" s="1"/>
  <c r="P1646" i="3"/>
  <c r="O1646" i="3" s="1" a="1"/>
  <c r="O1646" i="3" s="1"/>
  <c r="N1646" i="3" s="1"/>
  <c r="P1647" i="3"/>
  <c r="O1647" i="3" s="1" a="1"/>
  <c r="O1647" i="3" s="1"/>
  <c r="N1647" i="3" s="1"/>
  <c r="P1648" i="3"/>
  <c r="O1648" i="3" s="1" a="1"/>
  <c r="O1648" i="3" s="1"/>
  <c r="N1648" i="3" s="1"/>
  <c r="P1649" i="3"/>
  <c r="O1649" i="3" s="1" a="1"/>
  <c r="O1649" i="3" s="1"/>
  <c r="N1649" i="3" s="1"/>
  <c r="P1650" i="3"/>
  <c r="O1650" i="3" s="1" a="1"/>
  <c r="O1650" i="3" s="1"/>
  <c r="N1650" i="3" s="1"/>
  <c r="P1651" i="3"/>
  <c r="O1651" i="3" s="1" a="1"/>
  <c r="O1651" i="3" s="1"/>
  <c r="N1651" i="3" s="1"/>
  <c r="P1652" i="3"/>
  <c r="O1652" i="3" s="1" a="1"/>
  <c r="O1652" i="3" s="1"/>
  <c r="N1652" i="3" s="1"/>
  <c r="P1653" i="3"/>
  <c r="O1653" i="3" s="1" a="1"/>
  <c r="O1653" i="3" s="1"/>
  <c r="N1653" i="3" s="1"/>
  <c r="P1654" i="3"/>
  <c r="O1654" i="3" s="1" a="1"/>
  <c r="O1654" i="3" s="1"/>
  <c r="N1654" i="3" s="1"/>
  <c r="P1655" i="3"/>
  <c r="O1655" i="3" s="1" a="1"/>
  <c r="O1655" i="3" s="1"/>
  <c r="N1655" i="3" s="1"/>
  <c r="P1656" i="3"/>
  <c r="O1656" i="3" s="1" a="1"/>
  <c r="O1656" i="3" s="1"/>
  <c r="N1656" i="3" s="1"/>
  <c r="P1657" i="3"/>
  <c r="O1657" i="3" s="1" a="1"/>
  <c r="O1657" i="3" s="1"/>
  <c r="N1657" i="3" s="1"/>
  <c r="P1658" i="3"/>
  <c r="O1658" i="3" s="1" a="1"/>
  <c r="O1658" i="3" s="1"/>
  <c r="N1658" i="3" s="1"/>
  <c r="P1659" i="3"/>
  <c r="O1659" i="3" s="1" a="1"/>
  <c r="O1659" i="3" s="1"/>
  <c r="N1659" i="3" s="1"/>
  <c r="P1660" i="3"/>
  <c r="O1660" i="3" s="1" a="1"/>
  <c r="O1660" i="3" s="1"/>
  <c r="N1660" i="3" s="1"/>
  <c r="P1661" i="3"/>
  <c r="O1661" i="3" s="1" a="1"/>
  <c r="O1661" i="3" s="1"/>
  <c r="N1661" i="3" s="1"/>
  <c r="P1662" i="3"/>
  <c r="O1662" i="3" s="1" a="1"/>
  <c r="O1662" i="3" s="1"/>
  <c r="N1662" i="3" s="1"/>
  <c r="P1663" i="3"/>
  <c r="O1663" i="3" s="1" a="1"/>
  <c r="O1663" i="3" s="1"/>
  <c r="N1663" i="3" s="1"/>
  <c r="P1664" i="3"/>
  <c r="O1664" i="3" s="1" a="1"/>
  <c r="O1664" i="3" s="1"/>
  <c r="N1664" i="3" s="1"/>
  <c r="P1665" i="3"/>
  <c r="O1665" i="3" s="1" a="1"/>
  <c r="O1665" i="3" s="1"/>
  <c r="N1665" i="3" s="1"/>
  <c r="P1666" i="3"/>
  <c r="O1666" i="3" s="1" a="1"/>
  <c r="O1666" i="3" s="1"/>
  <c r="N1666" i="3" s="1"/>
  <c r="P1667" i="3"/>
  <c r="O1667" i="3" s="1" a="1"/>
  <c r="O1667" i="3" s="1"/>
  <c r="N1667" i="3" s="1"/>
  <c r="P1668" i="3"/>
  <c r="O1668" i="3" s="1" a="1"/>
  <c r="O1668" i="3" s="1"/>
  <c r="N1668" i="3" s="1"/>
  <c r="P1669" i="3"/>
  <c r="O1669" i="3" s="1" a="1"/>
  <c r="O1669" i="3" s="1"/>
  <c r="N1669" i="3" s="1"/>
  <c r="P1670" i="3"/>
  <c r="O1670" i="3" s="1" a="1"/>
  <c r="O1670" i="3" s="1"/>
  <c r="N1670" i="3" s="1"/>
  <c r="P1671" i="3"/>
  <c r="O1671" i="3" s="1" a="1"/>
  <c r="O1671" i="3" s="1"/>
  <c r="N1671" i="3" s="1"/>
  <c r="P1672" i="3"/>
  <c r="O1672" i="3" s="1" a="1"/>
  <c r="O1672" i="3" s="1"/>
  <c r="N1672" i="3" s="1"/>
  <c r="P1673" i="3"/>
  <c r="O1673" i="3" s="1" a="1"/>
  <c r="O1673" i="3" s="1"/>
  <c r="N1673" i="3" s="1"/>
  <c r="P1674" i="3"/>
  <c r="O1674" i="3" s="1" a="1"/>
  <c r="O1674" i="3" s="1"/>
  <c r="N1674" i="3" s="1"/>
  <c r="P1675" i="3"/>
  <c r="O1675" i="3" s="1" a="1"/>
  <c r="O1675" i="3" s="1"/>
  <c r="N1675" i="3" s="1"/>
  <c r="P1676" i="3"/>
  <c r="O1676" i="3" s="1" a="1"/>
  <c r="O1676" i="3" s="1"/>
  <c r="N1676" i="3" s="1"/>
  <c r="P1677" i="3"/>
  <c r="O1677" i="3" s="1" a="1"/>
  <c r="O1677" i="3" s="1"/>
  <c r="N1677" i="3" s="1"/>
  <c r="P1678" i="3"/>
  <c r="O1678" i="3" s="1" a="1"/>
  <c r="O1678" i="3" s="1"/>
  <c r="N1678" i="3" s="1"/>
  <c r="P1679" i="3"/>
  <c r="O1679" i="3" s="1" a="1"/>
  <c r="O1679" i="3" s="1"/>
  <c r="N1679" i="3" s="1"/>
  <c r="P1680" i="3"/>
  <c r="O1680" i="3" s="1" a="1"/>
  <c r="O1680" i="3" s="1"/>
  <c r="N1680" i="3" s="1"/>
  <c r="P1681" i="3"/>
  <c r="O1681" i="3" s="1" a="1"/>
  <c r="O1681" i="3" s="1"/>
  <c r="N1681" i="3" s="1"/>
  <c r="P1682" i="3"/>
  <c r="O1682" i="3" s="1" a="1"/>
  <c r="O1682" i="3" s="1"/>
  <c r="N1682" i="3" s="1"/>
  <c r="P1683" i="3"/>
  <c r="O1683" i="3" s="1" a="1"/>
  <c r="O1683" i="3" s="1"/>
  <c r="N1683" i="3" s="1"/>
  <c r="P1684" i="3"/>
  <c r="O1684" i="3" s="1" a="1"/>
  <c r="O1684" i="3" s="1"/>
  <c r="N1684" i="3" s="1"/>
  <c r="P1685" i="3"/>
  <c r="O1685" i="3" s="1" a="1"/>
  <c r="O1685" i="3" s="1"/>
  <c r="N1685" i="3" s="1"/>
  <c r="P1686" i="3"/>
  <c r="O1686" i="3" s="1" a="1"/>
  <c r="O1686" i="3" s="1"/>
  <c r="N1686" i="3" s="1"/>
  <c r="P1687" i="3"/>
  <c r="O1687" i="3" s="1" a="1"/>
  <c r="O1687" i="3" s="1"/>
  <c r="N1687" i="3" s="1"/>
  <c r="P1688" i="3"/>
  <c r="O1688" i="3" s="1" a="1"/>
  <c r="O1688" i="3" s="1"/>
  <c r="N1688" i="3" s="1"/>
  <c r="P1689" i="3"/>
  <c r="O1689" i="3" s="1" a="1"/>
  <c r="O1689" i="3" s="1"/>
  <c r="N1689" i="3" s="1"/>
  <c r="P1690" i="3"/>
  <c r="O1690" i="3" s="1" a="1"/>
  <c r="O1690" i="3" s="1"/>
  <c r="N1690" i="3" s="1"/>
  <c r="P1691" i="3"/>
  <c r="O1691" i="3" s="1" a="1"/>
  <c r="O1691" i="3" s="1"/>
  <c r="N1691" i="3" s="1"/>
  <c r="P1692" i="3"/>
  <c r="O1692" i="3" s="1" a="1"/>
  <c r="O1692" i="3" s="1"/>
  <c r="N1692" i="3" s="1"/>
  <c r="P1693" i="3"/>
  <c r="O1693" i="3" s="1" a="1"/>
  <c r="O1693" i="3" s="1"/>
  <c r="N1693" i="3" s="1"/>
  <c r="P1694" i="3"/>
  <c r="O1694" i="3" s="1" a="1"/>
  <c r="O1694" i="3" s="1"/>
  <c r="N1694" i="3" s="1"/>
  <c r="P1695" i="3"/>
  <c r="O1695" i="3" s="1" a="1"/>
  <c r="O1695" i="3" s="1"/>
  <c r="N1695" i="3" s="1"/>
  <c r="P1696" i="3"/>
  <c r="O1696" i="3" s="1" a="1"/>
  <c r="O1696" i="3" s="1"/>
  <c r="N1696" i="3" s="1"/>
  <c r="P1697" i="3"/>
  <c r="O1697" i="3" s="1" a="1"/>
  <c r="O1697" i="3" s="1"/>
  <c r="N1697" i="3" s="1"/>
  <c r="P1698" i="3"/>
  <c r="O1698" i="3" s="1" a="1"/>
  <c r="O1698" i="3" s="1"/>
  <c r="N1698" i="3" s="1"/>
  <c r="P1699" i="3"/>
  <c r="O1699" i="3" s="1" a="1"/>
  <c r="O1699" i="3" s="1"/>
  <c r="N1699" i="3" s="1"/>
  <c r="P1700" i="3"/>
  <c r="O1700" i="3" s="1" a="1"/>
  <c r="O1700" i="3" s="1"/>
  <c r="N1700" i="3" s="1"/>
  <c r="P1701" i="3"/>
  <c r="O1701" i="3" s="1" a="1"/>
  <c r="O1701" i="3" s="1"/>
  <c r="N1701" i="3" s="1"/>
  <c r="P1702" i="3"/>
  <c r="O1702" i="3" s="1" a="1"/>
  <c r="O1702" i="3" s="1"/>
  <c r="N1702" i="3" s="1"/>
  <c r="P1703" i="3"/>
  <c r="O1703" i="3" s="1" a="1"/>
  <c r="O1703" i="3" s="1"/>
  <c r="N1703" i="3" s="1"/>
  <c r="P1704" i="3"/>
  <c r="O1704" i="3" s="1" a="1"/>
  <c r="O1704" i="3" s="1"/>
  <c r="N1704" i="3" s="1"/>
  <c r="P1705" i="3"/>
  <c r="O1705" i="3" s="1" a="1"/>
  <c r="O1705" i="3" s="1"/>
  <c r="N1705" i="3" s="1"/>
  <c r="P1706" i="3"/>
  <c r="O1706" i="3" s="1" a="1"/>
  <c r="O1706" i="3" s="1"/>
  <c r="N1706" i="3" s="1"/>
  <c r="P1707" i="3"/>
  <c r="O1707" i="3" s="1" a="1"/>
  <c r="O1707" i="3" s="1"/>
  <c r="N1707" i="3" s="1"/>
  <c r="P1708" i="3"/>
  <c r="O1708" i="3" s="1" a="1"/>
  <c r="O1708" i="3" s="1"/>
  <c r="N1708" i="3" s="1"/>
  <c r="P1709" i="3"/>
  <c r="O1709" i="3" s="1" a="1"/>
  <c r="O1709" i="3" s="1"/>
  <c r="N1709" i="3" s="1"/>
  <c r="M3" i="3" a="1"/>
  <c r="M3" i="3" s="1"/>
  <c r="F21" i="6" s="1" a="1"/>
  <c r="F21" i="6" s="1"/>
  <c r="P2" i="3"/>
  <c r="O2" i="3" s="1" a="1"/>
  <c r="O2" i="3" s="1"/>
  <c r="N2" i="3" s="1"/>
  <c r="F20" i="6" a="1"/>
  <c r="H21" i="6" a="1"/>
  <c r="H21" i="6" s="1"/>
  <c r="G21" i="6" a="1"/>
  <c r="G21" i="6" s="1"/>
  <c r="M4" i="3" a="1"/>
  <c r="M4" i="3"/>
  <c r="M5" i="3" a="1"/>
  <c r="M5" i="3"/>
  <c r="M6" i="3" a="1"/>
  <c r="M6" i="3" s="1"/>
  <c r="M7" i="3" a="1"/>
  <c r="M7" i="3" s="1"/>
  <c r="M8" i="3" a="1"/>
  <c r="M8" i="3"/>
  <c r="M9" i="3" a="1"/>
  <c r="M9" i="3" s="1"/>
  <c r="M10" i="3" a="1"/>
  <c r="M10" i="3"/>
  <c r="M11" i="3" a="1"/>
  <c r="M11" i="3"/>
  <c r="M12" i="3" a="1"/>
  <c r="M12" i="3"/>
  <c r="M13" i="3" a="1"/>
  <c r="M13" i="3"/>
  <c r="M14" i="3" a="1"/>
  <c r="M14" i="3" s="1"/>
  <c r="M15" i="3" a="1"/>
  <c r="M15" i="3" s="1"/>
  <c r="M16" i="3" a="1"/>
  <c r="M16" i="3" s="1"/>
  <c r="M17" i="3" a="1"/>
  <c r="M17" i="3" s="1"/>
  <c r="M18" i="3" a="1"/>
  <c r="M18" i="3"/>
  <c r="M19" i="3" a="1"/>
  <c r="M19" i="3"/>
  <c r="M20" i="3" a="1"/>
  <c r="M20" i="3" s="1"/>
  <c r="M21" i="3" a="1"/>
  <c r="M21" i="3" s="1"/>
  <c r="M22" i="3" a="1"/>
  <c r="M22" i="3" s="1"/>
  <c r="M23" i="3" a="1"/>
  <c r="M23" i="3" s="1"/>
  <c r="M24" i="3" a="1"/>
  <c r="M24" i="3" s="1"/>
  <c r="M25" i="3" a="1"/>
  <c r="M25" i="3"/>
  <c r="M26" i="3" a="1"/>
  <c r="M26" i="3" s="1"/>
  <c r="M27" i="3" a="1"/>
  <c r="M27" i="3"/>
  <c r="M28" i="3" a="1"/>
  <c r="M28" i="3"/>
  <c r="M29" i="3" a="1"/>
  <c r="M29" i="3"/>
  <c r="M30" i="3" a="1"/>
  <c r="M30" i="3"/>
  <c r="M31" i="3" a="1"/>
  <c r="M31" i="3" s="1"/>
  <c r="M32" i="3" a="1"/>
  <c r="M32" i="3"/>
  <c r="M33" i="3" a="1"/>
  <c r="M33" i="3" s="1"/>
  <c r="M34" i="3" a="1"/>
  <c r="M34" i="3"/>
  <c r="M35" i="3" a="1"/>
  <c r="M35" i="3" s="1"/>
  <c r="M36" i="3" a="1"/>
  <c r="M36" i="3"/>
  <c r="M37" i="3" a="1"/>
  <c r="M37" i="3"/>
  <c r="M38" i="3" a="1"/>
  <c r="M38" i="3"/>
  <c r="M39" i="3" a="1"/>
  <c r="M39" i="3" s="1"/>
  <c r="M40" i="3" a="1"/>
  <c r="M40" i="3" s="1"/>
  <c r="M41" i="3" a="1"/>
  <c r="M41" i="3"/>
  <c r="M42" i="3" a="1"/>
  <c r="M42" i="3" s="1"/>
  <c r="M43" i="3" a="1"/>
  <c r="M43" i="3" s="1"/>
  <c r="M44" i="3" a="1"/>
  <c r="M44" i="3"/>
  <c r="M45" i="3" a="1"/>
  <c r="M45" i="3"/>
  <c r="M46" i="3" a="1"/>
  <c r="M46" i="3" s="1"/>
  <c r="M47" i="3" a="1"/>
  <c r="M47" i="3" s="1"/>
  <c r="M48" i="3" a="1"/>
  <c r="M48" i="3"/>
  <c r="M49" i="3" a="1"/>
  <c r="M49" i="3" s="1"/>
  <c r="M50" i="3" a="1"/>
  <c r="M50" i="3"/>
  <c r="M51" i="3" a="1"/>
  <c r="M51" i="3" s="1"/>
  <c r="M52" i="3" a="1"/>
  <c r="M52" i="3" s="1"/>
  <c r="M53" i="3" a="1"/>
  <c r="M53" i="3"/>
  <c r="M54" i="3" a="1"/>
  <c r="M54" i="3"/>
  <c r="M55" i="3" a="1"/>
  <c r="M55" i="3" s="1"/>
  <c r="M56" i="3" a="1"/>
  <c r="M56" i="3"/>
  <c r="M57" i="3" a="1"/>
  <c r="M57" i="3" s="1"/>
  <c r="M58" i="3" a="1"/>
  <c r="M58" i="3" s="1"/>
  <c r="M59" i="3" a="1"/>
  <c r="M59" i="3"/>
  <c r="M60" i="3" a="1"/>
  <c r="M60" i="3" s="1"/>
  <c r="M61" i="3" a="1"/>
  <c r="M61" i="3" s="1"/>
  <c r="M62" i="3" a="1"/>
  <c r="M62" i="3"/>
  <c r="M63" i="3" a="1"/>
  <c r="M63" i="3" s="1"/>
  <c r="M64" i="3" a="1"/>
  <c r="M64" i="3"/>
  <c r="M65" i="3" a="1"/>
  <c r="M65" i="3" s="1"/>
  <c r="M66" i="3" a="1"/>
  <c r="M66" i="3" s="1"/>
  <c r="M67" i="3" a="1"/>
  <c r="M67" i="3" s="1"/>
  <c r="M68" i="3" a="1"/>
  <c r="M68" i="3"/>
  <c r="M69" i="3" a="1"/>
  <c r="M69" i="3" s="1"/>
  <c r="M70" i="3" a="1"/>
  <c r="M70" i="3" s="1"/>
  <c r="M71" i="3" a="1"/>
  <c r="M71" i="3" s="1"/>
  <c r="M72" i="3" a="1"/>
  <c r="M72" i="3"/>
  <c r="M73" i="3" a="1"/>
  <c r="M73" i="3" s="1"/>
  <c r="M74" i="3" a="1"/>
  <c r="M74" i="3" s="1"/>
  <c r="M75" i="3" a="1"/>
  <c r="M75" i="3" s="1"/>
  <c r="M76" i="3" a="1"/>
  <c r="M76" i="3" s="1"/>
  <c r="M77" i="3" a="1"/>
  <c r="M77" i="3"/>
  <c r="M78" i="3" a="1"/>
  <c r="M78" i="3" s="1"/>
  <c r="M79" i="3" a="1"/>
  <c r="M79" i="3" s="1"/>
  <c r="M80" i="3" a="1"/>
  <c r="M80" i="3" s="1"/>
  <c r="M81" i="3" a="1"/>
  <c r="M81" i="3" s="1"/>
  <c r="M82" i="3" a="1"/>
  <c r="M82" i="3"/>
  <c r="M83" i="3" a="1"/>
  <c r="M83" i="3" s="1"/>
  <c r="M84" i="3" a="1"/>
  <c r="M84" i="3" s="1"/>
  <c r="M85" i="3" a="1"/>
  <c r="M85" i="3" s="1"/>
  <c r="M86" i="3" a="1"/>
  <c r="M86" i="3"/>
  <c r="M87" i="3" a="1"/>
  <c r="M87" i="3" s="1"/>
  <c r="M88" i="3" a="1"/>
  <c r="M88" i="3"/>
  <c r="M89" i="3" a="1"/>
  <c r="M89" i="3" s="1"/>
  <c r="M90" i="3" a="1"/>
  <c r="M90" i="3"/>
  <c r="M91" i="3" a="1"/>
  <c r="M91" i="3"/>
  <c r="M92" i="3" a="1"/>
  <c r="M92" i="3" s="1"/>
  <c r="M93" i="3" a="1"/>
  <c r="M93" i="3" s="1"/>
  <c r="M94" i="3" a="1"/>
  <c r="M94" i="3" s="1"/>
  <c r="M95" i="3" a="1"/>
  <c r="M95" i="3" s="1"/>
  <c r="M96" i="3" a="1"/>
  <c r="M96" i="3" s="1"/>
  <c r="M97" i="3" a="1"/>
  <c r="M97" i="3" s="1"/>
  <c r="M98" i="3" a="1"/>
  <c r="M98" i="3" s="1"/>
  <c r="M99" i="3" a="1"/>
  <c r="M99" i="3"/>
  <c r="M100" i="3" a="1"/>
  <c r="M100" i="3"/>
  <c r="M101" i="3" a="1"/>
  <c r="M101" i="3" s="1"/>
  <c r="M102" i="3" a="1"/>
  <c r="M102" i="3" s="1"/>
  <c r="M103" i="3" a="1"/>
  <c r="M103" i="3" s="1"/>
  <c r="M104" i="3" a="1"/>
  <c r="M104" i="3"/>
  <c r="M105" i="3" a="1"/>
  <c r="M105" i="3" s="1"/>
  <c r="M106" i="3" a="1"/>
  <c r="M106" i="3" s="1"/>
  <c r="M107" i="3" a="1"/>
  <c r="M107" i="3" s="1"/>
  <c r="M108" i="3" a="1"/>
  <c r="M108" i="3" s="1"/>
  <c r="M109" i="3" a="1"/>
  <c r="M109" i="3"/>
  <c r="M110" i="3" a="1"/>
  <c r="M110" i="3"/>
  <c r="M111" i="3" a="1"/>
  <c r="M111" i="3" s="1"/>
  <c r="M112" i="3" a="1"/>
  <c r="M112" i="3" s="1"/>
  <c r="M113" i="3" a="1"/>
  <c r="M113" i="3" s="1"/>
  <c r="M114" i="3" a="1"/>
  <c r="M114" i="3"/>
  <c r="M115" i="3" a="1"/>
  <c r="M115" i="3" s="1"/>
  <c r="M116" i="3" a="1"/>
  <c r="M116" i="3"/>
  <c r="M117" i="3" a="1"/>
  <c r="M117" i="3" s="1"/>
  <c r="M118" i="3" a="1"/>
  <c r="M118" i="3"/>
  <c r="M119" i="3" a="1"/>
  <c r="M119" i="3" s="1"/>
  <c r="M120" i="3" a="1"/>
  <c r="M120" i="3" s="1"/>
  <c r="M121" i="3" a="1"/>
  <c r="M121" i="3" s="1"/>
  <c r="M122" i="3" a="1"/>
  <c r="M122" i="3"/>
  <c r="M123" i="3" a="1"/>
  <c r="M123" i="3"/>
  <c r="M124" i="3" a="1"/>
  <c r="M124" i="3" s="1"/>
  <c r="M125" i="3" a="1"/>
  <c r="M125" i="3"/>
  <c r="M126" i="3" a="1"/>
  <c r="M126" i="3" s="1"/>
  <c r="M127" i="3" a="1"/>
  <c r="M127" i="3" s="1"/>
  <c r="M128" i="3" a="1"/>
  <c r="M128" i="3"/>
  <c r="M129" i="3" a="1"/>
  <c r="M129" i="3" s="1"/>
  <c r="M130" i="3" a="1"/>
  <c r="M130" i="3"/>
  <c r="M131" i="3" a="1"/>
  <c r="M131" i="3"/>
  <c r="M132" i="3" a="1"/>
  <c r="M132" i="3"/>
  <c r="M133" i="3" a="1"/>
  <c r="M133" i="3" s="1"/>
  <c r="M134" i="3" a="1"/>
  <c r="M134" i="3"/>
  <c r="M135" i="3" a="1"/>
  <c r="M135" i="3" s="1"/>
  <c r="M136" i="3" a="1"/>
  <c r="M136" i="3"/>
  <c r="M137" i="3" a="1"/>
  <c r="M137" i="3" s="1"/>
  <c r="M138" i="3" a="1"/>
  <c r="M138" i="3"/>
  <c r="M139" i="3" a="1"/>
  <c r="M139" i="3" s="1"/>
  <c r="M140" i="3" a="1"/>
  <c r="M140" i="3" s="1"/>
  <c r="M141" i="3" a="1"/>
  <c r="M141" i="3" s="1"/>
  <c r="M142" i="3" a="1"/>
  <c r="M142" i="3"/>
  <c r="M143" i="3" a="1"/>
  <c r="M143" i="3" s="1"/>
  <c r="M144" i="3" a="1"/>
  <c r="M144" i="3"/>
  <c r="M145" i="3" a="1"/>
  <c r="M145" i="3" s="1"/>
  <c r="M146" i="3" a="1"/>
  <c r="M146" i="3"/>
  <c r="M147" i="3" a="1"/>
  <c r="M147" i="3" s="1"/>
  <c r="M148" i="3" a="1"/>
  <c r="M148" i="3"/>
  <c r="M149" i="3" a="1"/>
  <c r="M149" i="3"/>
  <c r="M150" i="3" a="1"/>
  <c r="M150" i="3"/>
  <c r="M151" i="3" a="1"/>
  <c r="M151" i="3" s="1"/>
  <c r="M152" i="3" a="1"/>
  <c r="M152" i="3"/>
  <c r="M153" i="3" a="1"/>
  <c r="M153" i="3" s="1"/>
  <c r="M154" i="3" a="1"/>
  <c r="M154" i="3"/>
  <c r="M155" i="3" a="1"/>
  <c r="M155" i="3" s="1"/>
  <c r="M156" i="3" a="1"/>
  <c r="M156" i="3"/>
  <c r="M157" i="3" a="1"/>
  <c r="M157" i="3"/>
  <c r="M158" i="3" a="1"/>
  <c r="M158" i="3" s="1"/>
  <c r="M159" i="3" a="1"/>
  <c r="M159" i="3" s="1"/>
  <c r="M160" i="3" a="1"/>
  <c r="M160" i="3"/>
  <c r="M161" i="3" a="1"/>
  <c r="M161" i="3" s="1"/>
  <c r="M162" i="3" a="1"/>
  <c r="M162" i="3"/>
  <c r="M163" i="3" a="1"/>
  <c r="M163" i="3" s="1"/>
  <c r="M164" i="3" a="1"/>
  <c r="M164" i="3"/>
  <c r="M165" i="3" a="1"/>
  <c r="M165" i="3" s="1"/>
  <c r="M166" i="3" a="1"/>
  <c r="M166" i="3"/>
  <c r="M167" i="3" a="1"/>
  <c r="M167" i="3" s="1"/>
  <c r="M168" i="3" a="1"/>
  <c r="M168" i="3" s="1"/>
  <c r="M169" i="3" a="1"/>
  <c r="M169" i="3" s="1"/>
  <c r="M170" i="3" a="1"/>
  <c r="M170" i="3"/>
  <c r="M171" i="3" a="1"/>
  <c r="M171" i="3" s="1"/>
  <c r="M172" i="3" a="1"/>
  <c r="M172" i="3"/>
  <c r="M173" i="3" a="1"/>
  <c r="M173" i="3" s="1"/>
  <c r="M174" i="3" a="1"/>
  <c r="M174" i="3" s="1"/>
  <c r="M175" i="3" a="1"/>
  <c r="M175" i="3" s="1"/>
  <c r="M176" i="3" a="1"/>
  <c r="M176" i="3"/>
  <c r="M177" i="3" a="1"/>
  <c r="M177" i="3" s="1"/>
  <c r="M178" i="3" a="1"/>
  <c r="M178" i="3" s="1"/>
  <c r="M179" i="3" a="1"/>
  <c r="M179" i="3" s="1"/>
  <c r="M180" i="3" a="1"/>
  <c r="M180" i="3"/>
  <c r="M181" i="3" a="1"/>
  <c r="M181" i="3"/>
  <c r="M182" i="3" a="1"/>
  <c r="M182" i="3" s="1"/>
  <c r="M183" i="3" a="1"/>
  <c r="M183" i="3" s="1"/>
  <c r="M184" i="3" a="1"/>
  <c r="M184" i="3" s="1"/>
  <c r="M185" i="3" a="1"/>
  <c r="M185" i="3" s="1"/>
  <c r="M186" i="3" a="1"/>
  <c r="M186" i="3"/>
  <c r="M187" i="3" a="1"/>
  <c r="M187" i="3" s="1"/>
  <c r="M188" i="3" a="1"/>
  <c r="M188" i="3" s="1"/>
  <c r="M189" i="3" a="1"/>
  <c r="M189" i="3" s="1"/>
  <c r="M190" i="3" a="1"/>
  <c r="M190" i="3" s="1"/>
  <c r="M191" i="3" a="1"/>
  <c r="M191" i="3" s="1"/>
  <c r="M192" i="3" a="1"/>
  <c r="M192" i="3" s="1"/>
  <c r="M193" i="3" a="1"/>
  <c r="M193" i="3" s="1"/>
  <c r="M194" i="3" a="1"/>
  <c r="M194" i="3" s="1"/>
  <c r="M195" i="3" a="1"/>
  <c r="M195" i="3" s="1"/>
  <c r="M196" i="3" a="1"/>
  <c r="M196" i="3"/>
  <c r="M197" i="3" a="1"/>
  <c r="M197" i="3"/>
  <c r="M198" i="3" a="1"/>
  <c r="M198" i="3"/>
  <c r="M199" i="3" a="1"/>
  <c r="M199" i="3" s="1"/>
  <c r="M200" i="3" a="1"/>
  <c r="M200" i="3" s="1"/>
  <c r="M201" i="3" a="1"/>
  <c r="M201" i="3" s="1"/>
  <c r="M202" i="3" a="1"/>
  <c r="M202" i="3" s="1"/>
  <c r="M203" i="3" a="1"/>
  <c r="M203" i="3" s="1"/>
  <c r="M204" i="3" a="1"/>
  <c r="M204" i="3" s="1"/>
  <c r="M205" i="3" a="1"/>
  <c r="M205" i="3"/>
  <c r="M206" i="3" a="1"/>
  <c r="M206" i="3"/>
  <c r="M207" i="3" a="1"/>
  <c r="M207" i="3" s="1"/>
  <c r="M208" i="3" a="1"/>
  <c r="M208" i="3"/>
  <c r="M209" i="3" a="1"/>
  <c r="M209" i="3" s="1"/>
  <c r="M210" i="3" a="1"/>
  <c r="M210" i="3" s="1"/>
  <c r="M211" i="3" a="1"/>
  <c r="M211" i="3" s="1"/>
  <c r="M212" i="3" a="1"/>
  <c r="M212" i="3" s="1"/>
  <c r="M213" i="3" a="1"/>
  <c r="M213" i="3" s="1"/>
  <c r="M214" i="3" a="1"/>
  <c r="M214" i="3" s="1"/>
  <c r="M215" i="3" a="1"/>
  <c r="M215" i="3" s="1"/>
  <c r="M216" i="3" a="1"/>
  <c r="M216" i="3"/>
  <c r="M217" i="3" a="1"/>
  <c r="M217" i="3" s="1"/>
  <c r="M218" i="3" a="1"/>
  <c r="M218" i="3" s="1"/>
  <c r="M219" i="3" a="1"/>
  <c r="M219" i="3" s="1"/>
  <c r="M220" i="3" a="1"/>
  <c r="M220" i="3" s="1"/>
  <c r="M221" i="3" a="1"/>
  <c r="M221" i="3" s="1"/>
  <c r="M222" i="3" a="1"/>
  <c r="M222" i="3"/>
  <c r="M223" i="3" a="1"/>
  <c r="M223" i="3" s="1"/>
  <c r="M224" i="3" a="1"/>
  <c r="M224" i="3" s="1"/>
  <c r="M225" i="3" a="1"/>
  <c r="M225" i="3" s="1"/>
  <c r="M226" i="3" a="1"/>
  <c r="M226" i="3" s="1"/>
  <c r="M227" i="3" a="1"/>
  <c r="M227" i="3" s="1"/>
  <c r="M228" i="3" a="1"/>
  <c r="M228" i="3"/>
  <c r="M229" i="3" a="1"/>
  <c r="M229" i="3" s="1"/>
  <c r="M230" i="3" a="1"/>
  <c r="M230" i="3" s="1"/>
  <c r="M231" i="3" a="1"/>
  <c r="M231" i="3" s="1"/>
  <c r="M232" i="3" a="1"/>
  <c r="M232" i="3"/>
  <c r="M233" i="3" a="1"/>
  <c r="M233" i="3" s="1"/>
  <c r="M234" i="3" a="1"/>
  <c r="M234" i="3" s="1"/>
  <c r="M235" i="3" a="1"/>
  <c r="M235" i="3" s="1"/>
  <c r="M236" i="3" a="1"/>
  <c r="M236" i="3" s="1"/>
  <c r="M237" i="3" a="1"/>
  <c r="M237" i="3" s="1"/>
  <c r="M238" i="3" a="1"/>
  <c r="M238" i="3" s="1"/>
  <c r="M239" i="3" a="1"/>
  <c r="M239" i="3" s="1"/>
  <c r="M240" i="3" a="1"/>
  <c r="M240" i="3"/>
  <c r="M241" i="3" a="1"/>
  <c r="M241" i="3" s="1"/>
  <c r="M242" i="3" a="1"/>
  <c r="M242" i="3" s="1"/>
  <c r="M243" i="3" a="1"/>
  <c r="M243" i="3" s="1"/>
  <c r="M244" i="3" a="1"/>
  <c r="M244" i="3"/>
  <c r="M245" i="3" a="1"/>
  <c r="M245" i="3" s="1"/>
  <c r="M246" i="3" a="1"/>
  <c r="M246" i="3"/>
  <c r="M247" i="3" a="1"/>
  <c r="M247" i="3" s="1"/>
  <c r="M248" i="3" a="1"/>
  <c r="M248" i="3"/>
  <c r="M249" i="3" a="1"/>
  <c r="M249" i="3" s="1"/>
  <c r="M250" i="3" a="1"/>
  <c r="M250" i="3" s="1"/>
  <c r="M251" i="3" a="1"/>
  <c r="M251" i="3" s="1"/>
  <c r="M252" i="3" a="1"/>
  <c r="M252" i="3"/>
  <c r="M253" i="3" a="1"/>
  <c r="M253" i="3" s="1"/>
  <c r="M254" i="3" a="1"/>
  <c r="M254" i="3"/>
  <c r="M255" i="3" a="1"/>
  <c r="M255" i="3" s="1"/>
  <c r="M256" i="3" a="1"/>
  <c r="M256" i="3" s="1"/>
  <c r="M257" i="3" a="1"/>
  <c r="M257" i="3" s="1"/>
  <c r="M258" i="3" a="1"/>
  <c r="M258" i="3" s="1"/>
  <c r="M259" i="3" a="1"/>
  <c r="M259" i="3" s="1"/>
  <c r="M260" i="3" a="1"/>
  <c r="M260" i="3"/>
  <c r="M261" i="3" a="1"/>
  <c r="M261" i="3" s="1"/>
  <c r="M262" i="3" a="1"/>
  <c r="M262" i="3"/>
  <c r="M263" i="3" a="1"/>
  <c r="M263" i="3" s="1"/>
  <c r="M264" i="3" a="1"/>
  <c r="M264" i="3"/>
  <c r="M265" i="3" a="1"/>
  <c r="M265" i="3" s="1"/>
  <c r="M266" i="3" a="1"/>
  <c r="M266" i="3" s="1"/>
  <c r="M267" i="3" a="1"/>
  <c r="M267" i="3" s="1"/>
  <c r="M268" i="3" a="1"/>
  <c r="M268" i="3" s="1"/>
  <c r="M269" i="3" a="1"/>
  <c r="M269" i="3" s="1"/>
  <c r="M270" i="3" a="1"/>
  <c r="M270" i="3" s="1"/>
  <c r="M271" i="3" a="1"/>
  <c r="M271" i="3" s="1"/>
  <c r="M272" i="3" a="1"/>
  <c r="M272" i="3" s="1"/>
  <c r="M273" i="3" a="1"/>
  <c r="M273" i="3" s="1"/>
  <c r="M274" i="3" a="1"/>
  <c r="M274" i="3" s="1"/>
  <c r="M275" i="3" a="1"/>
  <c r="M275" i="3" s="1"/>
  <c r="M276" i="3" a="1"/>
  <c r="M276" i="3"/>
  <c r="M277" i="3" a="1"/>
  <c r="M277" i="3" s="1"/>
  <c r="M278" i="3" a="1"/>
  <c r="M278" i="3" s="1"/>
  <c r="M279" i="3" a="1"/>
  <c r="M279" i="3" s="1"/>
  <c r="M280" i="3" a="1"/>
  <c r="M280" i="3"/>
  <c r="M281" i="3" a="1"/>
  <c r="M281" i="3" s="1"/>
  <c r="M282" i="3" a="1"/>
  <c r="M282" i="3" s="1"/>
  <c r="M283" i="3" a="1"/>
  <c r="M283" i="3" s="1"/>
  <c r="M284" i="3" a="1"/>
  <c r="M284" i="3" s="1"/>
  <c r="M285" i="3" a="1"/>
  <c r="M285" i="3" s="1"/>
  <c r="M286" i="3" a="1"/>
  <c r="M286" i="3"/>
  <c r="M287" i="3" a="1"/>
  <c r="M287" i="3" s="1"/>
  <c r="M288" i="3" a="1"/>
  <c r="M288" i="3" s="1"/>
  <c r="M289" i="3" a="1"/>
  <c r="M289" i="3" s="1"/>
  <c r="M290" i="3" a="1"/>
  <c r="M290" i="3" s="1"/>
  <c r="M291" i="3" a="1"/>
  <c r="M291" i="3" s="1"/>
  <c r="M292" i="3" a="1"/>
  <c r="M292" i="3"/>
  <c r="M293" i="3" a="1"/>
  <c r="M293" i="3" s="1"/>
  <c r="M294" i="3" a="1"/>
  <c r="M294" i="3" s="1"/>
  <c r="M295" i="3" a="1"/>
  <c r="M295" i="3" s="1"/>
  <c r="M296" i="3" a="1"/>
  <c r="M296" i="3" s="1"/>
  <c r="M297" i="3" a="1"/>
  <c r="M297" i="3" s="1"/>
  <c r="M298" i="3" a="1"/>
  <c r="M298" i="3"/>
  <c r="M299" i="3" a="1"/>
  <c r="M299" i="3" s="1"/>
  <c r="M300" i="3" a="1"/>
  <c r="M300" i="3" s="1"/>
  <c r="M301" i="3" a="1"/>
  <c r="M301" i="3" s="1"/>
  <c r="M302" i="3" a="1"/>
  <c r="M302" i="3"/>
  <c r="M303" i="3" a="1"/>
  <c r="M303" i="3" s="1"/>
  <c r="M304" i="3" a="1"/>
  <c r="M304" i="3"/>
  <c r="M305" i="3" a="1"/>
  <c r="M305" i="3" s="1"/>
  <c r="M306" i="3" a="1"/>
  <c r="M306" i="3"/>
  <c r="M307" i="3" a="1"/>
  <c r="M307" i="3" s="1"/>
  <c r="M308" i="3" a="1"/>
  <c r="M308" i="3" s="1"/>
  <c r="M309" i="3" a="1"/>
  <c r="M309" i="3" s="1"/>
  <c r="M310" i="3" a="1"/>
  <c r="M310" i="3"/>
  <c r="M311" i="3" a="1"/>
  <c r="M311" i="3" s="1"/>
  <c r="M312" i="3" a="1"/>
  <c r="M312" i="3" s="1"/>
  <c r="M313" i="3" a="1"/>
  <c r="M313" i="3" s="1"/>
  <c r="M314" i="3" a="1"/>
  <c r="M314" i="3" s="1"/>
  <c r="M315" i="3" a="1"/>
  <c r="M315" i="3" s="1"/>
  <c r="M316" i="3" a="1"/>
  <c r="M316" i="3" s="1"/>
  <c r="M317" i="3" a="1"/>
  <c r="M317" i="3" s="1"/>
  <c r="M318" i="3" a="1"/>
  <c r="M318" i="3" s="1"/>
  <c r="M319" i="3" a="1"/>
  <c r="M319" i="3" s="1"/>
  <c r="M320" i="3" a="1"/>
  <c r="M320" i="3" s="1"/>
  <c r="M321" i="3" a="1"/>
  <c r="M321" i="3" s="1"/>
  <c r="M322" i="3" a="1"/>
  <c r="M322" i="3"/>
  <c r="M323" i="3" a="1"/>
  <c r="M323" i="3" s="1"/>
  <c r="M324" i="3" a="1"/>
  <c r="M324" i="3" s="1"/>
  <c r="M325" i="3" a="1"/>
  <c r="M325" i="3" s="1"/>
  <c r="M326" i="3" a="1"/>
  <c r="M326" i="3"/>
  <c r="M327" i="3" a="1"/>
  <c r="M327" i="3" s="1"/>
  <c r="M328" i="3" a="1"/>
  <c r="M328" i="3" s="1"/>
  <c r="M329" i="3" a="1"/>
  <c r="M329" i="3" s="1"/>
  <c r="M330" i="3" a="1"/>
  <c r="M330" i="3" s="1"/>
  <c r="M331" i="3" a="1"/>
  <c r="M331" i="3" s="1"/>
  <c r="M332" i="3" a="1"/>
  <c r="M332" i="3" s="1"/>
  <c r="M333" i="3" a="1"/>
  <c r="M333" i="3" s="1"/>
  <c r="M334" i="3" a="1"/>
  <c r="M334" i="3" s="1"/>
  <c r="M335" i="3" a="1"/>
  <c r="M335" i="3" s="1"/>
  <c r="M336" i="3" a="1"/>
  <c r="M336" i="3" s="1"/>
  <c r="M337" i="3" a="1"/>
  <c r="M337" i="3" s="1"/>
  <c r="M338" i="3" a="1"/>
  <c r="M338" i="3" s="1"/>
  <c r="M339" i="3" a="1"/>
  <c r="M339" i="3" s="1"/>
  <c r="M340" i="3" a="1"/>
  <c r="M340" i="3" s="1"/>
  <c r="M341" i="3" a="1"/>
  <c r="M341" i="3" s="1"/>
  <c r="M342" i="3" a="1"/>
  <c r="M342" i="3"/>
  <c r="M343" i="3" a="1"/>
  <c r="M343" i="3" s="1"/>
  <c r="M344" i="3" a="1"/>
  <c r="M344" i="3" s="1"/>
  <c r="M345" i="3" a="1"/>
  <c r="M345" i="3" s="1"/>
  <c r="M346" i="3" a="1"/>
  <c r="M346" i="3" s="1"/>
  <c r="M347" i="3" a="1"/>
  <c r="M347" i="3" s="1"/>
  <c r="M348" i="3" a="1"/>
  <c r="M348" i="3" s="1"/>
  <c r="M349" i="3" a="1"/>
  <c r="M349" i="3" s="1"/>
  <c r="M350" i="3" a="1"/>
  <c r="M350" i="3"/>
  <c r="M351" i="3" a="1"/>
  <c r="M351" i="3" s="1"/>
  <c r="M352" i="3" a="1"/>
  <c r="M352" i="3" s="1"/>
  <c r="M353" i="3" a="1"/>
  <c r="M353" i="3" s="1"/>
  <c r="M354" i="3" a="1"/>
  <c r="M354" i="3"/>
  <c r="M355" i="3" a="1"/>
  <c r="M355" i="3" s="1"/>
  <c r="M356" i="3" a="1"/>
  <c r="M356" i="3" s="1"/>
  <c r="M357" i="3" a="1"/>
  <c r="M357" i="3" s="1"/>
  <c r="M358" i="3" a="1"/>
  <c r="M358" i="3" s="1"/>
  <c r="M359" i="3" a="1"/>
  <c r="M359" i="3" s="1"/>
  <c r="M360" i="3" a="1"/>
  <c r="M360" i="3" s="1"/>
  <c r="M361" i="3" a="1"/>
  <c r="M361" i="3" s="1"/>
  <c r="M362" i="3" a="1"/>
  <c r="M362" i="3"/>
  <c r="M363" i="3" a="1"/>
  <c r="M363" i="3"/>
  <c r="M364" i="3" a="1"/>
  <c r="M364" i="3" s="1"/>
  <c r="M365" i="3" a="1"/>
  <c r="M365" i="3" s="1"/>
  <c r="M366" i="3" a="1"/>
  <c r="M366" i="3"/>
  <c r="M367" i="3" a="1"/>
  <c r="M367" i="3" s="1"/>
  <c r="M368" i="3" a="1"/>
  <c r="M368" i="3" s="1"/>
  <c r="M369" i="3" a="1"/>
  <c r="M369" i="3" s="1"/>
  <c r="M370" i="3" a="1"/>
  <c r="M370" i="3" s="1"/>
  <c r="M371" i="3" a="1"/>
  <c r="M371" i="3" s="1"/>
  <c r="M372" i="3" a="1"/>
  <c r="M372" i="3" s="1"/>
  <c r="M373" i="3" a="1"/>
  <c r="M373" i="3" s="1"/>
  <c r="M374" i="3" a="1"/>
  <c r="M374" i="3"/>
  <c r="M375" i="3" a="1"/>
  <c r="M375" i="3" s="1"/>
  <c r="M376" i="3" a="1"/>
  <c r="M376" i="3" s="1"/>
  <c r="M377" i="3" a="1"/>
  <c r="M377" i="3" s="1"/>
  <c r="M378" i="3" a="1"/>
  <c r="M378" i="3" s="1"/>
  <c r="M379" i="3" a="1"/>
  <c r="M379" i="3" s="1"/>
  <c r="M380" i="3" a="1"/>
  <c r="M380" i="3" s="1"/>
  <c r="M381" i="3" a="1"/>
  <c r="M381" i="3" s="1"/>
  <c r="M382" i="3" a="1"/>
  <c r="M382" i="3"/>
  <c r="M383" i="3" a="1"/>
  <c r="M383" i="3" s="1"/>
  <c r="M384" i="3" a="1"/>
  <c r="M384" i="3" s="1"/>
  <c r="M385" i="3" a="1"/>
  <c r="M385" i="3" s="1"/>
  <c r="M386" i="3" a="1"/>
  <c r="M386" i="3" s="1"/>
  <c r="M387" i="3" a="1"/>
  <c r="M387" i="3" s="1"/>
  <c r="M388" i="3" a="1"/>
  <c r="M388" i="3" s="1"/>
  <c r="M389" i="3" a="1"/>
  <c r="M389" i="3" s="1"/>
  <c r="M390" i="3" a="1"/>
  <c r="M390" i="3"/>
  <c r="M391" i="3" a="1"/>
  <c r="M391" i="3" s="1"/>
  <c r="M392" i="3" a="1"/>
  <c r="M392" i="3" s="1"/>
  <c r="M393" i="3" a="1"/>
  <c r="M393" i="3" s="1"/>
  <c r="M394" i="3" a="1"/>
  <c r="M394" i="3"/>
  <c r="M395" i="3" a="1"/>
  <c r="M395" i="3"/>
  <c r="M396" i="3" a="1"/>
  <c r="M396" i="3" s="1"/>
  <c r="M397" i="3" a="1"/>
  <c r="M397" i="3" s="1"/>
  <c r="M398" i="3" a="1"/>
  <c r="M398" i="3"/>
  <c r="M399" i="3" a="1"/>
  <c r="M399" i="3" s="1"/>
  <c r="M400" i="3" a="1"/>
  <c r="M400" i="3" s="1"/>
  <c r="M401" i="3" a="1"/>
  <c r="M401" i="3" s="1"/>
  <c r="M402" i="3" a="1"/>
  <c r="M402" i="3" s="1"/>
  <c r="M403" i="3" a="1"/>
  <c r="M403" i="3"/>
  <c r="M404" i="3" a="1"/>
  <c r="M404" i="3" s="1"/>
  <c r="M405" i="3" a="1"/>
  <c r="M405" i="3" s="1"/>
  <c r="M406" i="3" a="1"/>
  <c r="M406" i="3" s="1"/>
  <c r="M407" i="3" a="1"/>
  <c r="M407" i="3" s="1"/>
  <c r="M408" i="3" a="1"/>
  <c r="M408" i="3" s="1"/>
  <c r="M409" i="3" a="1"/>
  <c r="M409" i="3" s="1"/>
  <c r="M410" i="3" a="1"/>
  <c r="M410" i="3" s="1"/>
  <c r="M411" i="3" a="1"/>
  <c r="M411" i="3" s="1"/>
  <c r="M412" i="3" a="1"/>
  <c r="M412" i="3" s="1"/>
  <c r="M413" i="3" a="1"/>
  <c r="M413" i="3" s="1"/>
  <c r="M414" i="3" a="1"/>
  <c r="M414" i="3" s="1"/>
  <c r="M415" i="3" a="1"/>
  <c r="M415" i="3" s="1"/>
  <c r="M416" i="3" a="1"/>
  <c r="M416" i="3" s="1"/>
  <c r="M417" i="3" a="1"/>
  <c r="M417" i="3" s="1"/>
  <c r="M418" i="3" a="1"/>
  <c r="M418" i="3" s="1"/>
  <c r="M419" i="3" a="1"/>
  <c r="M419" i="3" s="1"/>
  <c r="M420" i="3" a="1"/>
  <c r="M420" i="3" s="1"/>
  <c r="M421" i="3" a="1"/>
  <c r="M421" i="3" s="1"/>
  <c r="M422" i="3" a="1"/>
  <c r="M422" i="3" s="1"/>
  <c r="M423" i="3" a="1"/>
  <c r="M423" i="3" s="1"/>
  <c r="M424" i="3" a="1"/>
  <c r="M424" i="3" s="1"/>
  <c r="M425" i="3" a="1"/>
  <c r="M425" i="3" s="1"/>
  <c r="M426" i="3" a="1"/>
  <c r="M426" i="3" s="1"/>
  <c r="M427" i="3" a="1"/>
  <c r="M427" i="3"/>
  <c r="M428" i="3" a="1"/>
  <c r="M428" i="3" s="1"/>
  <c r="M429" i="3" a="1"/>
  <c r="M429" i="3" s="1"/>
  <c r="M430" i="3" a="1"/>
  <c r="M430" i="3"/>
  <c r="M431" i="3" a="1"/>
  <c r="M431" i="3" s="1"/>
  <c r="M432" i="3" a="1"/>
  <c r="M432" i="3" s="1"/>
  <c r="M433" i="3" a="1"/>
  <c r="M433" i="3" s="1"/>
  <c r="M434" i="3" a="1"/>
  <c r="M434" i="3" s="1"/>
  <c r="M435" i="3" a="1"/>
  <c r="M435" i="3"/>
  <c r="M436" i="3" a="1"/>
  <c r="M436" i="3" s="1"/>
  <c r="M437" i="3" a="1"/>
  <c r="M437" i="3" s="1"/>
  <c r="M438" i="3" a="1"/>
  <c r="M438" i="3" s="1"/>
  <c r="M439" i="3" a="1"/>
  <c r="M439" i="3" s="1"/>
  <c r="M440" i="3" a="1"/>
  <c r="M440" i="3" s="1"/>
  <c r="M441" i="3" a="1"/>
  <c r="M441" i="3" s="1"/>
  <c r="M442" i="3" a="1"/>
  <c r="M442" i="3"/>
  <c r="M443" i="3" a="1"/>
  <c r="M443" i="3"/>
  <c r="M444" i="3" a="1"/>
  <c r="M444" i="3" s="1"/>
  <c r="M445" i="3" a="1"/>
  <c r="M445" i="3" s="1"/>
  <c r="M446" i="3" a="1"/>
  <c r="M446" i="3" s="1"/>
  <c r="M447" i="3" a="1"/>
  <c r="M447" i="3" s="1"/>
  <c r="M448" i="3" a="1"/>
  <c r="M448" i="3" s="1"/>
  <c r="M449" i="3" a="1"/>
  <c r="M449" i="3" s="1"/>
  <c r="M450" i="3" a="1"/>
  <c r="M450" i="3"/>
  <c r="M451" i="3" a="1"/>
  <c r="M451" i="3" s="1"/>
  <c r="M452" i="3" a="1"/>
  <c r="M452" i="3" s="1"/>
  <c r="M453" i="3" a="1"/>
  <c r="M453" i="3" s="1"/>
  <c r="M454" i="3" a="1"/>
  <c r="M454" i="3" s="1"/>
  <c r="M455" i="3" a="1"/>
  <c r="M455" i="3" s="1"/>
  <c r="M456" i="3" a="1"/>
  <c r="M456" i="3" s="1"/>
  <c r="M457" i="3" a="1"/>
  <c r="M457" i="3" s="1"/>
  <c r="M458" i="3" a="1"/>
  <c r="M458" i="3" s="1"/>
  <c r="M459" i="3" a="1"/>
  <c r="M459" i="3" s="1"/>
  <c r="M460" i="3" a="1"/>
  <c r="M460" i="3" s="1"/>
  <c r="M461" i="3" a="1"/>
  <c r="M461" i="3" s="1"/>
  <c r="M462" i="3" a="1"/>
  <c r="M462" i="3"/>
  <c r="M463" i="3" a="1"/>
  <c r="M463" i="3" s="1"/>
  <c r="M464" i="3" a="1"/>
  <c r="M464" i="3" s="1"/>
  <c r="M465" i="3" a="1"/>
  <c r="M465" i="3" s="1"/>
  <c r="M466" i="3" a="1"/>
  <c r="M466" i="3" s="1"/>
  <c r="M467" i="3" a="1"/>
  <c r="M467" i="3" s="1"/>
  <c r="M468" i="3" a="1"/>
  <c r="M468" i="3" s="1"/>
  <c r="M469" i="3" a="1"/>
  <c r="M469" i="3" s="1"/>
  <c r="M470" i="3" a="1"/>
  <c r="M470" i="3" s="1"/>
  <c r="M471" i="3" a="1"/>
  <c r="M471" i="3" s="1"/>
  <c r="M472" i="3" a="1"/>
  <c r="M472" i="3" s="1"/>
  <c r="M473" i="3" a="1"/>
  <c r="M473" i="3" s="1"/>
  <c r="M474" i="3" a="1"/>
  <c r="M474" i="3"/>
  <c r="M475" i="3" a="1"/>
  <c r="M475" i="3"/>
  <c r="M476" i="3" a="1"/>
  <c r="M476" i="3" s="1"/>
  <c r="M477" i="3" a="1"/>
  <c r="M477" i="3" s="1"/>
  <c r="M478" i="3" a="1"/>
  <c r="M478" i="3"/>
  <c r="M479" i="3" a="1"/>
  <c r="M479" i="3" s="1"/>
  <c r="M480" i="3" a="1"/>
  <c r="M480" i="3"/>
  <c r="M481" i="3" a="1"/>
  <c r="M481" i="3" s="1"/>
  <c r="M482" i="3" a="1"/>
  <c r="M482" i="3" s="1"/>
  <c r="M483" i="3" a="1"/>
  <c r="M483" i="3" s="1"/>
  <c r="M484" i="3" a="1"/>
  <c r="M484" i="3" s="1"/>
  <c r="M485" i="3" a="1"/>
  <c r="M485" i="3" s="1"/>
  <c r="M486" i="3" a="1"/>
  <c r="M486" i="3" s="1"/>
  <c r="M487" i="3" a="1"/>
  <c r="M487" i="3" s="1"/>
  <c r="M488" i="3" a="1"/>
  <c r="M488" i="3" s="1"/>
  <c r="M489" i="3" a="1"/>
  <c r="M489" i="3" s="1"/>
  <c r="M490" i="3" a="1"/>
  <c r="M490" i="3" s="1"/>
  <c r="M491" i="3" a="1"/>
  <c r="M491" i="3" s="1"/>
  <c r="M492" i="3" a="1"/>
  <c r="M492" i="3" s="1"/>
  <c r="M493" i="3" a="1"/>
  <c r="M493" i="3" s="1"/>
  <c r="M494" i="3" a="1"/>
  <c r="M494" i="3"/>
  <c r="M495" i="3" a="1"/>
  <c r="M495" i="3" s="1"/>
  <c r="M496" i="3" a="1"/>
  <c r="M496" i="3" s="1"/>
  <c r="M497" i="3" a="1"/>
  <c r="M497" i="3" s="1"/>
  <c r="M498" i="3" a="1"/>
  <c r="M498" i="3" s="1"/>
  <c r="M499" i="3" a="1"/>
  <c r="M499" i="3" s="1"/>
  <c r="M500" i="3" a="1"/>
  <c r="M500" i="3" s="1"/>
  <c r="M501" i="3" a="1"/>
  <c r="M501" i="3" s="1"/>
  <c r="M502" i="3" a="1"/>
  <c r="M502" i="3" s="1"/>
  <c r="M503" i="3" a="1"/>
  <c r="M503" i="3" s="1"/>
  <c r="M504" i="3" a="1"/>
  <c r="M504" i="3" s="1"/>
  <c r="M505" i="3" a="1"/>
  <c r="M505" i="3" s="1"/>
  <c r="M506" i="3" a="1"/>
  <c r="M506" i="3"/>
  <c r="M507" i="3" a="1"/>
  <c r="M507" i="3"/>
  <c r="M508" i="3" a="1"/>
  <c r="M508" i="3" s="1"/>
  <c r="M509" i="3" a="1"/>
  <c r="M509" i="3" s="1"/>
  <c r="M510" i="3" a="1"/>
  <c r="M510" i="3"/>
  <c r="M511" i="3" a="1"/>
  <c r="M511" i="3" s="1"/>
  <c r="M512" i="3" a="1"/>
  <c r="M512" i="3"/>
  <c r="M513" i="3" a="1"/>
  <c r="M513" i="3" s="1"/>
  <c r="M514" i="3" a="1"/>
  <c r="M514" i="3" s="1"/>
  <c r="M515" i="3" a="1"/>
  <c r="M515" i="3" s="1"/>
  <c r="M516" i="3" a="1"/>
  <c r="M516" i="3" s="1"/>
  <c r="M517" i="3" a="1"/>
  <c r="M517" i="3" s="1"/>
  <c r="M518" i="3" a="1"/>
  <c r="M518" i="3"/>
  <c r="M519" i="3" a="1"/>
  <c r="M519" i="3" s="1"/>
  <c r="M520" i="3" a="1"/>
  <c r="M520" i="3" s="1"/>
  <c r="M521" i="3" a="1"/>
  <c r="M521" i="3" s="1"/>
  <c r="M522" i="3" a="1"/>
  <c r="M522" i="3" s="1"/>
  <c r="M523" i="3" a="1"/>
  <c r="M523" i="3" s="1"/>
  <c r="M524" i="3" a="1"/>
  <c r="M524" i="3" s="1"/>
  <c r="M525" i="3" a="1"/>
  <c r="M525" i="3" s="1"/>
  <c r="M526" i="3" a="1"/>
  <c r="M526" i="3" s="1"/>
  <c r="M527" i="3" a="1"/>
  <c r="M527" i="3" s="1"/>
  <c r="M528" i="3" a="1"/>
  <c r="M528" i="3" s="1"/>
  <c r="M529" i="3" a="1"/>
  <c r="M529" i="3" s="1"/>
  <c r="M530" i="3" a="1"/>
  <c r="M530" i="3"/>
  <c r="M531" i="3" a="1"/>
  <c r="M531" i="3"/>
  <c r="M532" i="3" a="1"/>
  <c r="M532" i="3" s="1"/>
  <c r="M533" i="3" a="1"/>
  <c r="M533" i="3" s="1"/>
  <c r="M534" i="3" a="1"/>
  <c r="M534" i="3" s="1"/>
  <c r="M535" i="3" a="1"/>
  <c r="M535" i="3" s="1"/>
  <c r="M536" i="3" a="1"/>
  <c r="M536" i="3" s="1"/>
  <c r="M537" i="3" a="1"/>
  <c r="M537" i="3" s="1"/>
  <c r="M538" i="3" a="1"/>
  <c r="M538" i="3" s="1"/>
  <c r="M539" i="3" a="1"/>
  <c r="M539" i="3"/>
  <c r="M540" i="3" a="1"/>
  <c r="M540" i="3" s="1"/>
  <c r="M541" i="3" a="1"/>
  <c r="M541" i="3" s="1"/>
  <c r="M542" i="3" a="1"/>
  <c r="M542" i="3"/>
  <c r="M543" i="3" a="1"/>
  <c r="M543" i="3" s="1"/>
  <c r="M544" i="3" a="1"/>
  <c r="M544" i="3" s="1"/>
  <c r="M545" i="3" a="1"/>
  <c r="M545" i="3" s="1"/>
  <c r="M546" i="3" a="1"/>
  <c r="M546" i="3" s="1"/>
  <c r="M547" i="3" a="1"/>
  <c r="M547" i="3" s="1"/>
  <c r="M548" i="3" a="1"/>
  <c r="M548" i="3" s="1"/>
  <c r="M549" i="3" a="1"/>
  <c r="M549" i="3" s="1"/>
  <c r="M550" i="3" a="1"/>
  <c r="M550" i="3" s="1"/>
  <c r="M551" i="3" a="1"/>
  <c r="M551" i="3" s="1"/>
  <c r="M552" i="3" a="1"/>
  <c r="M552" i="3" s="1"/>
  <c r="M553" i="3" a="1"/>
  <c r="M553" i="3" s="1"/>
  <c r="M554" i="3" a="1"/>
  <c r="M554" i="3" s="1"/>
  <c r="M555" i="3" a="1"/>
  <c r="M555" i="3" s="1"/>
  <c r="M556" i="3" a="1"/>
  <c r="M556" i="3" s="1"/>
  <c r="M557" i="3" a="1"/>
  <c r="M557" i="3" s="1"/>
  <c r="M558" i="3" a="1"/>
  <c r="M558" i="3" s="1"/>
  <c r="M559" i="3" a="1"/>
  <c r="M559" i="3" s="1"/>
  <c r="M560" i="3" a="1"/>
  <c r="M560" i="3" s="1"/>
  <c r="M561" i="3" a="1"/>
  <c r="M561" i="3" s="1"/>
  <c r="M562" i="3" a="1"/>
  <c r="M562" i="3"/>
  <c r="M563" i="3" a="1"/>
  <c r="M563" i="3" s="1"/>
  <c r="M564" i="3" a="1"/>
  <c r="M564" i="3" s="1"/>
  <c r="M565" i="3" a="1"/>
  <c r="M565" i="3" s="1"/>
  <c r="M566" i="3" a="1"/>
  <c r="M566" i="3" s="1"/>
  <c r="M567" i="3" a="1"/>
  <c r="M567" i="3" s="1"/>
  <c r="M568" i="3" a="1"/>
  <c r="M568" i="3"/>
  <c r="M569" i="3" a="1"/>
  <c r="M569" i="3" s="1"/>
  <c r="M570" i="3" a="1"/>
  <c r="M570" i="3" s="1"/>
  <c r="M571" i="3" a="1"/>
  <c r="M571" i="3" s="1"/>
  <c r="M572" i="3" a="1"/>
  <c r="M572" i="3" s="1"/>
  <c r="M573" i="3" a="1"/>
  <c r="M573" i="3" s="1"/>
  <c r="M574" i="3" a="1"/>
  <c r="M574" i="3"/>
  <c r="M575" i="3" a="1"/>
  <c r="M575" i="3" s="1"/>
  <c r="M576" i="3" a="1"/>
  <c r="M576" i="3"/>
  <c r="M577" i="3" a="1"/>
  <c r="M577" i="3" s="1"/>
  <c r="M578" i="3" a="1"/>
  <c r="M578" i="3" s="1"/>
  <c r="M579" i="3" a="1"/>
  <c r="M579" i="3" s="1"/>
  <c r="M580" i="3" a="1"/>
  <c r="M580" i="3" s="1"/>
  <c r="M581" i="3" a="1"/>
  <c r="M581" i="3" s="1"/>
  <c r="M582" i="3" a="1"/>
  <c r="M582" i="3" s="1"/>
  <c r="M583" i="3" a="1"/>
  <c r="M583" i="3" s="1"/>
  <c r="M584" i="3" a="1"/>
  <c r="M584" i="3" s="1"/>
  <c r="M585" i="3" a="1"/>
  <c r="M585" i="3" s="1"/>
  <c r="M586" i="3" a="1"/>
  <c r="M586" i="3" s="1"/>
  <c r="M587" i="3" a="1"/>
  <c r="M587" i="3" s="1"/>
  <c r="M588" i="3" a="1"/>
  <c r="M588" i="3" s="1"/>
  <c r="M589" i="3" a="1"/>
  <c r="M589" i="3" s="1"/>
  <c r="M590" i="3" a="1"/>
  <c r="M590" i="3" s="1"/>
  <c r="M591" i="3" a="1"/>
  <c r="M591" i="3" s="1"/>
  <c r="M592" i="3" a="1"/>
  <c r="M592" i="3" s="1"/>
  <c r="M593" i="3" a="1"/>
  <c r="M593" i="3" s="1"/>
  <c r="M594" i="3" a="1"/>
  <c r="M594" i="3"/>
  <c r="M595" i="3" a="1"/>
  <c r="M595" i="3"/>
  <c r="M596" i="3" a="1"/>
  <c r="M596" i="3" s="1"/>
  <c r="M597" i="3" a="1"/>
  <c r="M597" i="3" s="1"/>
  <c r="M598" i="3" a="1"/>
  <c r="M598" i="3" s="1"/>
  <c r="M599" i="3" a="1"/>
  <c r="M599" i="3" s="1"/>
  <c r="M600" i="3" a="1"/>
  <c r="M600" i="3"/>
  <c r="M601" i="3" a="1"/>
  <c r="M601" i="3" s="1"/>
  <c r="M602" i="3" a="1"/>
  <c r="M602" i="3" s="1"/>
  <c r="M603" i="3" a="1"/>
  <c r="M603" i="3"/>
  <c r="M604" i="3" a="1"/>
  <c r="M604" i="3" s="1"/>
  <c r="M605" i="3" a="1"/>
  <c r="M605" i="3" s="1"/>
  <c r="M606" i="3" a="1"/>
  <c r="M606" i="3"/>
  <c r="M607" i="3" a="1"/>
  <c r="M607" i="3" s="1"/>
  <c r="M608" i="3" a="1"/>
  <c r="M608" i="3" s="1"/>
  <c r="M609" i="3" a="1"/>
  <c r="M609" i="3" s="1"/>
  <c r="M610" i="3" a="1"/>
  <c r="M610" i="3" s="1"/>
  <c r="M611" i="3" a="1"/>
  <c r="M611" i="3" s="1"/>
  <c r="M612" i="3" a="1"/>
  <c r="M612" i="3" s="1"/>
  <c r="M613" i="3" a="1"/>
  <c r="M613" i="3" s="1"/>
  <c r="M614" i="3" a="1"/>
  <c r="M614" i="3" s="1"/>
  <c r="M615" i="3" a="1"/>
  <c r="M615" i="3" s="1"/>
  <c r="M616" i="3" a="1"/>
  <c r="M616" i="3" s="1"/>
  <c r="M617" i="3" a="1"/>
  <c r="M617" i="3" s="1"/>
  <c r="M618" i="3" a="1"/>
  <c r="M618" i="3" s="1"/>
  <c r="M619" i="3" a="1"/>
  <c r="M619" i="3" s="1"/>
  <c r="M620" i="3" a="1"/>
  <c r="M620" i="3" s="1"/>
  <c r="M621" i="3" a="1"/>
  <c r="M621" i="3" s="1"/>
  <c r="M622" i="3" a="1"/>
  <c r="M622" i="3" s="1"/>
  <c r="M623" i="3" a="1"/>
  <c r="M623" i="3" s="1"/>
  <c r="M624" i="3" a="1"/>
  <c r="M624" i="3" s="1"/>
  <c r="M625" i="3" a="1"/>
  <c r="M625" i="3" s="1"/>
  <c r="M626" i="3" a="1"/>
  <c r="M626" i="3" s="1"/>
  <c r="M627" i="3" a="1"/>
  <c r="M627" i="3"/>
  <c r="M628" i="3" a="1"/>
  <c r="M628" i="3" s="1"/>
  <c r="M629" i="3" a="1"/>
  <c r="M629" i="3" s="1"/>
  <c r="M630" i="3" a="1"/>
  <c r="M630" i="3" s="1"/>
  <c r="M631" i="3" a="1"/>
  <c r="M631" i="3" s="1"/>
  <c r="M632" i="3" a="1"/>
  <c r="M632" i="3"/>
  <c r="M633" i="3" a="1"/>
  <c r="M633" i="3" s="1"/>
  <c r="M634" i="3" a="1"/>
  <c r="M634" i="3" s="1"/>
  <c r="M635" i="3" a="1"/>
  <c r="M635" i="3" s="1"/>
  <c r="M636" i="3" a="1"/>
  <c r="M636" i="3" s="1"/>
  <c r="M637" i="3" a="1"/>
  <c r="M637" i="3" s="1"/>
  <c r="M638" i="3" a="1"/>
  <c r="M638" i="3" s="1"/>
  <c r="M639" i="3" a="1"/>
  <c r="M639" i="3" s="1"/>
  <c r="M640" i="3" a="1"/>
  <c r="M640" i="3" s="1"/>
  <c r="M641" i="3" a="1"/>
  <c r="M641" i="3" s="1"/>
  <c r="M642" i="3" a="1"/>
  <c r="M642" i="3" s="1"/>
  <c r="M643" i="3" a="1"/>
  <c r="M643" i="3" s="1"/>
  <c r="M644" i="3" a="1"/>
  <c r="M644" i="3" s="1"/>
  <c r="M645" i="3" a="1"/>
  <c r="M645" i="3" s="1"/>
  <c r="M646" i="3" a="1"/>
  <c r="M646" i="3"/>
  <c r="M647" i="3" a="1"/>
  <c r="M647" i="3" s="1"/>
  <c r="M648" i="3" a="1"/>
  <c r="M648" i="3" s="1"/>
  <c r="M649" i="3" a="1"/>
  <c r="M649" i="3" s="1"/>
  <c r="M650" i="3" a="1"/>
  <c r="M650" i="3" s="1"/>
  <c r="M651" i="3" a="1"/>
  <c r="M651" i="3" s="1"/>
  <c r="M652" i="3" a="1"/>
  <c r="M652" i="3" s="1"/>
  <c r="M653" i="3" a="1"/>
  <c r="M653" i="3" s="1"/>
  <c r="M654" i="3" a="1"/>
  <c r="M654" i="3" s="1"/>
  <c r="M655" i="3" a="1"/>
  <c r="M655" i="3" s="1"/>
  <c r="M656" i="3" a="1"/>
  <c r="M656" i="3" s="1"/>
  <c r="M657" i="3" a="1"/>
  <c r="M657" i="3" s="1"/>
  <c r="M658" i="3" a="1"/>
  <c r="M658" i="3" s="1"/>
  <c r="M659" i="3" a="1"/>
  <c r="M659" i="3"/>
  <c r="M660" i="3" a="1"/>
  <c r="M660" i="3" s="1"/>
  <c r="M661" i="3" a="1"/>
  <c r="M661" i="3" s="1"/>
  <c r="M662" i="3" a="1"/>
  <c r="M662" i="3" s="1"/>
  <c r="M663" i="3" a="1"/>
  <c r="M663" i="3" s="1"/>
  <c r="M664" i="3" a="1"/>
  <c r="M664" i="3"/>
  <c r="M665" i="3" a="1"/>
  <c r="M665" i="3" s="1"/>
  <c r="M666" i="3" a="1"/>
  <c r="M666" i="3" s="1"/>
  <c r="M667" i="3" a="1"/>
  <c r="M667" i="3" s="1"/>
  <c r="M668" i="3" a="1"/>
  <c r="M668" i="3" s="1"/>
  <c r="M669" i="3" a="1"/>
  <c r="M669" i="3" s="1"/>
  <c r="M670" i="3" a="1"/>
  <c r="M670" i="3" s="1"/>
  <c r="M671" i="3" a="1"/>
  <c r="M671" i="3" s="1"/>
  <c r="M672" i="3" a="1"/>
  <c r="M672" i="3"/>
  <c r="M673" i="3" a="1"/>
  <c r="M673" i="3" s="1"/>
  <c r="M674" i="3" a="1"/>
  <c r="M674" i="3" s="1"/>
  <c r="M675" i="3" a="1"/>
  <c r="M675" i="3" s="1"/>
  <c r="M676" i="3" a="1"/>
  <c r="M676" i="3" s="1"/>
  <c r="M677" i="3" a="1"/>
  <c r="M677" i="3" s="1"/>
  <c r="M678" i="3" a="1"/>
  <c r="M678" i="3"/>
  <c r="M679" i="3" a="1"/>
  <c r="M679" i="3" s="1"/>
  <c r="M680" i="3" a="1"/>
  <c r="M680" i="3" s="1"/>
  <c r="M681" i="3" a="1"/>
  <c r="M681" i="3" s="1"/>
  <c r="M682" i="3" a="1"/>
  <c r="M682" i="3" s="1"/>
  <c r="M683" i="3" a="1"/>
  <c r="M683" i="3" s="1"/>
  <c r="M684" i="3" a="1"/>
  <c r="M684" i="3" s="1"/>
  <c r="M685" i="3" a="1"/>
  <c r="M685" i="3" s="1"/>
  <c r="M686" i="3" a="1"/>
  <c r="M686" i="3" s="1"/>
  <c r="M687" i="3" a="1"/>
  <c r="M687" i="3" s="1"/>
  <c r="M688" i="3" a="1"/>
  <c r="M688" i="3" s="1"/>
  <c r="M689" i="3" a="1"/>
  <c r="M689" i="3" s="1"/>
  <c r="M690" i="3" a="1"/>
  <c r="M690" i="3" s="1"/>
  <c r="M691" i="3" a="1"/>
  <c r="M691" i="3" s="1"/>
  <c r="M692" i="3" a="1"/>
  <c r="M692" i="3" s="1"/>
  <c r="M693" i="3" a="1"/>
  <c r="M693" i="3" s="1"/>
  <c r="M694" i="3" a="1"/>
  <c r="M694" i="3" s="1"/>
  <c r="M695" i="3" a="1"/>
  <c r="M695" i="3" s="1"/>
  <c r="M696" i="3" a="1"/>
  <c r="M696" i="3" s="1"/>
  <c r="M697" i="3" a="1"/>
  <c r="M697" i="3" s="1"/>
  <c r="M698" i="3" a="1"/>
  <c r="M698" i="3"/>
  <c r="M699" i="3" a="1"/>
  <c r="M699" i="3"/>
  <c r="M700" i="3" a="1"/>
  <c r="M700" i="3"/>
  <c r="M701" i="3" a="1"/>
  <c r="M701" i="3" s="1"/>
  <c r="M702" i="3" a="1"/>
  <c r="M702" i="3" s="1"/>
  <c r="M703" i="3" a="1"/>
  <c r="M703" i="3" s="1"/>
  <c r="M704" i="3" a="1"/>
  <c r="M704" i="3" s="1"/>
  <c r="M705" i="3" a="1"/>
  <c r="M705" i="3" s="1"/>
  <c r="M706" i="3" a="1"/>
  <c r="M706" i="3"/>
  <c r="M707" i="3" a="1"/>
  <c r="M707" i="3" s="1"/>
  <c r="M708" i="3" a="1"/>
  <c r="M708" i="3"/>
  <c r="M709" i="3" a="1"/>
  <c r="M709" i="3" s="1"/>
  <c r="M710" i="3" a="1"/>
  <c r="M710" i="3" s="1"/>
  <c r="M711" i="3" a="1"/>
  <c r="M711" i="3" s="1"/>
  <c r="M712" i="3" a="1"/>
  <c r="M712" i="3" s="1"/>
  <c r="M713" i="3" a="1"/>
  <c r="M713" i="3"/>
  <c r="M714" i="3" a="1"/>
  <c r="M714" i="3"/>
  <c r="M715" i="3" a="1"/>
  <c r="M715" i="3" s="1"/>
  <c r="M716" i="3" a="1"/>
  <c r="M716" i="3"/>
  <c r="M717" i="3" a="1"/>
  <c r="M717" i="3" s="1"/>
  <c r="M718" i="3" a="1"/>
  <c r="M718" i="3" s="1"/>
  <c r="M719" i="3" a="1"/>
  <c r="M719" i="3" s="1"/>
  <c r="M720" i="3" a="1"/>
  <c r="M720" i="3" s="1"/>
  <c r="M721" i="3" a="1"/>
  <c r="M721" i="3"/>
  <c r="M722" i="3" a="1"/>
  <c r="M722" i="3"/>
  <c r="M723" i="3" a="1"/>
  <c r="M723" i="3"/>
  <c r="M724" i="3" a="1"/>
  <c r="M724" i="3"/>
  <c r="M725" i="3" a="1"/>
  <c r="M725" i="3" s="1"/>
  <c r="M726" i="3" a="1"/>
  <c r="M726" i="3" s="1"/>
  <c r="M727" i="3" a="1"/>
  <c r="M727" i="3" s="1"/>
  <c r="M728" i="3" a="1"/>
  <c r="M728" i="3" s="1"/>
  <c r="M729" i="3" a="1"/>
  <c r="M729" i="3" s="1"/>
  <c r="M730" i="3" a="1"/>
  <c r="M730" i="3"/>
  <c r="M731" i="3" a="1"/>
  <c r="M731" i="3"/>
  <c r="M732" i="3" a="1"/>
  <c r="M732" i="3" s="1"/>
  <c r="M733" i="3" a="1"/>
  <c r="M733" i="3" s="1"/>
  <c r="M734" i="3" a="1"/>
  <c r="M734" i="3" s="1"/>
  <c r="M735" i="3" a="1"/>
  <c r="M735" i="3" s="1"/>
  <c r="M736" i="3" a="1"/>
  <c r="M736" i="3" s="1"/>
  <c r="M737" i="3" a="1"/>
  <c r="M737" i="3" s="1"/>
  <c r="M738" i="3" a="1"/>
  <c r="M738" i="3"/>
  <c r="M739" i="3" a="1"/>
  <c r="M739" i="3" s="1"/>
  <c r="M740" i="3" a="1"/>
  <c r="M740" i="3" s="1"/>
  <c r="M741" i="3" a="1"/>
  <c r="M741" i="3" s="1"/>
  <c r="M742" i="3" a="1"/>
  <c r="M742" i="3" s="1"/>
  <c r="M743" i="3" a="1"/>
  <c r="M743" i="3" s="1"/>
  <c r="M744" i="3" a="1"/>
  <c r="M744" i="3" s="1"/>
  <c r="M745" i="3" a="1"/>
  <c r="M745" i="3" s="1"/>
  <c r="M746" i="3" a="1"/>
  <c r="M746" i="3"/>
  <c r="M747" i="3" a="1"/>
  <c r="M747" i="3"/>
  <c r="M748" i="3" a="1"/>
  <c r="M748" i="3" s="1"/>
  <c r="M749" i="3" a="1"/>
  <c r="M749" i="3" s="1"/>
  <c r="M750" i="3" a="1"/>
  <c r="M750" i="3" s="1"/>
  <c r="M751" i="3" a="1"/>
  <c r="M751" i="3" s="1"/>
  <c r="M752" i="3" a="1"/>
  <c r="M752" i="3" s="1"/>
  <c r="M753" i="3" a="1"/>
  <c r="M753" i="3" s="1"/>
  <c r="M754" i="3" a="1"/>
  <c r="M754" i="3" s="1"/>
  <c r="M755" i="3" a="1"/>
  <c r="M755" i="3"/>
  <c r="M756" i="3" a="1"/>
  <c r="M756" i="3" s="1"/>
  <c r="M757" i="3" a="1"/>
  <c r="M757" i="3" s="1"/>
  <c r="M758" i="3" a="1"/>
  <c r="M758" i="3" s="1"/>
  <c r="M759" i="3" a="1"/>
  <c r="M759" i="3" s="1"/>
  <c r="M760" i="3" a="1"/>
  <c r="M760" i="3" s="1"/>
  <c r="M761" i="3" a="1"/>
  <c r="M761" i="3" s="1"/>
  <c r="M762" i="3" a="1"/>
  <c r="M762" i="3"/>
  <c r="M763" i="3" a="1"/>
  <c r="M763" i="3" s="1"/>
  <c r="M764" i="3" a="1"/>
  <c r="M764" i="3" s="1"/>
  <c r="M765" i="3" a="1"/>
  <c r="M765" i="3" s="1"/>
  <c r="M766" i="3" a="1"/>
  <c r="M766" i="3" s="1"/>
  <c r="M767" i="3" a="1"/>
  <c r="M767" i="3" s="1"/>
  <c r="M768" i="3" a="1"/>
  <c r="M768" i="3" s="1"/>
  <c r="M769" i="3" a="1"/>
  <c r="M769" i="3" s="1"/>
  <c r="M770" i="3" a="1"/>
  <c r="M770" i="3"/>
  <c r="M771" i="3" a="1"/>
  <c r="M771" i="3" s="1"/>
  <c r="M772" i="3" a="1"/>
  <c r="M772" i="3" s="1"/>
  <c r="M773" i="3" a="1"/>
  <c r="M773" i="3" s="1"/>
  <c r="M774" i="3" a="1"/>
  <c r="M774" i="3" s="1"/>
  <c r="M775" i="3" a="1"/>
  <c r="M775" i="3" s="1"/>
  <c r="M776" i="3" a="1"/>
  <c r="M776" i="3" s="1"/>
  <c r="M777" i="3" a="1"/>
  <c r="M777" i="3" s="1"/>
  <c r="M778" i="3" a="1"/>
  <c r="M778" i="3"/>
  <c r="M779" i="3" a="1"/>
  <c r="M779" i="3" s="1"/>
  <c r="M780" i="3" a="1"/>
  <c r="M780" i="3"/>
  <c r="M781" i="3" a="1"/>
  <c r="M781" i="3" s="1"/>
  <c r="M782" i="3" a="1"/>
  <c r="M782" i="3" s="1"/>
  <c r="M783" i="3" a="1"/>
  <c r="M783" i="3" s="1"/>
  <c r="M784" i="3" a="1"/>
  <c r="M784" i="3" s="1"/>
  <c r="M785" i="3" a="1"/>
  <c r="M785" i="3" s="1"/>
  <c r="M786" i="3" a="1"/>
  <c r="M786" i="3"/>
  <c r="M787" i="3" a="1"/>
  <c r="M787" i="3"/>
  <c r="M788" i="3" a="1"/>
  <c r="M788" i="3" s="1"/>
  <c r="M789" i="3" a="1"/>
  <c r="M789" i="3" s="1"/>
  <c r="M790" i="3" a="1"/>
  <c r="M790" i="3" s="1"/>
  <c r="M791" i="3" a="1"/>
  <c r="M791" i="3" s="1"/>
  <c r="M792" i="3" a="1"/>
  <c r="M792" i="3" s="1"/>
  <c r="M793" i="3" a="1"/>
  <c r="M793" i="3" s="1"/>
  <c r="M794" i="3" a="1"/>
  <c r="M794" i="3"/>
  <c r="M795" i="3" a="1"/>
  <c r="M795" i="3" s="1"/>
  <c r="M796" i="3" a="1"/>
  <c r="M796" i="3" s="1"/>
  <c r="M797" i="3" a="1"/>
  <c r="M797" i="3" s="1"/>
  <c r="M798" i="3" a="1"/>
  <c r="M798" i="3" s="1"/>
  <c r="M799" i="3" a="1"/>
  <c r="M799" i="3" s="1"/>
  <c r="M800" i="3" a="1"/>
  <c r="M800" i="3" s="1"/>
  <c r="M801" i="3" a="1"/>
  <c r="M801" i="3" s="1"/>
  <c r="M802" i="3" a="1"/>
  <c r="M802" i="3" s="1"/>
  <c r="M803" i="3" a="1"/>
  <c r="M803" i="3" s="1"/>
  <c r="M804" i="3" a="1"/>
  <c r="M804" i="3" s="1"/>
  <c r="M805" i="3" a="1"/>
  <c r="M805" i="3" s="1"/>
  <c r="M806" i="3" a="1"/>
  <c r="M806" i="3" s="1"/>
  <c r="M807" i="3" a="1"/>
  <c r="M807" i="3" s="1"/>
  <c r="M808" i="3" a="1"/>
  <c r="M808" i="3" s="1"/>
  <c r="M809" i="3" a="1"/>
  <c r="M809" i="3" s="1"/>
  <c r="M810" i="3" a="1"/>
  <c r="M810" i="3" s="1"/>
  <c r="M811" i="3" a="1"/>
  <c r="M811" i="3" s="1"/>
  <c r="M812" i="3" a="1"/>
  <c r="M812" i="3" s="1"/>
  <c r="M813" i="3" a="1"/>
  <c r="M813" i="3" s="1"/>
  <c r="M814" i="3" a="1"/>
  <c r="M814" i="3" s="1"/>
  <c r="M815" i="3" a="1"/>
  <c r="M815" i="3" s="1"/>
  <c r="M816" i="3" a="1"/>
  <c r="M816" i="3" s="1"/>
  <c r="M817" i="3" a="1"/>
  <c r="M817" i="3" s="1"/>
  <c r="M818" i="3" a="1"/>
  <c r="M818" i="3" s="1"/>
  <c r="M819" i="3" a="1"/>
  <c r="M819" i="3"/>
  <c r="M820" i="3" a="1"/>
  <c r="M820" i="3"/>
  <c r="M821" i="3" a="1"/>
  <c r="M821" i="3" s="1"/>
  <c r="M822" i="3" a="1"/>
  <c r="M822" i="3" s="1"/>
  <c r="M823" i="3" a="1"/>
  <c r="M823" i="3" s="1"/>
  <c r="M824" i="3" a="1"/>
  <c r="M824" i="3" s="1"/>
  <c r="M825" i="3" a="1"/>
  <c r="M825" i="3" s="1"/>
  <c r="M826" i="3" a="1"/>
  <c r="M826" i="3"/>
  <c r="M827" i="3" a="1"/>
  <c r="M827" i="3" s="1"/>
  <c r="M828" i="3" a="1"/>
  <c r="M828" i="3" s="1"/>
  <c r="M829" i="3" a="1"/>
  <c r="M829" i="3" s="1"/>
  <c r="M830" i="3" a="1"/>
  <c r="M830" i="3" s="1"/>
  <c r="M831" i="3" a="1"/>
  <c r="M831" i="3" s="1"/>
  <c r="M832" i="3" a="1"/>
  <c r="M832" i="3" s="1"/>
  <c r="M833" i="3" a="1"/>
  <c r="M833" i="3" s="1"/>
  <c r="M834" i="3" a="1"/>
  <c r="M834" i="3"/>
  <c r="M835" i="3" a="1"/>
  <c r="M835" i="3"/>
  <c r="M836" i="3" a="1"/>
  <c r="M836" i="3"/>
  <c r="M837" i="3" a="1"/>
  <c r="M837" i="3" s="1"/>
  <c r="M838" i="3" a="1"/>
  <c r="M838" i="3" s="1"/>
  <c r="M839" i="3" a="1"/>
  <c r="M839" i="3" s="1"/>
  <c r="M840" i="3" a="1"/>
  <c r="M840" i="3" s="1"/>
  <c r="M841" i="3" a="1"/>
  <c r="M841" i="3" s="1"/>
  <c r="M842" i="3" a="1"/>
  <c r="M842" i="3"/>
  <c r="M843" i="3" a="1"/>
  <c r="M843" i="3" s="1"/>
  <c r="M844" i="3" a="1"/>
  <c r="M844" i="3" s="1"/>
  <c r="M845" i="3" a="1"/>
  <c r="M845" i="3" s="1"/>
  <c r="M846" i="3" a="1"/>
  <c r="M846" i="3" s="1"/>
  <c r="M847" i="3" a="1"/>
  <c r="M847" i="3" s="1"/>
  <c r="M848" i="3" a="1"/>
  <c r="M848" i="3" s="1"/>
  <c r="M849" i="3" a="1"/>
  <c r="M849" i="3" s="1"/>
  <c r="M850" i="3" a="1"/>
  <c r="M850" i="3"/>
  <c r="M851" i="3" a="1"/>
  <c r="M851" i="3" s="1"/>
  <c r="M852" i="3" a="1"/>
  <c r="M852" i="3" s="1"/>
  <c r="M853" i="3" a="1"/>
  <c r="M853" i="3" s="1"/>
  <c r="M854" i="3" a="1"/>
  <c r="M854" i="3" s="1"/>
  <c r="M855" i="3" a="1"/>
  <c r="M855" i="3" s="1"/>
  <c r="M856" i="3" a="1"/>
  <c r="M856" i="3" s="1"/>
  <c r="M857" i="3" a="1"/>
  <c r="M857" i="3" s="1"/>
  <c r="M858" i="3" a="1"/>
  <c r="M858" i="3"/>
  <c r="M859" i="3" a="1"/>
  <c r="M859" i="3" s="1"/>
  <c r="M860" i="3" a="1"/>
  <c r="M860" i="3" s="1"/>
  <c r="M861" i="3" a="1"/>
  <c r="M861" i="3" s="1"/>
  <c r="M862" i="3" a="1"/>
  <c r="M862" i="3" s="1"/>
  <c r="M863" i="3" a="1"/>
  <c r="M863" i="3" s="1"/>
  <c r="M864" i="3" a="1"/>
  <c r="M864" i="3" s="1"/>
  <c r="M865" i="3" a="1"/>
  <c r="M865" i="3" s="1"/>
  <c r="M866" i="3" a="1"/>
  <c r="M866" i="3" s="1"/>
  <c r="M867" i="3" a="1"/>
  <c r="M867" i="3" s="1"/>
  <c r="M868" i="3" a="1"/>
  <c r="M868" i="3"/>
  <c r="M869" i="3" a="1"/>
  <c r="M869" i="3" s="1"/>
  <c r="M870" i="3" a="1"/>
  <c r="M870" i="3" s="1"/>
  <c r="M871" i="3" a="1"/>
  <c r="M871" i="3" s="1"/>
  <c r="M872" i="3" a="1"/>
  <c r="M872" i="3" s="1"/>
  <c r="M873" i="3" a="1"/>
  <c r="M873" i="3" s="1"/>
  <c r="M874" i="3" a="1"/>
  <c r="M874" i="3"/>
  <c r="M875" i="3" a="1"/>
  <c r="M875" i="3"/>
  <c r="M876" i="3" a="1"/>
  <c r="M876" i="3" s="1"/>
  <c r="M877" i="3" a="1"/>
  <c r="M877" i="3" s="1"/>
  <c r="M878" i="3" a="1"/>
  <c r="M878" i="3" s="1"/>
  <c r="M879" i="3" a="1"/>
  <c r="M879" i="3" s="1"/>
  <c r="M880" i="3" a="1"/>
  <c r="M880" i="3" s="1"/>
  <c r="M881" i="3" a="1"/>
  <c r="M881" i="3" s="1"/>
  <c r="M882" i="3" a="1"/>
  <c r="M882" i="3"/>
  <c r="M883" i="3" a="1"/>
  <c r="M883" i="3" s="1"/>
  <c r="M884" i="3" a="1"/>
  <c r="M884" i="3" s="1"/>
  <c r="M885" i="3" a="1"/>
  <c r="M885" i="3" s="1"/>
  <c r="M886" i="3" a="1"/>
  <c r="M886" i="3" s="1"/>
  <c r="M887" i="3" a="1"/>
  <c r="M887" i="3" s="1"/>
  <c r="M888" i="3" a="1"/>
  <c r="M888" i="3" s="1"/>
  <c r="M889" i="3" a="1"/>
  <c r="M889" i="3" s="1"/>
  <c r="M890" i="3" a="1"/>
  <c r="M890" i="3" s="1"/>
  <c r="M891" i="3" a="1"/>
  <c r="M891" i="3" s="1"/>
  <c r="M892" i="3" a="1"/>
  <c r="M892" i="3" s="1"/>
  <c r="M893" i="3" a="1"/>
  <c r="M893" i="3" s="1"/>
  <c r="M894" i="3" a="1"/>
  <c r="M894" i="3" s="1"/>
  <c r="M895" i="3" a="1"/>
  <c r="M895" i="3" s="1"/>
  <c r="M896" i="3" a="1"/>
  <c r="M896" i="3" s="1"/>
  <c r="M897" i="3" a="1"/>
  <c r="M897" i="3"/>
  <c r="M898" i="3" a="1"/>
  <c r="M898" i="3" s="1"/>
  <c r="M899" i="3" a="1"/>
  <c r="M899" i="3" s="1"/>
  <c r="M900" i="3" a="1"/>
  <c r="M900" i="3" s="1"/>
  <c r="M901" i="3" a="1"/>
  <c r="M901" i="3" s="1"/>
  <c r="M902" i="3" a="1"/>
  <c r="M902" i="3" s="1"/>
  <c r="M903" i="3" a="1"/>
  <c r="M903" i="3" s="1"/>
  <c r="M904" i="3" a="1"/>
  <c r="M904" i="3" s="1"/>
  <c r="M905" i="3" a="1"/>
  <c r="M905" i="3" s="1"/>
  <c r="M906" i="3" a="1"/>
  <c r="M906" i="3" s="1"/>
  <c r="M907" i="3" a="1"/>
  <c r="M907" i="3" s="1"/>
  <c r="M908" i="3" a="1"/>
  <c r="M908" i="3" s="1"/>
  <c r="M909" i="3" a="1"/>
  <c r="M909" i="3" s="1"/>
  <c r="M910" i="3" a="1"/>
  <c r="M910" i="3" s="1"/>
  <c r="M911" i="3" a="1"/>
  <c r="M911" i="3" s="1"/>
  <c r="M912" i="3" a="1"/>
  <c r="M912" i="3" s="1"/>
  <c r="M913" i="3" a="1"/>
  <c r="M913" i="3" s="1"/>
  <c r="M914" i="3" a="1"/>
  <c r="M914" i="3" s="1"/>
  <c r="M915" i="3" a="1"/>
  <c r="M915" i="3" s="1"/>
  <c r="M916" i="3" a="1"/>
  <c r="M916" i="3" s="1"/>
  <c r="M917" i="3" a="1"/>
  <c r="M917" i="3" s="1"/>
  <c r="M918" i="3" a="1"/>
  <c r="M918" i="3" s="1"/>
  <c r="M919" i="3" a="1"/>
  <c r="M919" i="3" s="1"/>
  <c r="M920" i="3" a="1"/>
  <c r="M920" i="3" s="1"/>
  <c r="M921" i="3" a="1"/>
  <c r="M921" i="3" s="1"/>
  <c r="M922" i="3" a="1"/>
  <c r="M922" i="3" s="1"/>
  <c r="M923" i="3" a="1"/>
  <c r="M923" i="3" s="1"/>
  <c r="M924" i="3" a="1"/>
  <c r="M924" i="3" s="1"/>
  <c r="M925" i="3" a="1"/>
  <c r="M925" i="3" s="1"/>
  <c r="M926" i="3" a="1"/>
  <c r="M926" i="3" s="1"/>
  <c r="M927" i="3" a="1"/>
  <c r="M927" i="3" s="1"/>
  <c r="M928" i="3" a="1"/>
  <c r="M928" i="3" s="1"/>
  <c r="M929" i="3" a="1"/>
  <c r="M929" i="3"/>
  <c r="M930" i="3" a="1"/>
  <c r="M930" i="3" s="1"/>
  <c r="M931" i="3" a="1"/>
  <c r="M931" i="3" s="1"/>
  <c r="M932" i="3" a="1"/>
  <c r="M932" i="3" s="1"/>
  <c r="M933" i="3" a="1"/>
  <c r="M933" i="3" s="1"/>
  <c r="M934" i="3" a="1"/>
  <c r="M934" i="3" s="1"/>
  <c r="M935" i="3" a="1"/>
  <c r="M935" i="3" s="1"/>
  <c r="M936" i="3" a="1"/>
  <c r="M936" i="3" s="1"/>
  <c r="M937" i="3" a="1"/>
  <c r="M937" i="3" s="1"/>
  <c r="M938" i="3" a="1"/>
  <c r="M938" i="3" s="1"/>
  <c r="M939" i="3" a="1"/>
  <c r="M939" i="3"/>
  <c r="M940" i="3" a="1"/>
  <c r="M940" i="3" s="1"/>
  <c r="M941" i="3" a="1"/>
  <c r="M941" i="3" s="1"/>
  <c r="M942" i="3" a="1"/>
  <c r="M942" i="3" s="1"/>
  <c r="M943" i="3" a="1"/>
  <c r="M943" i="3" s="1"/>
  <c r="M944" i="3" a="1"/>
  <c r="M944" i="3" s="1"/>
  <c r="M945" i="3" a="1"/>
  <c r="M945" i="3" s="1"/>
  <c r="M946" i="3" a="1"/>
  <c r="M946" i="3" s="1"/>
  <c r="M947" i="3" a="1"/>
  <c r="M947" i="3" s="1"/>
  <c r="M948" i="3" a="1"/>
  <c r="M948" i="3" s="1"/>
  <c r="M949" i="3" a="1"/>
  <c r="M949" i="3" s="1"/>
  <c r="M950" i="3" a="1"/>
  <c r="M950" i="3" s="1"/>
  <c r="M951" i="3" a="1"/>
  <c r="M951" i="3" s="1"/>
  <c r="M952" i="3" a="1"/>
  <c r="M952" i="3" s="1"/>
  <c r="M953" i="3" a="1"/>
  <c r="M953" i="3" s="1"/>
  <c r="M954" i="3" a="1"/>
  <c r="M954" i="3" s="1"/>
  <c r="M955" i="3" a="1"/>
  <c r="M955" i="3" s="1"/>
  <c r="M956" i="3" a="1"/>
  <c r="M956" i="3" s="1"/>
  <c r="M957" i="3" a="1"/>
  <c r="M957" i="3" s="1"/>
  <c r="M958" i="3" a="1"/>
  <c r="M958" i="3" s="1"/>
  <c r="M959" i="3" a="1"/>
  <c r="M959" i="3" s="1"/>
  <c r="M960" i="3" a="1"/>
  <c r="M960" i="3" s="1"/>
  <c r="M961" i="3" a="1"/>
  <c r="M961" i="3" s="1"/>
  <c r="M962" i="3" a="1"/>
  <c r="M962" i="3" s="1"/>
  <c r="M963" i="3" a="1"/>
  <c r="M963" i="3" s="1"/>
  <c r="M964" i="3" a="1"/>
  <c r="M964" i="3" s="1"/>
  <c r="M965" i="3" a="1"/>
  <c r="M965" i="3" s="1"/>
  <c r="M966" i="3" a="1"/>
  <c r="M966" i="3" s="1"/>
  <c r="M967" i="3" a="1"/>
  <c r="M967" i="3" s="1"/>
  <c r="M968" i="3" a="1"/>
  <c r="M968" i="3" s="1"/>
  <c r="M969" i="3" a="1"/>
  <c r="M969" i="3" s="1"/>
  <c r="M970" i="3" a="1"/>
  <c r="M970" i="3" s="1"/>
  <c r="M971" i="3" a="1"/>
  <c r="M971" i="3"/>
  <c r="M972" i="3" a="1"/>
  <c r="M972" i="3" s="1"/>
  <c r="M973" i="3" a="1"/>
  <c r="M973" i="3" s="1"/>
  <c r="M974" i="3" a="1"/>
  <c r="M974" i="3" s="1"/>
  <c r="M975" i="3" a="1"/>
  <c r="M975" i="3" s="1"/>
  <c r="M976" i="3" a="1"/>
  <c r="M976" i="3" s="1"/>
  <c r="M977" i="3" a="1"/>
  <c r="M977" i="3" s="1"/>
  <c r="M978" i="3" a="1"/>
  <c r="M978" i="3" s="1"/>
  <c r="M979" i="3" a="1"/>
  <c r="M979" i="3" s="1"/>
  <c r="M980" i="3" a="1"/>
  <c r="M980" i="3" s="1"/>
  <c r="M981" i="3" a="1"/>
  <c r="M981" i="3" s="1"/>
  <c r="M982" i="3" a="1"/>
  <c r="M982" i="3" s="1"/>
  <c r="M983" i="3" a="1"/>
  <c r="M983" i="3" s="1"/>
  <c r="M984" i="3" a="1"/>
  <c r="M984" i="3" s="1"/>
  <c r="M985" i="3" a="1"/>
  <c r="M985" i="3" s="1"/>
  <c r="M986" i="3" a="1"/>
  <c r="M986" i="3" s="1"/>
  <c r="M987" i="3" a="1"/>
  <c r="M987" i="3" s="1"/>
  <c r="M988" i="3" a="1"/>
  <c r="M988" i="3" s="1"/>
  <c r="M989" i="3" a="1"/>
  <c r="M989" i="3" s="1"/>
  <c r="M990" i="3" a="1"/>
  <c r="M990" i="3" s="1"/>
  <c r="M991" i="3" a="1"/>
  <c r="M991" i="3" s="1"/>
  <c r="M992" i="3" a="1"/>
  <c r="M992" i="3" s="1"/>
  <c r="M993" i="3" a="1"/>
  <c r="M993" i="3"/>
  <c r="M994" i="3" a="1"/>
  <c r="M994" i="3" s="1"/>
  <c r="M995" i="3" a="1"/>
  <c r="M995" i="3" s="1"/>
  <c r="M996" i="3" a="1"/>
  <c r="M996" i="3" s="1"/>
  <c r="M997" i="3" a="1"/>
  <c r="M997" i="3" s="1"/>
  <c r="M998" i="3" a="1"/>
  <c r="M998" i="3" s="1"/>
  <c r="M999" i="3" a="1"/>
  <c r="M999" i="3" s="1"/>
  <c r="M1000" i="3" a="1"/>
  <c r="M1000" i="3" s="1"/>
  <c r="M1001" i="3" a="1"/>
  <c r="M1001" i="3" s="1"/>
  <c r="M1002" i="3" a="1"/>
  <c r="M1002" i="3" s="1"/>
  <c r="M1003" i="3" a="1"/>
  <c r="M1003" i="3" s="1"/>
  <c r="M1004" i="3" a="1"/>
  <c r="M1004" i="3" s="1"/>
  <c r="M1005" i="3" a="1"/>
  <c r="M1005" i="3" s="1"/>
  <c r="M1006" i="3" a="1"/>
  <c r="M1006" i="3" s="1"/>
  <c r="M1007" i="3" a="1"/>
  <c r="M1007" i="3" s="1"/>
  <c r="M1008" i="3" a="1"/>
  <c r="M1008" i="3" s="1"/>
  <c r="M1009" i="3" a="1"/>
  <c r="M1009" i="3" s="1"/>
  <c r="M1010" i="3" a="1"/>
  <c r="M1010" i="3" s="1"/>
  <c r="M1011" i="3" a="1"/>
  <c r="M1011" i="3" s="1"/>
  <c r="M1012" i="3" a="1"/>
  <c r="M1012" i="3" s="1"/>
  <c r="M1013" i="3" a="1"/>
  <c r="M1013" i="3" s="1"/>
  <c r="M1014" i="3" a="1"/>
  <c r="M1014" i="3" s="1"/>
  <c r="M1015" i="3" a="1"/>
  <c r="M1015" i="3" s="1"/>
  <c r="M1016" i="3" a="1"/>
  <c r="M1016" i="3" s="1"/>
  <c r="M1017" i="3" a="1"/>
  <c r="M1017" i="3" s="1"/>
  <c r="M1018" i="3" a="1"/>
  <c r="M1018" i="3" s="1"/>
  <c r="M1019" i="3" a="1"/>
  <c r="M1019" i="3" s="1"/>
  <c r="M1020" i="3" a="1"/>
  <c r="M1020" i="3" s="1"/>
  <c r="M1021" i="3" a="1"/>
  <c r="M1021" i="3" s="1"/>
  <c r="M1022" i="3" a="1"/>
  <c r="M1022" i="3" s="1"/>
  <c r="M1023" i="3" a="1"/>
  <c r="M1023" i="3" s="1"/>
  <c r="M1024" i="3" a="1"/>
  <c r="M1024" i="3" s="1"/>
  <c r="M1025" i="3" a="1"/>
  <c r="M1025" i="3" s="1"/>
  <c r="M1026" i="3" a="1"/>
  <c r="M1026" i="3" s="1"/>
  <c r="M1027" i="3" a="1"/>
  <c r="M1027" i="3" s="1"/>
  <c r="M1028" i="3" a="1"/>
  <c r="M1028" i="3" s="1"/>
  <c r="M1029" i="3" a="1"/>
  <c r="M1029" i="3" s="1"/>
  <c r="M1030" i="3" a="1"/>
  <c r="M1030" i="3" s="1"/>
  <c r="M1031" i="3" a="1"/>
  <c r="M1031" i="3" s="1"/>
  <c r="M1032" i="3" a="1"/>
  <c r="M1032" i="3" s="1"/>
  <c r="M1033" i="3" a="1"/>
  <c r="M1033" i="3" s="1"/>
  <c r="M1034" i="3" a="1"/>
  <c r="M1034" i="3" s="1"/>
  <c r="M1035" i="3" a="1"/>
  <c r="M1035" i="3" s="1"/>
  <c r="M1036" i="3" a="1"/>
  <c r="M1036" i="3" s="1"/>
  <c r="M1037" i="3" a="1"/>
  <c r="M1037" i="3" s="1"/>
  <c r="M1038" i="3" a="1"/>
  <c r="M1038" i="3" s="1"/>
  <c r="M1039" i="3" a="1"/>
  <c r="M1039" i="3" s="1"/>
  <c r="M1040" i="3" a="1"/>
  <c r="M1040" i="3" s="1"/>
  <c r="M1041" i="3" a="1"/>
  <c r="M1041" i="3" s="1"/>
  <c r="M1042" i="3" a="1"/>
  <c r="M1042" i="3" s="1"/>
  <c r="M1043" i="3" a="1"/>
  <c r="M1043" i="3" s="1"/>
  <c r="M1044" i="3" a="1"/>
  <c r="M1044" i="3" s="1"/>
  <c r="M1045" i="3" a="1"/>
  <c r="M1045" i="3" s="1"/>
  <c r="M1046" i="3" a="1"/>
  <c r="M1046" i="3" s="1"/>
  <c r="M1047" i="3" a="1"/>
  <c r="M1047" i="3" s="1"/>
  <c r="M1048" i="3" a="1"/>
  <c r="M1048" i="3" s="1"/>
  <c r="M1049" i="3" a="1"/>
  <c r="M1049" i="3" s="1"/>
  <c r="M1050" i="3" a="1"/>
  <c r="M1050" i="3" s="1"/>
  <c r="M1051" i="3" a="1"/>
  <c r="M1051" i="3" s="1"/>
  <c r="M1052" i="3" a="1"/>
  <c r="M1052" i="3" s="1"/>
  <c r="M1053" i="3" a="1"/>
  <c r="M1053" i="3" s="1"/>
  <c r="M1054" i="3" a="1"/>
  <c r="M1054" i="3" s="1"/>
  <c r="M1055" i="3" a="1"/>
  <c r="M1055" i="3" s="1"/>
  <c r="M1056" i="3" a="1"/>
  <c r="M1056" i="3" s="1"/>
  <c r="M1057" i="3" a="1"/>
  <c r="M1057" i="3"/>
  <c r="M1058" i="3" a="1"/>
  <c r="M1058" i="3" s="1"/>
  <c r="M1059" i="3" a="1"/>
  <c r="M1059" i="3" s="1"/>
  <c r="M1060" i="3" a="1"/>
  <c r="M1060" i="3" s="1"/>
  <c r="M1061" i="3" a="1"/>
  <c r="M1061" i="3" s="1"/>
  <c r="M1062" i="3" a="1"/>
  <c r="M1062" i="3" s="1"/>
  <c r="M1063" i="3" a="1"/>
  <c r="M1063" i="3" s="1"/>
  <c r="M1064" i="3" a="1"/>
  <c r="M1064" i="3" s="1"/>
  <c r="M1065" i="3" a="1"/>
  <c r="M1065" i="3" s="1"/>
  <c r="M1066" i="3" a="1"/>
  <c r="M1066" i="3" s="1"/>
  <c r="M1067" i="3" a="1"/>
  <c r="M1067" i="3" s="1"/>
  <c r="M1068" i="3" a="1"/>
  <c r="M1068" i="3" s="1"/>
  <c r="M1069" i="3" a="1"/>
  <c r="M1069" i="3" s="1"/>
  <c r="M1070" i="3" a="1"/>
  <c r="M1070" i="3" s="1"/>
  <c r="M1071" i="3" a="1"/>
  <c r="M1071" i="3" s="1"/>
  <c r="M1072" i="3" a="1"/>
  <c r="M1072" i="3" s="1"/>
  <c r="M1073" i="3" a="1"/>
  <c r="M1073" i="3" s="1"/>
  <c r="M1074" i="3" a="1"/>
  <c r="M1074" i="3" s="1"/>
  <c r="M1075" i="3" a="1"/>
  <c r="M1075" i="3" s="1"/>
  <c r="M1076" i="3" a="1"/>
  <c r="M1076" i="3" s="1"/>
  <c r="M1077" i="3" a="1"/>
  <c r="M1077" i="3" s="1"/>
  <c r="M1078" i="3" a="1"/>
  <c r="M1078" i="3" s="1"/>
  <c r="M1079" i="3" a="1"/>
  <c r="M1079" i="3" s="1"/>
  <c r="M1080" i="3" a="1"/>
  <c r="M1080" i="3" s="1"/>
  <c r="M1081" i="3" a="1"/>
  <c r="M1081" i="3" s="1"/>
  <c r="M1082" i="3" a="1"/>
  <c r="M1082" i="3" s="1"/>
  <c r="M1083" i="3" a="1"/>
  <c r="M1083" i="3" s="1"/>
  <c r="M1084" i="3" a="1"/>
  <c r="M1084" i="3" s="1"/>
  <c r="M1085" i="3" a="1"/>
  <c r="M1085" i="3" s="1"/>
  <c r="M1086" i="3" a="1"/>
  <c r="M1086" i="3" s="1"/>
  <c r="M1087" i="3" a="1"/>
  <c r="M1087" i="3" s="1"/>
  <c r="M1088" i="3" a="1"/>
  <c r="M1088" i="3" s="1"/>
  <c r="M1089" i="3" a="1"/>
  <c r="M1089" i="3" s="1"/>
  <c r="M1090" i="3" a="1"/>
  <c r="M1090" i="3" s="1"/>
  <c r="M1091" i="3" a="1"/>
  <c r="M1091" i="3" s="1"/>
  <c r="M1092" i="3" a="1"/>
  <c r="M1092" i="3" s="1"/>
  <c r="M1093" i="3" a="1"/>
  <c r="M1093" i="3" s="1"/>
  <c r="M1094" i="3" a="1"/>
  <c r="M1094" i="3" s="1"/>
  <c r="M1095" i="3" a="1"/>
  <c r="M1095" i="3" s="1"/>
  <c r="M1096" i="3" a="1"/>
  <c r="M1096" i="3" s="1"/>
  <c r="M1097" i="3" a="1"/>
  <c r="M1097" i="3" s="1"/>
  <c r="M1098" i="3" a="1"/>
  <c r="M1098" i="3" s="1"/>
  <c r="M1099" i="3" a="1"/>
  <c r="M1099" i="3"/>
  <c r="M1100" i="3" a="1"/>
  <c r="M1100" i="3" s="1"/>
  <c r="M1101" i="3" a="1"/>
  <c r="M1101" i="3" s="1"/>
  <c r="M1102" i="3" a="1"/>
  <c r="M1102" i="3" s="1"/>
  <c r="M1103" i="3" a="1"/>
  <c r="M1103" i="3" s="1"/>
  <c r="M1104" i="3" a="1"/>
  <c r="M1104" i="3" s="1"/>
  <c r="M1105" i="3" a="1"/>
  <c r="M1105" i="3" s="1"/>
  <c r="M1106" i="3" a="1"/>
  <c r="M1106" i="3" s="1"/>
  <c r="M1107" i="3" a="1"/>
  <c r="M1107" i="3" s="1"/>
  <c r="M1108" i="3" a="1"/>
  <c r="M1108" i="3" s="1"/>
  <c r="M1109" i="3" a="1"/>
  <c r="M1109" i="3" s="1"/>
  <c r="M1110" i="3" a="1"/>
  <c r="M1110" i="3" s="1"/>
  <c r="M1111" i="3" a="1"/>
  <c r="M1111" i="3" s="1"/>
  <c r="M1112" i="3" a="1"/>
  <c r="M1112" i="3" s="1"/>
  <c r="M1113" i="3" a="1"/>
  <c r="M1113" i="3" s="1"/>
  <c r="M1114" i="3" a="1"/>
  <c r="M1114" i="3" s="1"/>
  <c r="M1115" i="3" a="1"/>
  <c r="M1115" i="3" s="1"/>
  <c r="M1116" i="3" a="1"/>
  <c r="M1116" i="3" s="1"/>
  <c r="M1117" i="3" a="1"/>
  <c r="M1117" i="3" s="1"/>
  <c r="M1118" i="3" a="1"/>
  <c r="M1118" i="3" s="1"/>
  <c r="M1119" i="3" a="1"/>
  <c r="M1119" i="3" s="1"/>
  <c r="M1120" i="3" a="1"/>
  <c r="M1120" i="3" s="1"/>
  <c r="M1121" i="3" a="1"/>
  <c r="M1121" i="3"/>
  <c r="M1122" i="3" a="1"/>
  <c r="M1122" i="3" s="1"/>
  <c r="M1123" i="3" a="1"/>
  <c r="M1123" i="3" s="1"/>
  <c r="M1124" i="3" a="1"/>
  <c r="M1124" i="3" s="1"/>
  <c r="M1125" i="3" a="1"/>
  <c r="M1125" i="3" s="1"/>
  <c r="M1126" i="3" a="1"/>
  <c r="M1126" i="3" s="1"/>
  <c r="M1127" i="3" a="1"/>
  <c r="M1127" i="3" s="1"/>
  <c r="M1128" i="3" a="1"/>
  <c r="M1128" i="3" s="1"/>
  <c r="M1129" i="3" a="1"/>
  <c r="M1129" i="3" s="1"/>
  <c r="M1130" i="3" a="1"/>
  <c r="M1130" i="3" s="1"/>
  <c r="M1131" i="3" a="1"/>
  <c r="M1131" i="3" s="1"/>
  <c r="M1132" i="3" a="1"/>
  <c r="M1132" i="3" s="1"/>
  <c r="M1133" i="3" a="1"/>
  <c r="M1133" i="3" s="1"/>
  <c r="M1134" i="3" a="1"/>
  <c r="M1134" i="3" s="1"/>
  <c r="M1135" i="3" a="1"/>
  <c r="M1135" i="3" s="1"/>
  <c r="M1136" i="3" a="1"/>
  <c r="M1136" i="3" s="1"/>
  <c r="M1137" i="3" a="1"/>
  <c r="M1137" i="3" s="1"/>
  <c r="M1138" i="3" a="1"/>
  <c r="M1138" i="3" s="1"/>
  <c r="M1139" i="3" a="1"/>
  <c r="M1139" i="3" s="1"/>
  <c r="M1140" i="3" a="1"/>
  <c r="M1140" i="3" s="1"/>
  <c r="M1141" i="3" a="1"/>
  <c r="M1141" i="3" s="1"/>
  <c r="M1142" i="3" a="1"/>
  <c r="M1142" i="3" s="1"/>
  <c r="M1143" i="3" a="1"/>
  <c r="M1143" i="3" s="1"/>
  <c r="M1144" i="3" a="1"/>
  <c r="M1144" i="3" s="1"/>
  <c r="M1145" i="3" a="1"/>
  <c r="M1145" i="3" s="1"/>
  <c r="M1146" i="3" a="1"/>
  <c r="M1146" i="3" s="1"/>
  <c r="M1147" i="3" a="1"/>
  <c r="M1147" i="3" s="1"/>
  <c r="M1148" i="3" a="1"/>
  <c r="M1148" i="3" s="1"/>
  <c r="M1149" i="3" a="1"/>
  <c r="M1149" i="3" s="1"/>
  <c r="M1150" i="3" a="1"/>
  <c r="M1150" i="3" s="1"/>
  <c r="M1151" i="3" a="1"/>
  <c r="M1151" i="3" s="1"/>
  <c r="M1152" i="3" a="1"/>
  <c r="M1152" i="3" s="1"/>
  <c r="M1153" i="3" a="1"/>
  <c r="M1153" i="3"/>
  <c r="M1154" i="3" a="1"/>
  <c r="M1154" i="3" s="1"/>
  <c r="M1155" i="3" a="1"/>
  <c r="M1155" i="3" s="1"/>
  <c r="M1156" i="3" a="1"/>
  <c r="M1156" i="3" s="1"/>
  <c r="M1157" i="3" a="1"/>
  <c r="M1157" i="3" s="1"/>
  <c r="M1158" i="3" a="1"/>
  <c r="M1158" i="3" s="1"/>
  <c r="M1159" i="3" a="1"/>
  <c r="M1159" i="3" s="1"/>
  <c r="M1160" i="3" a="1"/>
  <c r="M1160" i="3" s="1"/>
  <c r="M1161" i="3" a="1"/>
  <c r="M1161" i="3" s="1"/>
  <c r="M1162" i="3" a="1"/>
  <c r="M1162" i="3" s="1"/>
  <c r="M1163" i="3" a="1"/>
  <c r="M1163" i="3" s="1"/>
  <c r="M1164" i="3" a="1"/>
  <c r="M1164" i="3" s="1"/>
  <c r="M1165" i="3" a="1"/>
  <c r="M1165" i="3" s="1"/>
  <c r="M1166" i="3" a="1"/>
  <c r="M1166" i="3" s="1"/>
  <c r="M1167" i="3" a="1"/>
  <c r="M1167" i="3" s="1"/>
  <c r="M1168" i="3" a="1"/>
  <c r="M1168" i="3" s="1"/>
  <c r="M1169" i="3" a="1"/>
  <c r="M1169" i="3" s="1"/>
  <c r="M1170" i="3" a="1"/>
  <c r="M1170" i="3" s="1"/>
  <c r="M1171" i="3" a="1"/>
  <c r="M1171" i="3" s="1"/>
  <c r="M1172" i="3" a="1"/>
  <c r="M1172" i="3" s="1"/>
  <c r="M1173" i="3" a="1"/>
  <c r="M1173" i="3" s="1"/>
  <c r="M1174" i="3" a="1"/>
  <c r="M1174" i="3" s="1"/>
  <c r="M1175" i="3" a="1"/>
  <c r="M1175" i="3" s="1"/>
  <c r="M1176" i="3" a="1"/>
  <c r="M1176" i="3" s="1"/>
  <c r="M1177" i="3" a="1"/>
  <c r="M1177" i="3" s="1"/>
  <c r="M1178" i="3" a="1"/>
  <c r="M1178" i="3" s="1"/>
  <c r="M1179" i="3" a="1"/>
  <c r="M1179" i="3" s="1"/>
  <c r="M1180" i="3" a="1"/>
  <c r="M1180" i="3" s="1"/>
  <c r="M1181" i="3" a="1"/>
  <c r="M1181" i="3" s="1"/>
  <c r="M1182" i="3" a="1"/>
  <c r="M1182" i="3" s="1"/>
  <c r="M1183" i="3" a="1"/>
  <c r="M1183" i="3" s="1"/>
  <c r="M1184" i="3" a="1"/>
  <c r="M1184" i="3" s="1"/>
  <c r="M1185" i="3" a="1"/>
  <c r="M1185" i="3"/>
  <c r="M1186" i="3" a="1"/>
  <c r="M1186" i="3" s="1"/>
  <c r="M1187" i="3" a="1"/>
  <c r="M1187" i="3" s="1"/>
  <c r="M1188" i="3" a="1"/>
  <c r="M1188" i="3" s="1"/>
  <c r="M1189" i="3" a="1"/>
  <c r="M1189" i="3" s="1"/>
  <c r="M1190" i="3" a="1"/>
  <c r="M1190" i="3" s="1"/>
  <c r="M1191" i="3" a="1"/>
  <c r="M1191" i="3" s="1"/>
  <c r="M1192" i="3" a="1"/>
  <c r="M1192" i="3" s="1"/>
  <c r="M1193" i="3" a="1"/>
  <c r="M1193" i="3" s="1"/>
  <c r="M1194" i="3" a="1"/>
  <c r="M1194" i="3" s="1"/>
  <c r="M1195" i="3" a="1"/>
  <c r="M1195" i="3"/>
  <c r="M1196" i="3" a="1"/>
  <c r="M1196" i="3" s="1"/>
  <c r="M1197" i="3" a="1"/>
  <c r="M1197" i="3" s="1"/>
  <c r="M1198" i="3" a="1"/>
  <c r="M1198" i="3" s="1"/>
  <c r="M1199" i="3" a="1"/>
  <c r="M1199" i="3" s="1"/>
  <c r="M1200" i="3" a="1"/>
  <c r="M1200" i="3" s="1"/>
  <c r="M1201" i="3" a="1"/>
  <c r="M1201" i="3" s="1"/>
  <c r="M1202" i="3" a="1"/>
  <c r="M1202" i="3" s="1"/>
  <c r="M1203" i="3" a="1"/>
  <c r="M1203" i="3" s="1"/>
  <c r="M1204" i="3" a="1"/>
  <c r="M1204" i="3" s="1"/>
  <c r="M1205" i="3" a="1"/>
  <c r="M1205" i="3" s="1"/>
  <c r="M1206" i="3" a="1"/>
  <c r="M1206" i="3" s="1"/>
  <c r="M1207" i="3" a="1"/>
  <c r="M1207" i="3" s="1"/>
  <c r="M1208" i="3" a="1"/>
  <c r="M1208" i="3" s="1"/>
  <c r="M1209" i="3" a="1"/>
  <c r="M1209" i="3" s="1"/>
  <c r="M1210" i="3" a="1"/>
  <c r="M1210" i="3" s="1"/>
  <c r="M1211" i="3" a="1"/>
  <c r="M1211" i="3" s="1"/>
  <c r="M1212" i="3" a="1"/>
  <c r="M1212" i="3" s="1"/>
  <c r="M1213" i="3" a="1"/>
  <c r="M1213" i="3" s="1"/>
  <c r="M1214" i="3" a="1"/>
  <c r="M1214" i="3" s="1"/>
  <c r="M1215" i="3" a="1"/>
  <c r="M1215" i="3" s="1"/>
  <c r="M1216" i="3" a="1"/>
  <c r="M1216" i="3" s="1"/>
  <c r="M1217" i="3" a="1"/>
  <c r="M1217" i="3"/>
  <c r="M1218" i="3" a="1"/>
  <c r="M1218" i="3" s="1"/>
  <c r="M1219" i="3" a="1"/>
  <c r="M1219" i="3" s="1"/>
  <c r="M1220" i="3" a="1"/>
  <c r="M1220" i="3" s="1"/>
  <c r="M1221" i="3" a="1"/>
  <c r="M1221" i="3" s="1"/>
  <c r="M1222" i="3" a="1"/>
  <c r="M1222" i="3" s="1"/>
  <c r="M1223" i="3" a="1"/>
  <c r="M1223" i="3" s="1"/>
  <c r="M1224" i="3" a="1"/>
  <c r="M1224" i="3" s="1"/>
  <c r="M1225" i="3" a="1"/>
  <c r="M1225" i="3" s="1"/>
  <c r="M1226" i="3" a="1"/>
  <c r="M1226" i="3" s="1"/>
  <c r="M1227" i="3" a="1"/>
  <c r="M1227" i="3"/>
  <c r="M1228" i="3" a="1"/>
  <c r="M1228" i="3" s="1"/>
  <c r="M1229" i="3" a="1"/>
  <c r="M1229" i="3" s="1"/>
  <c r="M1230" i="3" a="1"/>
  <c r="M1230" i="3" s="1"/>
  <c r="M1231" i="3" a="1"/>
  <c r="M1231" i="3" s="1"/>
  <c r="M1232" i="3" a="1"/>
  <c r="M1232" i="3" s="1"/>
  <c r="M1233" i="3" a="1"/>
  <c r="M1233" i="3"/>
  <c r="M1234" i="3" a="1"/>
  <c r="M1234" i="3" s="1"/>
  <c r="M1235" i="3" a="1"/>
  <c r="M1235" i="3"/>
  <c r="M1236" i="3" a="1"/>
  <c r="M1236" i="3" s="1"/>
  <c r="M1237" i="3" a="1"/>
  <c r="M1237" i="3" s="1"/>
  <c r="M1238" i="3" a="1"/>
  <c r="M1238" i="3"/>
  <c r="M1239" i="3" a="1"/>
  <c r="M1239" i="3" s="1"/>
  <c r="M1240" i="3" a="1"/>
  <c r="M1240" i="3" s="1"/>
  <c r="M1241" i="3" a="1"/>
  <c r="M1241" i="3" s="1"/>
  <c r="M1242" i="3" a="1"/>
  <c r="M1242" i="3"/>
  <c r="M1243" i="3" a="1"/>
  <c r="M1243" i="3" s="1"/>
  <c r="M1244" i="3" a="1"/>
  <c r="M1244" i="3" s="1"/>
  <c r="M1245" i="3" a="1"/>
  <c r="M1245" i="3" s="1"/>
  <c r="M1246" i="3" a="1"/>
  <c r="M1246" i="3"/>
  <c r="M1247" i="3" a="1"/>
  <c r="M1247" i="3"/>
  <c r="M1248" i="3" a="1"/>
  <c r="M1248" i="3"/>
  <c r="M1249" i="3" a="1"/>
  <c r="M1249" i="3"/>
  <c r="M1250" i="3" a="1"/>
  <c r="M1250" i="3"/>
  <c r="M1251" i="3" a="1"/>
  <c r="M1251" i="3" s="1"/>
  <c r="M1252" i="3" a="1"/>
  <c r="M1252" i="3"/>
  <c r="M1253" i="3" a="1"/>
  <c r="M1253" i="3" s="1"/>
  <c r="M1254" i="3" a="1"/>
  <c r="M1254" i="3"/>
  <c r="M1255" i="3" a="1"/>
  <c r="M1255" i="3"/>
  <c r="M1256" i="3" a="1"/>
  <c r="M1256" i="3" s="1"/>
  <c r="M1257" i="3" a="1"/>
  <c r="M1257" i="3" s="1"/>
  <c r="M1258" i="3" a="1"/>
  <c r="M1258" i="3" s="1"/>
  <c r="M1259" i="3" a="1"/>
  <c r="M1259" i="3"/>
  <c r="M1260" i="3" a="1"/>
  <c r="M1260" i="3" s="1"/>
  <c r="M1261" i="3" a="1"/>
  <c r="M1261" i="3" s="1"/>
  <c r="M1262" i="3" a="1"/>
  <c r="M1262" i="3" s="1"/>
  <c r="M1263" i="3" a="1"/>
  <c r="M1263" i="3"/>
  <c r="M1264" i="3" a="1"/>
  <c r="M1264" i="3"/>
  <c r="M1265" i="3" a="1"/>
  <c r="M1265" i="3"/>
  <c r="M1266" i="3" a="1"/>
  <c r="M1266" i="3"/>
  <c r="M1267" i="3" a="1"/>
  <c r="M1267" i="3"/>
  <c r="M1268" i="3" a="1"/>
  <c r="M1268" i="3" s="1"/>
  <c r="M1269" i="3" a="1"/>
  <c r="M1269" i="3" s="1"/>
  <c r="M1270" i="3" a="1"/>
  <c r="M1270" i="3" s="1"/>
  <c r="M1271" i="3" a="1"/>
  <c r="M1271" i="3"/>
  <c r="M1272" i="3" a="1"/>
  <c r="M1272" i="3"/>
  <c r="M1273" i="3" a="1"/>
  <c r="M1273" i="3" s="1"/>
  <c r="M1274" i="3" a="1"/>
  <c r="M1274" i="3" s="1"/>
  <c r="M1275" i="3" a="1"/>
  <c r="M1275" i="3" s="1"/>
  <c r="M1276" i="3" a="1"/>
  <c r="M1276" i="3"/>
  <c r="M1277" i="3" a="1"/>
  <c r="M1277" i="3" s="1"/>
  <c r="M1278" i="3" a="1"/>
  <c r="M1278" i="3"/>
  <c r="M1279" i="3" a="1"/>
  <c r="M1279" i="3" s="1"/>
  <c r="M1280" i="3" a="1"/>
  <c r="M1280" i="3"/>
  <c r="M1281" i="3" a="1"/>
  <c r="M1281" i="3"/>
  <c r="M1282" i="3" a="1"/>
  <c r="M1282" i="3"/>
  <c r="M1283" i="3" a="1"/>
  <c r="M1283" i="3"/>
  <c r="M1284" i="3" a="1"/>
  <c r="M1284" i="3"/>
  <c r="M1285" i="3" a="1"/>
  <c r="M1285" i="3" s="1"/>
  <c r="M1286" i="3" a="1"/>
  <c r="M1286" i="3" s="1"/>
  <c r="M1287" i="3" a="1"/>
  <c r="M1287" i="3" s="1"/>
  <c r="M1288" i="3" a="1"/>
  <c r="M1288" i="3"/>
  <c r="M1289" i="3" a="1"/>
  <c r="M1289" i="3"/>
  <c r="M1290" i="3" a="1"/>
  <c r="M1290" i="3" s="1"/>
  <c r="M1291" i="3" a="1"/>
  <c r="M1291" i="3" s="1"/>
  <c r="M1292" i="3" a="1"/>
  <c r="M1292" i="3" s="1"/>
  <c r="M1293" i="3" a="1"/>
  <c r="M1293" i="3" s="1"/>
  <c r="M1294" i="3" a="1"/>
  <c r="M1294" i="3" s="1"/>
  <c r="M1295" i="3" a="1"/>
  <c r="M1295" i="3"/>
  <c r="M1296" i="3" a="1"/>
  <c r="M1296" i="3" s="1"/>
  <c r="M1297" i="3" a="1"/>
  <c r="M1297" i="3"/>
  <c r="M1298" i="3" a="1"/>
  <c r="M1298" i="3"/>
  <c r="M1299" i="3" a="1"/>
  <c r="M1299" i="3"/>
  <c r="M1300" i="3" a="1"/>
  <c r="M1300" i="3"/>
  <c r="M1301" i="3" a="1"/>
  <c r="M1301" i="3" s="1"/>
  <c r="M1302" i="3" a="1"/>
  <c r="M1302" i="3"/>
  <c r="M1303" i="3" a="1"/>
  <c r="M1303" i="3" s="1"/>
  <c r="M1304" i="3" a="1"/>
  <c r="M1304" i="3" s="1"/>
  <c r="M1305" i="3" a="1"/>
  <c r="M1305" i="3"/>
  <c r="M1306" i="3" a="1"/>
  <c r="M1306" i="3"/>
  <c r="M1307" i="3" a="1"/>
  <c r="M1307" i="3" s="1"/>
  <c r="M1308" i="3" a="1"/>
  <c r="M1308" i="3" s="1"/>
  <c r="M1309" i="3" a="1"/>
  <c r="M1309" i="3" s="1"/>
  <c r="M1310" i="3" a="1"/>
  <c r="M1310" i="3"/>
  <c r="M1311" i="3" a="1"/>
  <c r="M1311" i="3" s="1"/>
  <c r="M1312" i="3" a="1"/>
  <c r="M1312" i="3"/>
  <c r="M1313" i="3" a="1"/>
  <c r="M1313" i="3" s="1"/>
  <c r="M1314" i="3" a="1"/>
  <c r="M1314" i="3"/>
  <c r="M1315" i="3" a="1"/>
  <c r="M1315" i="3"/>
  <c r="M1316" i="3" a="1"/>
  <c r="M1316" i="3"/>
  <c r="M1317" i="3" a="1"/>
  <c r="M1317" i="3" s="1"/>
  <c r="M1318" i="3" a="1"/>
  <c r="M1318" i="3" s="1"/>
  <c r="M1319" i="3" a="1"/>
  <c r="M1319" i="3"/>
  <c r="M1320" i="3" a="1"/>
  <c r="M1320" i="3" s="1"/>
  <c r="M1321" i="3" a="1"/>
  <c r="M1321" i="3" s="1"/>
  <c r="M1322" i="3" a="1"/>
  <c r="M1322" i="3"/>
  <c r="M1323" i="3" a="1"/>
  <c r="M1323" i="3"/>
  <c r="M1324" i="3" a="1"/>
  <c r="M1324" i="3" s="1"/>
  <c r="M1325" i="3" a="1"/>
  <c r="M1325" i="3" s="1"/>
  <c r="M1326" i="3" a="1"/>
  <c r="M1326" i="3"/>
  <c r="M1327" i="3" a="1"/>
  <c r="M1327" i="3"/>
  <c r="M1328" i="3" a="1"/>
  <c r="M1328" i="3" s="1"/>
  <c r="M1329" i="3" a="1"/>
  <c r="M1329" i="3"/>
  <c r="M1330" i="3" a="1"/>
  <c r="M1330" i="3" s="1"/>
  <c r="M1331" i="3" a="1"/>
  <c r="M1331" i="3"/>
  <c r="M1332" i="3" a="1"/>
  <c r="M1332" i="3"/>
  <c r="M1333" i="3" a="1"/>
  <c r="M1333" i="3" s="1"/>
  <c r="M1334" i="3" a="1"/>
  <c r="M1334" i="3" s="1"/>
  <c r="M1335" i="3" a="1"/>
  <c r="M1335" i="3" s="1"/>
  <c r="M1336" i="3" a="1"/>
  <c r="M1336" i="3"/>
  <c r="M1337" i="3" a="1"/>
  <c r="M1337" i="3" s="1"/>
  <c r="M1338" i="3" a="1"/>
  <c r="M1338" i="3" s="1"/>
  <c r="M1339" i="3" a="1"/>
  <c r="M1339" i="3"/>
  <c r="M1340" i="3" a="1"/>
  <c r="M1340" i="3"/>
  <c r="M1341" i="3" a="1"/>
  <c r="M1341" i="3" s="1"/>
  <c r="M1342" i="3" a="1"/>
  <c r="M1342" i="3" s="1"/>
  <c r="M1343" i="3" a="1"/>
  <c r="M1343" i="3" s="1"/>
  <c r="M1344" i="3" a="1"/>
  <c r="M1344" i="3" s="1"/>
  <c r="M1345" i="3" a="1"/>
  <c r="M1345" i="3"/>
  <c r="M1346" i="3" a="1"/>
  <c r="M1346" i="3" s="1"/>
  <c r="M1347" i="3" a="1"/>
  <c r="M1347" i="3" s="1"/>
  <c r="M1348" i="3" a="1"/>
  <c r="M1348" i="3"/>
  <c r="M1349" i="3" a="1"/>
  <c r="M1349" i="3" s="1"/>
  <c r="M1350" i="3" a="1"/>
  <c r="M1350" i="3" s="1"/>
  <c r="M1351" i="3" a="1"/>
  <c r="M1351" i="3" s="1"/>
  <c r="M1352" i="3" a="1"/>
  <c r="M1352" i="3" s="1"/>
  <c r="M1353" i="3" a="1"/>
  <c r="M1353" i="3" s="1"/>
  <c r="M1354" i="3" a="1"/>
  <c r="M1354" i="3"/>
  <c r="M1355" i="3" a="1"/>
  <c r="M1355" i="3" s="1"/>
  <c r="M1356" i="3" a="1"/>
  <c r="M1356" i="3"/>
  <c r="M1357" i="3" a="1"/>
  <c r="M1357" i="3" s="1"/>
  <c r="M1358" i="3" a="1"/>
  <c r="M1358" i="3" s="1"/>
  <c r="M1359" i="3" a="1"/>
  <c r="M1359" i="3"/>
  <c r="M1360" i="3" a="1"/>
  <c r="M1360" i="3"/>
  <c r="M1361" i="3" a="1"/>
  <c r="M1361" i="3"/>
  <c r="M1362" i="3" a="1"/>
  <c r="M1362" i="3"/>
  <c r="M1363" i="3" a="1"/>
  <c r="M1363" i="3" s="1"/>
  <c r="M1364" i="3" a="1"/>
  <c r="M1364" i="3"/>
  <c r="M1365" i="3" a="1"/>
  <c r="M1365" i="3" s="1"/>
  <c r="M1366" i="3" a="1"/>
  <c r="M1366" i="3" s="1"/>
  <c r="M1367" i="3" a="1"/>
  <c r="M1367" i="3" s="1"/>
  <c r="M1368" i="3" a="1"/>
  <c r="M1368" i="3"/>
  <c r="M1369" i="3" a="1"/>
  <c r="M1369" i="3"/>
  <c r="M1370" i="3" a="1"/>
  <c r="M1370" i="3" s="1"/>
  <c r="M1371" i="3" a="1"/>
  <c r="M1371" i="3" s="1"/>
  <c r="M1372" i="3" a="1"/>
  <c r="M1372" i="3"/>
  <c r="M1373" i="3" a="1"/>
  <c r="M1373" i="3" s="1"/>
  <c r="M1374" i="3" a="1"/>
  <c r="M1374" i="3" s="1"/>
  <c r="M1375" i="3" a="1"/>
  <c r="M1375" i="3" s="1"/>
  <c r="M1376" i="3" a="1"/>
  <c r="M1376" i="3"/>
  <c r="M1377" i="3" a="1"/>
  <c r="M1377" i="3" s="1"/>
  <c r="M1378" i="3" a="1"/>
  <c r="M1378" i="3"/>
  <c r="M1379" i="3" a="1"/>
  <c r="M1379" i="3" s="1"/>
  <c r="M1380" i="3" a="1"/>
  <c r="M1380" i="3" s="1"/>
  <c r="M1381" i="3" a="1"/>
  <c r="M1381" i="3" s="1"/>
  <c r="M1382" i="3" a="1"/>
  <c r="M1382" i="3" s="1"/>
  <c r="M1383" i="3" a="1"/>
  <c r="M1383" i="3"/>
  <c r="M1384" i="3" a="1"/>
  <c r="M1384" i="3"/>
  <c r="M1385" i="3" a="1"/>
  <c r="M1385" i="3" s="1"/>
  <c r="M1386" i="3" a="1"/>
  <c r="M1386" i="3"/>
  <c r="M1387" i="3" a="1"/>
  <c r="M1387" i="3" s="1"/>
  <c r="M1388" i="3" a="1"/>
  <c r="M1388" i="3" s="1"/>
  <c r="M1389" i="3" a="1"/>
  <c r="M1389" i="3" s="1"/>
  <c r="M1390" i="3" a="1"/>
  <c r="M1390" i="3" s="1"/>
  <c r="M1391" i="3" a="1"/>
  <c r="M1391" i="3"/>
  <c r="M1392" i="3" a="1"/>
  <c r="M1392" i="3"/>
  <c r="M1393" i="3" a="1"/>
  <c r="M1393" i="3"/>
  <c r="M1394" i="3" a="1"/>
  <c r="M1394" i="3"/>
  <c r="M1395" i="3" a="1"/>
  <c r="M1395" i="3" s="1"/>
  <c r="M1396" i="3" a="1"/>
  <c r="M1396" i="3" s="1"/>
  <c r="M1397" i="3" a="1"/>
  <c r="M1397" i="3" s="1"/>
  <c r="M1398" i="3" a="1"/>
  <c r="M1398" i="3" s="1"/>
  <c r="M1399" i="3" a="1"/>
  <c r="M1399" i="3" s="1"/>
  <c r="M1400" i="3" a="1"/>
  <c r="M1400" i="3"/>
  <c r="M1401" i="3" a="1"/>
  <c r="M1401" i="3"/>
  <c r="M1402" i="3" a="1"/>
  <c r="M1402" i="3"/>
  <c r="M1403" i="3" a="1"/>
  <c r="M1403" i="3" s="1"/>
  <c r="M1404" i="3" a="1"/>
  <c r="M1404" i="3" s="1"/>
  <c r="M1405" i="3" a="1"/>
  <c r="M1405" i="3" s="1"/>
  <c r="M1406" i="3" a="1"/>
  <c r="M1406" i="3" s="1"/>
  <c r="M1407" i="3" a="1"/>
  <c r="M1407" i="3" s="1"/>
  <c r="M1408" i="3" a="1"/>
  <c r="M1408" i="3"/>
  <c r="M1409" i="3" a="1"/>
  <c r="M1409" i="3" s="1"/>
  <c r="M1410" i="3" a="1"/>
  <c r="M1410" i="3"/>
  <c r="M1411" i="3" a="1"/>
  <c r="M1411" i="3" s="1"/>
  <c r="M1412" i="3" a="1"/>
  <c r="M1412" i="3" s="1"/>
  <c r="M1413" i="3" a="1"/>
  <c r="M1413" i="3" s="1"/>
  <c r="M1414" i="3" a="1"/>
  <c r="M1414" i="3" s="1"/>
  <c r="M1415" i="3" a="1"/>
  <c r="M1415" i="3"/>
  <c r="M1416" i="3" a="1"/>
  <c r="M1416" i="3"/>
  <c r="M1417" i="3" a="1"/>
  <c r="M1417" i="3" s="1"/>
  <c r="M1418" i="3" a="1"/>
  <c r="M1418" i="3"/>
  <c r="M1419" i="3" a="1"/>
  <c r="M1419" i="3" s="1"/>
  <c r="M1420" i="3" a="1"/>
  <c r="M1420" i="3" s="1"/>
  <c r="M1421" i="3" a="1"/>
  <c r="M1421" i="3" s="1"/>
  <c r="M1422" i="3" a="1"/>
  <c r="M1422" i="3" s="1"/>
  <c r="M1423" i="3" a="1"/>
  <c r="M1423" i="3"/>
  <c r="M1424" i="3" a="1"/>
  <c r="M1424" i="3"/>
  <c r="M1425" i="3" a="1"/>
  <c r="M1425" i="3"/>
  <c r="M1426" i="3" a="1"/>
  <c r="M1426" i="3"/>
  <c r="M1427" i="3" a="1"/>
  <c r="M1427" i="3" s="1"/>
  <c r="M1428" i="3" a="1"/>
  <c r="M1428" i="3" s="1"/>
  <c r="M1429" i="3" a="1"/>
  <c r="M1429" i="3" s="1"/>
  <c r="M1430" i="3" a="1"/>
  <c r="M1430" i="3" s="1"/>
  <c r="M1431" i="3" a="1"/>
  <c r="M1431" i="3" s="1"/>
  <c r="M1432" i="3" a="1"/>
  <c r="M1432" i="3"/>
  <c r="M1433" i="3" a="1"/>
  <c r="M1433" i="3"/>
  <c r="M1434" i="3" a="1"/>
  <c r="M1434" i="3"/>
  <c r="M1435" i="3" a="1"/>
  <c r="M1435" i="3" s="1"/>
  <c r="M1436" i="3" a="1"/>
  <c r="M1436" i="3" s="1"/>
  <c r="M1437" i="3" a="1"/>
  <c r="M1437" i="3" s="1"/>
  <c r="M1438" i="3" a="1"/>
  <c r="M1438" i="3" s="1"/>
  <c r="M1439" i="3" a="1"/>
  <c r="M1439" i="3" s="1"/>
  <c r="M1440" i="3" a="1"/>
  <c r="M1440" i="3"/>
  <c r="M1441" i="3" a="1"/>
  <c r="M1441" i="3" s="1"/>
  <c r="M1442" i="3" a="1"/>
  <c r="M1442" i="3"/>
  <c r="M1443" i="3" a="1"/>
  <c r="M1443" i="3" s="1"/>
  <c r="M1444" i="3" a="1"/>
  <c r="M1444" i="3" s="1"/>
  <c r="M1445" i="3" a="1"/>
  <c r="M1445" i="3" s="1"/>
  <c r="M1446" i="3" a="1"/>
  <c r="M1446" i="3" s="1"/>
  <c r="M1447" i="3" a="1"/>
  <c r="M1447" i="3"/>
  <c r="M1448" i="3" a="1"/>
  <c r="M1448" i="3"/>
  <c r="M1449" i="3" a="1"/>
  <c r="M1449" i="3" s="1"/>
  <c r="M1450" i="3" a="1"/>
  <c r="M1450" i="3"/>
  <c r="M1451" i="3" a="1"/>
  <c r="M1451" i="3" s="1"/>
  <c r="M1452" i="3" a="1"/>
  <c r="M1452" i="3" s="1"/>
  <c r="M1453" i="3" a="1"/>
  <c r="M1453" i="3" s="1"/>
  <c r="M1454" i="3" a="1"/>
  <c r="M1454" i="3" s="1"/>
  <c r="M1455" i="3" a="1"/>
  <c r="M1455" i="3"/>
  <c r="M1456" i="3" a="1"/>
  <c r="M1456" i="3"/>
  <c r="M1457" i="3" a="1"/>
  <c r="M1457" i="3"/>
  <c r="M1458" i="3" a="1"/>
  <c r="M1458" i="3"/>
  <c r="M1459" i="3" a="1"/>
  <c r="M1459" i="3" s="1"/>
  <c r="M1460" i="3" a="1"/>
  <c r="M1460" i="3" s="1"/>
  <c r="M1461" i="3" a="1"/>
  <c r="M1461" i="3" s="1"/>
  <c r="M1462" i="3" a="1"/>
  <c r="M1462" i="3" s="1"/>
  <c r="M1463" i="3" a="1"/>
  <c r="M1463" i="3" s="1"/>
  <c r="M1464" i="3" a="1"/>
  <c r="M1464" i="3"/>
  <c r="M1465" i="3" a="1"/>
  <c r="M1465" i="3"/>
  <c r="M1466" i="3" a="1"/>
  <c r="M1466" i="3"/>
  <c r="M1467" i="3" a="1"/>
  <c r="M1467" i="3" s="1"/>
  <c r="M1468" i="3" a="1"/>
  <c r="M1468" i="3" s="1"/>
  <c r="M1469" i="3" a="1"/>
  <c r="M1469" i="3" s="1"/>
  <c r="M1470" i="3" a="1"/>
  <c r="M1470" i="3" s="1"/>
  <c r="M1471" i="3" a="1"/>
  <c r="M1471" i="3" s="1"/>
  <c r="M1472" i="3" a="1"/>
  <c r="M1472" i="3"/>
  <c r="M1473" i="3" a="1"/>
  <c r="M1473" i="3" s="1"/>
  <c r="M1474" i="3" a="1"/>
  <c r="M1474" i="3"/>
  <c r="M1475" i="3" a="1"/>
  <c r="M1475" i="3" s="1"/>
  <c r="M1476" i="3" a="1"/>
  <c r="M1476" i="3" s="1"/>
  <c r="M1477" i="3" a="1"/>
  <c r="M1477" i="3" s="1"/>
  <c r="M1478" i="3" a="1"/>
  <c r="M1478" i="3" s="1"/>
  <c r="M1479" i="3" a="1"/>
  <c r="M1479" i="3"/>
  <c r="M1480" i="3" a="1"/>
  <c r="M1480" i="3"/>
  <c r="M1481" i="3" a="1"/>
  <c r="M1481" i="3" s="1"/>
  <c r="M1482" i="3" a="1"/>
  <c r="M1482" i="3"/>
  <c r="M1483" i="3" a="1"/>
  <c r="M1483" i="3" s="1"/>
  <c r="M1484" i="3" a="1"/>
  <c r="M1484" i="3" s="1"/>
  <c r="M1485" i="3" a="1"/>
  <c r="M1485" i="3" s="1"/>
  <c r="M1486" i="3" a="1"/>
  <c r="M1486" i="3" s="1"/>
  <c r="M1487" i="3" a="1"/>
  <c r="M1487" i="3"/>
  <c r="M1488" i="3" a="1"/>
  <c r="M1488" i="3"/>
  <c r="M1489" i="3" a="1"/>
  <c r="M1489" i="3"/>
  <c r="M1490" i="3" a="1"/>
  <c r="M1490" i="3"/>
  <c r="M1491" i="3" a="1"/>
  <c r="M1491" i="3" s="1"/>
  <c r="M1492" i="3" a="1"/>
  <c r="M1492" i="3" s="1"/>
  <c r="M1493" i="3" a="1"/>
  <c r="M1493" i="3" s="1"/>
  <c r="M1494" i="3" a="1"/>
  <c r="M1494" i="3" s="1"/>
  <c r="M1495" i="3" a="1"/>
  <c r="M1495" i="3" s="1"/>
  <c r="M1496" i="3" a="1"/>
  <c r="M1496" i="3"/>
  <c r="M1497" i="3" a="1"/>
  <c r="M1497" i="3"/>
  <c r="M1498" i="3" a="1"/>
  <c r="M1498" i="3"/>
  <c r="M1499" i="3" a="1"/>
  <c r="M1499" i="3" s="1"/>
  <c r="M1500" i="3" a="1"/>
  <c r="M1500" i="3" s="1"/>
  <c r="M1501" i="3" a="1"/>
  <c r="M1501" i="3" s="1"/>
  <c r="M1502" i="3" a="1"/>
  <c r="M1502" i="3" s="1"/>
  <c r="M1503" i="3" a="1"/>
  <c r="M1503" i="3" s="1"/>
  <c r="M1504" i="3" a="1"/>
  <c r="M1504" i="3"/>
  <c r="M1505" i="3" a="1"/>
  <c r="M1505" i="3" s="1"/>
  <c r="M1506" i="3" a="1"/>
  <c r="M1506" i="3"/>
  <c r="M1507" i="3" a="1"/>
  <c r="M1507" i="3" s="1"/>
  <c r="M1508" i="3" a="1"/>
  <c r="M1508" i="3" s="1"/>
  <c r="M1509" i="3" a="1"/>
  <c r="M1509" i="3" s="1"/>
  <c r="M1510" i="3" a="1"/>
  <c r="M1510" i="3" s="1"/>
  <c r="M1511" i="3" a="1"/>
  <c r="M1511" i="3"/>
  <c r="M1512" i="3" a="1"/>
  <c r="M1512" i="3"/>
  <c r="M1513" i="3" a="1"/>
  <c r="M1513" i="3" s="1"/>
  <c r="M1514" i="3" a="1"/>
  <c r="M1514" i="3"/>
  <c r="M1515" i="3" a="1"/>
  <c r="M1515" i="3" s="1"/>
  <c r="M1516" i="3" a="1"/>
  <c r="M1516" i="3" s="1"/>
  <c r="M1517" i="3" a="1"/>
  <c r="M1517" i="3" s="1"/>
  <c r="M1518" i="3" a="1"/>
  <c r="M1518" i="3" s="1"/>
  <c r="M1519" i="3" a="1"/>
  <c r="M1519" i="3"/>
  <c r="M1520" i="3" a="1"/>
  <c r="M1520" i="3"/>
  <c r="M1521" i="3" a="1"/>
  <c r="M1521" i="3"/>
  <c r="M1522" i="3" a="1"/>
  <c r="M1522" i="3"/>
  <c r="M1523" i="3" a="1"/>
  <c r="M1523" i="3" s="1"/>
  <c r="M1524" i="3" a="1"/>
  <c r="M1524" i="3" s="1"/>
  <c r="M1525" i="3" a="1"/>
  <c r="M1525" i="3" s="1"/>
  <c r="M1526" i="3" a="1"/>
  <c r="M1526" i="3" s="1"/>
  <c r="M1527" i="3" a="1"/>
  <c r="M1527" i="3" s="1"/>
  <c r="M1528" i="3" a="1"/>
  <c r="M1528" i="3"/>
  <c r="M1529" i="3" a="1"/>
  <c r="M1529" i="3"/>
  <c r="M1530" i="3" a="1"/>
  <c r="M1530" i="3"/>
  <c r="M1531" i="3" a="1"/>
  <c r="M1531" i="3" s="1"/>
  <c r="M1532" i="3" a="1"/>
  <c r="M1532" i="3" s="1"/>
  <c r="M1533" i="3" a="1"/>
  <c r="M1533" i="3" s="1"/>
  <c r="M1534" i="3" a="1"/>
  <c r="M1534" i="3" s="1"/>
  <c r="M1535" i="3" a="1"/>
  <c r="M1535" i="3" s="1"/>
  <c r="M1536" i="3" a="1"/>
  <c r="M1536" i="3"/>
  <c r="M1537" i="3" a="1"/>
  <c r="M1537" i="3" s="1"/>
  <c r="M1538" i="3" a="1"/>
  <c r="M1538" i="3"/>
  <c r="M1539" i="3" a="1"/>
  <c r="M1539" i="3" s="1"/>
  <c r="M1540" i="3" a="1"/>
  <c r="M1540" i="3" s="1"/>
  <c r="M1541" i="3" a="1"/>
  <c r="M1541" i="3" s="1"/>
  <c r="M1542" i="3" a="1"/>
  <c r="M1542" i="3" s="1"/>
  <c r="M1543" i="3" a="1"/>
  <c r="M1543" i="3"/>
  <c r="M1544" i="3" a="1"/>
  <c r="M1544" i="3"/>
  <c r="M1545" i="3" a="1"/>
  <c r="M1545" i="3" s="1"/>
  <c r="M1546" i="3" a="1"/>
  <c r="M1546" i="3"/>
  <c r="M1547" i="3" a="1"/>
  <c r="M1547" i="3" s="1"/>
  <c r="M1548" i="3" a="1"/>
  <c r="M1548" i="3" s="1"/>
  <c r="M1549" i="3" a="1"/>
  <c r="M1549" i="3" s="1"/>
  <c r="M1550" i="3" a="1"/>
  <c r="M1550" i="3" s="1"/>
  <c r="M1551" i="3" a="1"/>
  <c r="M1551" i="3"/>
  <c r="M1552" i="3" a="1"/>
  <c r="M1552" i="3"/>
  <c r="M1553" i="3" a="1"/>
  <c r="M1553" i="3"/>
  <c r="M1554" i="3" a="1"/>
  <c r="M1554" i="3"/>
  <c r="M1555" i="3" a="1"/>
  <c r="M1555" i="3" s="1"/>
  <c r="M1556" i="3" a="1"/>
  <c r="M1556" i="3" s="1"/>
  <c r="M1557" i="3" a="1"/>
  <c r="M1557" i="3" s="1"/>
  <c r="M1558" i="3" a="1"/>
  <c r="M1558" i="3" s="1"/>
  <c r="M1559" i="3" a="1"/>
  <c r="M1559" i="3" s="1"/>
  <c r="M1560" i="3" a="1"/>
  <c r="M1560" i="3"/>
  <c r="M1561" i="3" a="1"/>
  <c r="M1561" i="3"/>
  <c r="M1562" i="3" a="1"/>
  <c r="M1562" i="3"/>
  <c r="M1563" i="3" a="1"/>
  <c r="M1563" i="3" s="1"/>
  <c r="M1564" i="3" a="1"/>
  <c r="M1564" i="3" s="1"/>
  <c r="M1565" i="3" a="1"/>
  <c r="M1565" i="3" s="1"/>
  <c r="M1566" i="3" a="1"/>
  <c r="M1566" i="3" s="1"/>
  <c r="M1567" i="3" a="1"/>
  <c r="M1567" i="3" s="1"/>
  <c r="M1568" i="3" a="1"/>
  <c r="M1568" i="3"/>
  <c r="M1569" i="3" a="1"/>
  <c r="M1569" i="3" s="1"/>
  <c r="M1570" i="3" a="1"/>
  <c r="M1570" i="3"/>
  <c r="M1571" i="3" a="1"/>
  <c r="M1571" i="3" s="1"/>
  <c r="M1572" i="3" a="1"/>
  <c r="M1572" i="3" s="1"/>
  <c r="M1573" i="3" a="1"/>
  <c r="M1573" i="3" s="1"/>
  <c r="M1574" i="3" a="1"/>
  <c r="M1574" i="3" s="1"/>
  <c r="M1575" i="3" a="1"/>
  <c r="M1575" i="3"/>
  <c r="M1576" i="3" a="1"/>
  <c r="M1576" i="3"/>
  <c r="M1577" i="3" a="1"/>
  <c r="M1577" i="3" s="1"/>
  <c r="M1578" i="3" a="1"/>
  <c r="M1578" i="3"/>
  <c r="M1579" i="3" a="1"/>
  <c r="M1579" i="3" s="1"/>
  <c r="M1580" i="3" a="1"/>
  <c r="M1580" i="3" s="1"/>
  <c r="M1581" i="3" a="1"/>
  <c r="M1581" i="3" s="1"/>
  <c r="M1582" i="3" a="1"/>
  <c r="M1582" i="3" s="1"/>
  <c r="M1583" i="3" a="1"/>
  <c r="M1583" i="3"/>
  <c r="M1584" i="3" a="1"/>
  <c r="M1584" i="3"/>
  <c r="M1585" i="3" a="1"/>
  <c r="M1585" i="3"/>
  <c r="M1586" i="3" a="1"/>
  <c r="M1586" i="3"/>
  <c r="M1587" i="3" a="1"/>
  <c r="M1587" i="3" s="1"/>
  <c r="M1588" i="3" a="1"/>
  <c r="M1588" i="3" s="1"/>
  <c r="M1589" i="3" a="1"/>
  <c r="M1589" i="3" s="1"/>
  <c r="M1590" i="3" a="1"/>
  <c r="M1590" i="3" s="1"/>
  <c r="M1591" i="3" a="1"/>
  <c r="M1591" i="3" s="1"/>
  <c r="M1592" i="3" a="1"/>
  <c r="M1592" i="3"/>
  <c r="M1593" i="3" a="1"/>
  <c r="M1593" i="3"/>
  <c r="M1594" i="3" a="1"/>
  <c r="M1594" i="3"/>
  <c r="M1595" i="3" a="1"/>
  <c r="M1595" i="3" s="1"/>
  <c r="M1596" i="3" a="1"/>
  <c r="M1596" i="3" s="1"/>
  <c r="M1597" i="3" a="1"/>
  <c r="M1597" i="3" s="1"/>
  <c r="M1598" i="3" a="1"/>
  <c r="M1598" i="3" s="1"/>
  <c r="M1599" i="3" a="1"/>
  <c r="M1599" i="3" s="1"/>
  <c r="M1600" i="3" a="1"/>
  <c r="M1600" i="3"/>
  <c r="M1601" i="3" a="1"/>
  <c r="M1601" i="3" s="1"/>
  <c r="M1602" i="3" a="1"/>
  <c r="M1602" i="3"/>
  <c r="M1603" i="3" a="1"/>
  <c r="M1603" i="3" s="1"/>
  <c r="M1604" i="3" a="1"/>
  <c r="M1604" i="3" s="1"/>
  <c r="M1605" i="3" a="1"/>
  <c r="M1605" i="3" s="1"/>
  <c r="M1606" i="3" a="1"/>
  <c r="M1606" i="3" s="1"/>
  <c r="M1607" i="3" a="1"/>
  <c r="M1607" i="3"/>
  <c r="M1608" i="3" a="1"/>
  <c r="M1608" i="3"/>
  <c r="M1609" i="3" a="1"/>
  <c r="M1609" i="3" s="1"/>
  <c r="M1610" i="3" a="1"/>
  <c r="M1610" i="3"/>
  <c r="M1611" i="3" a="1"/>
  <c r="M1611" i="3" s="1"/>
  <c r="M1612" i="3" a="1"/>
  <c r="M1612" i="3" s="1"/>
  <c r="M1613" i="3" a="1"/>
  <c r="M1613" i="3" s="1"/>
  <c r="M1614" i="3" a="1"/>
  <c r="M1614" i="3" s="1"/>
  <c r="M1615" i="3" a="1"/>
  <c r="M1615" i="3"/>
  <c r="M1616" i="3" a="1"/>
  <c r="M1616" i="3"/>
  <c r="M1617" i="3" a="1"/>
  <c r="M1617" i="3"/>
  <c r="M1618" i="3" a="1"/>
  <c r="M1618" i="3" s="1"/>
  <c r="M1619" i="3" a="1"/>
  <c r="M1619" i="3" s="1"/>
  <c r="M1620" i="3" a="1"/>
  <c r="M1620" i="3" s="1"/>
  <c r="M1621" i="3" a="1"/>
  <c r="M1621" i="3" s="1"/>
  <c r="M1622" i="3" a="1"/>
  <c r="M1622" i="3" s="1"/>
  <c r="M1623" i="3" a="1"/>
  <c r="M1623" i="3" s="1"/>
  <c r="M1624" i="3" a="1"/>
  <c r="M1624" i="3"/>
  <c r="M1625" i="3" a="1"/>
  <c r="M1625" i="3"/>
  <c r="M1626" i="3" a="1"/>
  <c r="M1626" i="3"/>
  <c r="M1627" i="3" a="1"/>
  <c r="M1627" i="3" s="1"/>
  <c r="M1628" i="3" a="1"/>
  <c r="M1628" i="3" s="1"/>
  <c r="M1629" i="3" a="1"/>
  <c r="M1629" i="3" s="1"/>
  <c r="M1630" i="3" a="1"/>
  <c r="M1630" i="3" s="1"/>
  <c r="M1631" i="3" a="1"/>
  <c r="M1631" i="3" s="1"/>
  <c r="M1632" i="3" a="1"/>
  <c r="M1632" i="3"/>
  <c r="M1633" i="3" a="1"/>
  <c r="M1633" i="3" s="1"/>
  <c r="M1634" i="3" a="1"/>
  <c r="M1634" i="3"/>
  <c r="M1635" i="3" a="1"/>
  <c r="M1635" i="3" s="1"/>
  <c r="M1636" i="3" a="1"/>
  <c r="M1636" i="3" s="1"/>
  <c r="M1637" i="3" a="1"/>
  <c r="M1637" i="3" s="1"/>
  <c r="M1638" i="3" a="1"/>
  <c r="M1638" i="3" s="1"/>
  <c r="M1639" i="3" a="1"/>
  <c r="M1639" i="3"/>
  <c r="M1640" i="3" a="1"/>
  <c r="M1640" i="3" s="1"/>
  <c r="M1641" i="3" a="1"/>
  <c r="M1641" i="3" s="1"/>
  <c r="M1642" i="3" a="1"/>
  <c r="M1642" i="3"/>
  <c r="M1643" i="3" a="1"/>
  <c r="M1643" i="3" s="1"/>
  <c r="M1644" i="3" a="1"/>
  <c r="M1644" i="3" s="1"/>
  <c r="M1645" i="3" a="1"/>
  <c r="M1645" i="3" s="1"/>
  <c r="M1646" i="3" a="1"/>
  <c r="M1646" i="3" s="1"/>
  <c r="M1647" i="3" a="1"/>
  <c r="M1647" i="3"/>
  <c r="M1648" i="3" a="1"/>
  <c r="M1648" i="3"/>
  <c r="M1649" i="3" a="1"/>
  <c r="M1649" i="3"/>
  <c r="M1650" i="3" a="1"/>
  <c r="M1650" i="3" s="1"/>
  <c r="M1651" i="3" a="1"/>
  <c r="M1651" i="3" s="1"/>
  <c r="M1652" i="3" a="1"/>
  <c r="M1652" i="3" s="1"/>
  <c r="M1653" i="3" a="1"/>
  <c r="M1653" i="3" s="1"/>
  <c r="M1654" i="3" a="1"/>
  <c r="M1654" i="3" s="1"/>
  <c r="M1655" i="3" a="1"/>
  <c r="M1655" i="3" s="1"/>
  <c r="M1656" i="3" a="1"/>
  <c r="M1656" i="3"/>
  <c r="M1657" i="3" a="1"/>
  <c r="M1657" i="3"/>
  <c r="M1658" i="3" a="1"/>
  <c r="M1658" i="3" s="1"/>
  <c r="M1659" i="3" a="1"/>
  <c r="M1659" i="3" s="1"/>
  <c r="M1660" i="3" a="1"/>
  <c r="M1660" i="3" s="1"/>
  <c r="M1661" i="3" a="1"/>
  <c r="M1661" i="3" s="1"/>
  <c r="M1662" i="3" a="1"/>
  <c r="M1662" i="3" s="1"/>
  <c r="M1663" i="3" a="1"/>
  <c r="M1663" i="3" s="1"/>
  <c r="M1664" i="3" a="1"/>
  <c r="M1664" i="3" s="1"/>
  <c r="M1665" i="3" a="1"/>
  <c r="M1665" i="3"/>
  <c r="M1666" i="3" a="1"/>
  <c r="M1666" i="3" s="1"/>
  <c r="M1667" i="3" a="1"/>
  <c r="M1667" i="3" s="1"/>
  <c r="M1668" i="3" a="1"/>
  <c r="M1668" i="3" s="1"/>
  <c r="M1669" i="3" a="1"/>
  <c r="M1669" i="3" s="1"/>
  <c r="M1670" i="3" a="1"/>
  <c r="M1670" i="3" s="1"/>
  <c r="M1671" i="3" a="1"/>
  <c r="M1671" i="3" s="1"/>
  <c r="M1672" i="3" a="1"/>
  <c r="M1672" i="3" s="1"/>
  <c r="M1673" i="3" a="1"/>
  <c r="M1673" i="3" s="1"/>
  <c r="M1674" i="3" a="1"/>
  <c r="M1674" i="3"/>
  <c r="M1675" i="3" a="1"/>
  <c r="M1675" i="3" s="1"/>
  <c r="M1676" i="3" a="1"/>
  <c r="M1676" i="3" s="1"/>
  <c r="M1677" i="3" a="1"/>
  <c r="M1677" i="3" s="1"/>
  <c r="M1678" i="3" a="1"/>
  <c r="M1678" i="3" s="1"/>
  <c r="M1679" i="3" a="1"/>
  <c r="M1679" i="3" s="1"/>
  <c r="M1680" i="3" a="1"/>
  <c r="M1680" i="3"/>
  <c r="M1681" i="3" a="1"/>
  <c r="M1681" i="3"/>
  <c r="M1682" i="3" a="1"/>
  <c r="M1682" i="3"/>
  <c r="M1683" i="3" a="1"/>
  <c r="M1683" i="3" s="1"/>
  <c r="M1684" i="3" a="1"/>
  <c r="M1684" i="3" s="1"/>
  <c r="M1685" i="3" a="1"/>
  <c r="M1685" i="3" s="1"/>
  <c r="M1686" i="3" a="1"/>
  <c r="M1686" i="3" s="1"/>
  <c r="M1687" i="3" a="1"/>
  <c r="M1687" i="3" s="1"/>
  <c r="M1688" i="3" a="1"/>
  <c r="M1688" i="3" s="1"/>
  <c r="M1689" i="3" a="1"/>
  <c r="M1689" i="3" s="1"/>
  <c r="M1690" i="3" a="1"/>
  <c r="M1690" i="3"/>
  <c r="M1691" i="3" a="1"/>
  <c r="M1691" i="3" s="1"/>
  <c r="M1692" i="3" a="1"/>
  <c r="M1692" i="3" s="1"/>
  <c r="M1693" i="3" a="1"/>
  <c r="M1693" i="3" s="1"/>
  <c r="M1694" i="3" a="1"/>
  <c r="M1694" i="3" s="1"/>
  <c r="M1695" i="3" a="1"/>
  <c r="M1695" i="3" s="1"/>
  <c r="M1696" i="3" a="1"/>
  <c r="M1696" i="3"/>
  <c r="M1697" i="3" a="1"/>
  <c r="M1697" i="3" s="1"/>
  <c r="M1698" i="3" a="1"/>
  <c r="M1698" i="3" s="1"/>
  <c r="M1699" i="3" a="1"/>
  <c r="M1699" i="3" s="1"/>
  <c r="M1700" i="3" a="1"/>
  <c r="M1700" i="3" s="1"/>
  <c r="M1701" i="3" a="1"/>
  <c r="M1701" i="3" s="1"/>
  <c r="M1702" i="3" a="1"/>
  <c r="M1702" i="3" s="1"/>
  <c r="M1703" i="3" a="1"/>
  <c r="M1703" i="3" s="1"/>
  <c r="M1704" i="3" a="1"/>
  <c r="M1704" i="3"/>
  <c r="M1705" i="3" a="1"/>
  <c r="M1705" i="3" s="1"/>
  <c r="M1706" i="3" a="1"/>
  <c r="M1706" i="3" s="1"/>
  <c r="M1707" i="3" a="1"/>
  <c r="M1707" i="3" s="1"/>
  <c r="M1708" i="3" a="1"/>
  <c r="M1708" i="3" s="1"/>
  <c r="M1709" i="3" a="1"/>
  <c r="M1709" i="3" s="1"/>
  <c r="M2" i="3" a="1"/>
  <c r="M2" i="3" s="1"/>
  <c r="G20" i="6" a="1"/>
  <c r="H20" i="6" a="1"/>
  <c r="H13" i="6"/>
  <c r="G13" i="6"/>
  <c r="F13" i="6"/>
  <c r="E13" i="6"/>
  <c r="H12" i="6" a="1"/>
  <c r="H12" i="6" s="1"/>
  <c r="G12" i="6" a="1"/>
  <c r="G12" i="6" s="1"/>
  <c r="F12" i="6" a="1"/>
  <c r="F12" i="6" s="1"/>
  <c r="E12" i="6" a="1"/>
  <c r="E12" i="6" s="1"/>
  <c r="H11" i="6" a="1"/>
  <c r="H11" i="6" s="1"/>
  <c r="G11" i="6" a="1"/>
  <c r="G11" i="6" s="1"/>
  <c r="F11" i="6" a="1"/>
  <c r="F11" i="6" s="1"/>
  <c r="E11" i="6" a="1"/>
  <c r="E11" i="6" s="1"/>
  <c r="H10" i="6" a="1"/>
  <c r="H10" i="6" s="1"/>
  <c r="G10" i="6" a="1"/>
  <c r="G10" i="6" s="1"/>
  <c r="F10" i="6" a="1"/>
  <c r="F10" i="6" s="1"/>
  <c r="E10" i="6" a="1"/>
  <c r="E10" i="6" s="1"/>
  <c r="H8" i="6" a="1"/>
  <c r="H8" i="6" s="1"/>
  <c r="G8" i="6" a="1"/>
  <c r="G8" i="6" s="1"/>
  <c r="F8" i="6" a="1"/>
  <c r="F8" i="6" s="1"/>
  <c r="E8" i="6" a="1"/>
  <c r="E8" i="6" s="1"/>
  <c r="H7" i="6" a="1"/>
  <c r="H7" i="6" s="1"/>
  <c r="H9" i="6" s="1" a="1"/>
  <c r="H9" i="6" s="1"/>
  <c r="H14" i="6" s="1"/>
  <c r="G7" i="6" a="1"/>
  <c r="G7" i="6" s="1"/>
  <c r="G9" i="6" s="1" a="1"/>
  <c r="G9" i="6" s="1"/>
  <c r="G14" i="6" s="1"/>
  <c r="F7" i="6" a="1"/>
  <c r="F7" i="6" s="1"/>
  <c r="F9" i="6" s="1" a="1"/>
  <c r="F9" i="6" s="1"/>
  <c r="F14" i="6" s="1"/>
  <c r="E7" i="6" a="1"/>
  <c r="E7" i="6" s="1"/>
  <c r="E9" i="6" s="1" a="1"/>
  <c r="E9" i="6" s="1"/>
  <c r="E14" i="6" s="1"/>
  <c r="E9" i="21" a="1"/>
  <c r="F9" i="21" a="1"/>
  <c r="G9" i="21" a="1"/>
  <c r="E13" i="21"/>
  <c r="F13" i="21"/>
  <c r="G13" i="21"/>
  <c r="D13" i="21"/>
  <c r="E12" i="21" a="1"/>
  <c r="E12" i="21" s="1"/>
  <c r="F12" i="21" a="1"/>
  <c r="F12" i="21" s="1"/>
  <c r="G12" i="21" a="1"/>
  <c r="G12" i="21" s="1"/>
  <c r="D12" i="21" a="1"/>
  <c r="D12" i="21" s="1"/>
  <c r="E11" i="21" a="1"/>
  <c r="E11" i="21" s="1"/>
  <c r="F11" i="21" a="1"/>
  <c r="F11" i="21" s="1"/>
  <c r="G11" i="21" a="1"/>
  <c r="G11" i="21" s="1"/>
  <c r="D11" i="21" a="1"/>
  <c r="D11" i="21" s="1"/>
  <c r="E10" i="21" a="1"/>
  <c r="E10" i="21" s="1"/>
  <c r="F10" i="21" a="1"/>
  <c r="F10" i="21" s="1"/>
  <c r="G10" i="21" a="1"/>
  <c r="G10" i="21" s="1"/>
  <c r="D10" i="21" a="1"/>
  <c r="D10" i="21" s="1"/>
  <c r="D8" i="21" a="1"/>
  <c r="D8" i="21" s="1"/>
  <c r="E8" i="21" a="1"/>
  <c r="E8" i="21" s="1"/>
  <c r="F8" i="21" a="1"/>
  <c r="F8" i="21" s="1"/>
  <c r="G8" i="21" a="1"/>
  <c r="G8" i="21" s="1"/>
  <c r="F7" i="21" a="1"/>
  <c r="F7" i="21" s="1"/>
  <c r="G7" i="21" a="1"/>
  <c r="G7" i="21" s="1"/>
  <c r="E7" i="21" a="1"/>
  <c r="E7" i="21" s="1"/>
  <c r="D7" i="21" a="1"/>
  <c r="D7" i="21" s="1"/>
  <c r="D9" i="21" s="1" a="1"/>
  <c r="D9" i="21" s="1"/>
  <c r="D14" i="21" s="1"/>
  <c r="J22" i="6" l="1"/>
  <c r="F20" i="6"/>
  <c r="H20" i="6"/>
  <c r="G20" i="6"/>
  <c r="G9" i="21"/>
  <c r="G14" i="21" s="1"/>
  <c r="F9" i="21"/>
  <c r="F14" i="21" s="1"/>
  <c r="E9" i="21"/>
  <c r="E14" i="21" s="1"/>
  <c r="B2" i="4"/>
  <c r="C2" i="4"/>
  <c r="D2" i="4"/>
  <c r="E2" i="4"/>
  <c r="B3" i="4"/>
  <c r="C3" i="4"/>
  <c r="D3" i="4"/>
  <c r="E3" i="4"/>
  <c r="I20" i="6" l="1" a="1"/>
  <c r="I20" i="6" s="1"/>
  <c r="I7" i="6" s="1" a="1"/>
  <c r="I7" i="6" s="1"/>
  <c r="I14" i="6" s="1"/>
  <c r="I9" i="6" l="1"/>
  <c r="J7" i="6" a="1"/>
  <c r="J7" i="6" s="1"/>
  <c r="J9" i="6" l="1"/>
  <c r="J14" i="6"/>
  <c r="I31" i="6"/>
  <c r="I33" i="6"/>
</calcChain>
</file>

<file path=xl/connections.xml><?xml version="1.0" encoding="utf-8"?>
<connections xmlns="http://schemas.openxmlformats.org/spreadsheetml/2006/main">
  <connection id="1" keepAlive="1" name="Query - projectdata-nyse (1)" description="Connection to the 'projectdata-nyse (1)' query in the workbook." type="5" refreshedVersion="6" background="1" saveData="1">
    <dbPr connection="Provider=Microsoft.Mashup.OleDb.1;Data Source=$Workbook$;Location=projectdata-nyse (1);Extended Properties=&quot;&quot;" command="SELECT * FROM [projectdata-nyse (1)]"/>
  </connection>
</connections>
</file>

<file path=xl/sharedStrings.xml><?xml version="1.0" encoding="utf-8"?>
<sst xmlns="http://schemas.openxmlformats.org/spreadsheetml/2006/main" count="24455" uniqueCount="6959">
  <si>
    <t>Column1</t>
  </si>
  <si>
    <t>Ticker Symbol</t>
  </si>
  <si>
    <t>Years</t>
  </si>
  <si>
    <t>Period Ending</t>
  </si>
  <si>
    <t>GICS Sector</t>
  </si>
  <si>
    <t>GICS Sub Industry</t>
  </si>
  <si>
    <t>AAL</t>
  </si>
  <si>
    <t>12/31/2012</t>
  </si>
  <si>
    <t>Industrials</t>
  </si>
  <si>
    <t>Airlines</t>
  </si>
  <si>
    <t>12/31/2013</t>
  </si>
  <si>
    <t>12/31/2014</t>
  </si>
  <si>
    <t>12/31/2015</t>
  </si>
  <si>
    <t>AAP</t>
  </si>
  <si>
    <t>12/29/2012</t>
  </si>
  <si>
    <t>Consumer Discretionary</t>
  </si>
  <si>
    <t>Automotive Retail</t>
  </si>
  <si>
    <t>12/28/2013</t>
  </si>
  <si>
    <t>1/3/2015</t>
  </si>
  <si>
    <t>1/2/2016</t>
  </si>
  <si>
    <t>AAPL</t>
  </si>
  <si>
    <t>9/28/2013</t>
  </si>
  <si>
    <t>Information Technology</t>
  </si>
  <si>
    <t>Computer Hardware</t>
  </si>
  <si>
    <t>9/27/2014</t>
  </si>
  <si>
    <t>9/26/2015</t>
  </si>
  <si>
    <t>9/24/2016</t>
  </si>
  <si>
    <t>ABBV</t>
  </si>
  <si>
    <t>Health Care</t>
  </si>
  <si>
    <t>Pharmaceuticals</t>
  </si>
  <si>
    <t>ABC</t>
  </si>
  <si>
    <t>9/30/2013</t>
  </si>
  <si>
    <t>Health Care Distributors</t>
  </si>
  <si>
    <t>9/30/2014</t>
  </si>
  <si>
    <t>9/30/2015</t>
  </si>
  <si>
    <t>9/30/2016</t>
  </si>
  <si>
    <t>ABT</t>
  </si>
  <si>
    <t>Health Care Equipment</t>
  </si>
  <si>
    <t>ADBE</t>
  </si>
  <si>
    <t>11/29/2013</t>
  </si>
  <si>
    <t>Application Software</t>
  </si>
  <si>
    <t>11/28/2014</t>
  </si>
  <si>
    <t>11/27/2015</t>
  </si>
  <si>
    <t>12/2/2016</t>
  </si>
  <si>
    <t>ADI</t>
  </si>
  <si>
    <t>11/2/2013</t>
  </si>
  <si>
    <t>Semiconductors</t>
  </si>
  <si>
    <t>11/1/2014</t>
  </si>
  <si>
    <t>10/31/2015</t>
  </si>
  <si>
    <t>10/29/2016</t>
  </si>
  <si>
    <t>ADM</t>
  </si>
  <si>
    <t>Consumer Staples</t>
  </si>
  <si>
    <t>Agricultural Products</t>
  </si>
  <si>
    <t>ADS</t>
  </si>
  <si>
    <t>Data Processing &amp; Outsourced Services</t>
  </si>
  <si>
    <t>ADSK</t>
  </si>
  <si>
    <t>1/31/2013</t>
  </si>
  <si>
    <t>1/31/2014</t>
  </si>
  <si>
    <t>1/31/2015</t>
  </si>
  <si>
    <t>1/31/2016</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</si>
  <si>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</si>
  <si>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</si>
  <si>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</si>
  <si>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</si>
  <si>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</si>
  <si>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</si>
  <si>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</si>
  <si>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</si>
  <si>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</si>
  <si>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</si>
  <si>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</si>
  <si>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</si>
  <si>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</si>
  <si>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</si>
  <si>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</si>
  <si>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12/31/2016</t>
  </si>
  <si>
    <t>AKAM</t>
  </si>
  <si>
    <t>Internet Software &amp; Services</t>
  </si>
  <si>
    <t>ALB</t>
  </si>
  <si>
    <t>Materials</t>
  </si>
  <si>
    <t>Specialty Chemicals</t>
  </si>
  <si>
    <t>ALK</t>
  </si>
  <si>
    <t>ALL</t>
  </si>
  <si>
    <t>ALLE</t>
  </si>
  <si>
    <t>Building Products</t>
  </si>
  <si>
    <t>ALXN</t>
  </si>
  <si>
    <t>Biotechnology</t>
  </si>
  <si>
    <t>AMAT</t>
  </si>
  <si>
    <t>10/27/2013</t>
  </si>
  <si>
    <t>Semiconductor Equipment</t>
  </si>
  <si>
    <t>10/26/2014</t>
  </si>
  <si>
    <t>10/25/2015</t>
  </si>
  <si>
    <t>10/30/2016</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</si>
  <si>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</si>
  <si>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</si>
  <si>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</si>
  <si>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</si>
  <si>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</si>
  <si>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</si>
  <si>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</si>
  <si>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</si>
  <si>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</si>
  <si>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</si>
  <si>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</si>
  <si>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</si>
  <si>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</si>
  <si>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</si>
  <si>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</si>
  <si>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</si>
  <si>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</si>
  <si>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</si>
  <si>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</si>
  <si>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</si>
  <si>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</si>
  <si>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</si>
  <si>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</si>
  <si>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</si>
  <si>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</si>
  <si>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</si>
  <si>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11/1/2015</t>
  </si>
  <si>
    <t>AVY</t>
  </si>
  <si>
    <t>Paper Packaging</t>
  </si>
  <si>
    <t>AWK</t>
  </si>
  <si>
    <t>Water Utilities</t>
  </si>
  <si>
    <t>AXP</t>
  </si>
  <si>
    <t>Consumer Finance</t>
  </si>
  <si>
    <t>AYI</t>
  </si>
  <si>
    <t>8/31/2013</t>
  </si>
  <si>
    <t>8/31/2014</t>
  </si>
  <si>
    <t>8/31/2015</t>
  </si>
  <si>
    <t>8/31/2016</t>
  </si>
  <si>
    <t>AZO</t>
  </si>
  <si>
    <t>8/30/2014</t>
  </si>
  <si>
    <t>8/29/2015</t>
  </si>
  <si>
    <t>8/27/2016</t>
  </si>
  <si>
    <t>BA</t>
  </si>
  <si>
    <t>BAC</t>
  </si>
  <si>
    <t>Banks</t>
  </si>
  <si>
    <t>BAX</t>
  </si>
  <si>
    <t>BBBY</t>
  </si>
  <si>
    <t>3/2/2013</t>
  </si>
  <si>
    <t>3/1/2014</t>
  </si>
  <si>
    <t>2/28/2015</t>
  </si>
  <si>
    <t>2/27/2016</t>
  </si>
  <si>
    <t>BBT</t>
  </si>
  <si>
    <t>BBY</t>
  </si>
  <si>
    <t>3/3/2012</t>
  </si>
  <si>
    <t>Computer &amp; Electronics Retail</t>
  </si>
  <si>
    <t>2/1/2014</t>
  </si>
  <si>
    <t>1/30/2016</t>
  </si>
  <si>
    <t>BCR</t>
  </si>
  <si>
    <t>BDX</t>
  </si>
  <si>
    <t>BHI</t>
  </si>
  <si>
    <t>Oil &amp; Gas Equipment &amp; Services</t>
  </si>
  <si>
    <t>BIIB</t>
  </si>
  <si>
    <t>BLL</t>
  </si>
  <si>
    <t>Metal &amp; Glass Containers</t>
  </si>
  <si>
    <t>BMY</t>
  </si>
  <si>
    <t>BSX</t>
  </si>
  <si>
    <t>BWA</t>
  </si>
  <si>
    <t>Auto Parts &amp; Equipment</t>
  </si>
  <si>
    <t>BXP</t>
  </si>
  <si>
    <t>CAG</t>
  </si>
  <si>
    <t>5/26/2013</t>
  </si>
  <si>
    <t>Packaged Foods &amp; Meats</t>
  </si>
  <si>
    <t>5/25/2014</t>
  </si>
  <si>
    <t>5/31/2015</t>
  </si>
  <si>
    <t>5/29/2016</t>
  </si>
  <si>
    <t>CAH</t>
  </si>
  <si>
    <t>6/30/2013</t>
  </si>
  <si>
    <t>6/30/2014</t>
  </si>
  <si>
    <t>6/30/2015</t>
  </si>
  <si>
    <t>6/30/2016</t>
  </si>
  <si>
    <t>CAT</t>
  </si>
  <si>
    <t>Construction &amp; Farm Machinery &amp; Heavy Trucks</t>
  </si>
  <si>
    <t>CB</t>
  </si>
  <si>
    <t>CBG</t>
  </si>
  <si>
    <t>Real Estate Services</t>
  </si>
  <si>
    <t>CCI</t>
  </si>
  <si>
    <t>CCL</t>
  </si>
  <si>
    <t>11/30/2013</t>
  </si>
  <si>
    <t>Hotels, Resorts &amp; Cruise Lines</t>
  </si>
  <si>
    <t>11/30/2014</t>
  </si>
  <si>
    <t>11/30/2015</t>
  </si>
  <si>
    <t>11/30/2016</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</si>
  <si>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</si>
  <si>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</si>
  <si>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</si>
  <si>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</si>
  <si>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</si>
  <si>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</si>
  <si>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</si>
  <si>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</si>
  <si>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</si>
  <si>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</si>
  <si>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</si>
  <si>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</si>
  <si>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</si>
  <si>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</si>
  <si>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</si>
  <si>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</si>
  <si>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</si>
  <si>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</si>
  <si>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</si>
  <si>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</si>
  <si>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</si>
  <si>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</si>
  <si>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</si>
  <si>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</si>
  <si>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</si>
  <si>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</si>
  <si>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</si>
  <si>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</si>
  <si>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</si>
  <si>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</si>
  <si>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</si>
  <si>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</si>
  <si>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10/31/2013</t>
  </si>
  <si>
    <t>Health Care Supplies</t>
  </si>
  <si>
    <t>10/31/2014</t>
  </si>
  <si>
    <t>10/31/2016</t>
  </si>
  <si>
    <t>COST</t>
  </si>
  <si>
    <t>9/1/2013</t>
  </si>
  <si>
    <t>Hypermarkets &amp; Super Centers</t>
  </si>
  <si>
    <t>8/30/2015</t>
  </si>
  <si>
    <t>8/28/2016</t>
  </si>
  <si>
    <t>COTY</t>
  </si>
  <si>
    <t>6/30/2003</t>
  </si>
  <si>
    <t>Personal Products</t>
  </si>
  <si>
    <t>6/30/2004</t>
  </si>
  <si>
    <t>2/28/2006</t>
  </si>
  <si>
    <t>2/28/2007</t>
  </si>
  <si>
    <t>CPB</t>
  </si>
  <si>
    <t>7/28/2013</t>
  </si>
  <si>
    <t>8/3/2014</t>
  </si>
  <si>
    <t>8/2/2015</t>
  </si>
  <si>
    <t>7/31/2016</t>
  </si>
  <si>
    <t>CRM</t>
  </si>
  <si>
    <t>CSCO</t>
  </si>
  <si>
    <t>7/27/2013</t>
  </si>
  <si>
    <t>Networking Equipment</t>
  </si>
  <si>
    <t>7/26/2014</t>
  </si>
  <si>
    <t>7/25/2015</t>
  </si>
  <si>
    <t>7/30/2016</t>
  </si>
  <si>
    <t>CSRA</t>
  </si>
  <si>
    <t>4/3/2015</t>
  </si>
  <si>
    <t>IT Consulting &amp; Other Services</t>
  </si>
  <si>
    <t>4/1/2016</t>
  </si>
  <si>
    <t>CSX</t>
  </si>
  <si>
    <t>Railroads</t>
  </si>
  <si>
    <t>12/26/2014</t>
  </si>
  <si>
    <t>12/25/2015</t>
  </si>
  <si>
    <t>12/30/2016</t>
  </si>
  <si>
    <t>CTAS</t>
  </si>
  <si>
    <t>5/31/2013</t>
  </si>
  <si>
    <t>Diversified Support Services</t>
  </si>
  <si>
    <t>5/31/2014</t>
  </si>
  <si>
    <t>5/31/2016</t>
  </si>
  <si>
    <t>CTL</t>
  </si>
  <si>
    <t>Telecommunications Services</t>
  </si>
  <si>
    <t>Integrated Telecommunications Services</t>
  </si>
  <si>
    <t>CTSH</t>
  </si>
  <si>
    <t>CTXS</t>
  </si>
  <si>
    <t>CVS</t>
  </si>
  <si>
    <t>Drug Retail</t>
  </si>
  <si>
    <t>CVX</t>
  </si>
  <si>
    <t>CXO</t>
  </si>
  <si>
    <t>D</t>
  </si>
  <si>
    <t>DAL</t>
  </si>
  <si>
    <t>DD</t>
  </si>
  <si>
    <t>Diversified Chemicals</t>
  </si>
  <si>
    <t>DE</t>
  </si>
  <si>
    <t>DFS</t>
  </si>
  <si>
    <t>11/30/2012</t>
  </si>
  <si>
    <t>DG</t>
  </si>
  <si>
    <t>2/1/2013</t>
  </si>
  <si>
    <t>General Merchandise Stores</t>
  </si>
  <si>
    <t>1/30/2015</t>
  </si>
  <si>
    <t>1/29/2016</t>
  </si>
  <si>
    <t>DGX</t>
  </si>
  <si>
    <t>Health Care Facilities</t>
  </si>
  <si>
    <t>DHI</t>
  </si>
  <si>
    <t>Homebuilding</t>
  </si>
  <si>
    <t>DHR</t>
  </si>
  <si>
    <t>DIS</t>
  </si>
  <si>
    <t>Broadcasting &amp; Cable TV</t>
  </si>
  <si>
    <t>10/3/2015</t>
  </si>
  <si>
    <t>10/1/2016</t>
  </si>
  <si>
    <t>DISCA</t>
  </si>
  <si>
    <t>DISCK</t>
  </si>
  <si>
    <t>DLPH</t>
  </si>
  <si>
    <t>DLR</t>
  </si>
  <si>
    <t>DLTR</t>
  </si>
  <si>
    <t>2/2/2013</t>
  </si>
  <si>
    <t>DNB</t>
  </si>
  <si>
    <t>Research &amp; Consulting Services</t>
  </si>
  <si>
    <t>DOV</t>
  </si>
  <si>
    <t>DPS</t>
  </si>
  <si>
    <t>Soft Drinks</t>
  </si>
  <si>
    <t>DRI</t>
  </si>
  <si>
    <t>DUK</t>
  </si>
  <si>
    <t>DVA</t>
  </si>
  <si>
    <t>DVN</t>
  </si>
  <si>
    <t>EA</t>
  </si>
  <si>
    <t>3/31/2013</t>
  </si>
  <si>
    <t>3/31/2014</t>
  </si>
  <si>
    <t>3/31/2015</t>
  </si>
  <si>
    <t>3/31/2016</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</si>
  <si>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</si>
  <si>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</si>
  <si>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</si>
  <si>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</si>
  <si>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</si>
  <si>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</si>
  <si>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</si>
  <si>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</si>
  <si>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</si>
  <si>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</si>
  <si>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</si>
  <si>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</si>
  <si>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</si>
  <si>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</si>
  <si>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</si>
  <si>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</si>
  <si>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</si>
  <si>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</si>
  <si>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</si>
  <si>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</si>
  <si>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</si>
  <si>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</si>
  <si>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</si>
  <si>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</si>
  <si>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</si>
  <si>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</si>
  <si>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</si>
  <si>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</si>
  <si>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</si>
  <si>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</si>
  <si>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</si>
  <si>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</si>
  <si>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</si>
  <si>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</si>
  <si>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</si>
  <si>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</si>
  <si>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</si>
  <si>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</si>
  <si>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</si>
  <si>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</si>
  <si>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</si>
  <si>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</si>
  <si>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</si>
  <si>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</si>
  <si>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</si>
  <si>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</si>
  <si>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</si>
  <si>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</si>
  <si>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</si>
  <si>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</si>
  <si>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</si>
  <si>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</si>
  <si>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</si>
  <si>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</si>
  <si>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</si>
  <si>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</si>
  <si>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</si>
  <si>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</si>
  <si>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</si>
  <si>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12/27/2014</t>
  </si>
  <si>
    <t>12/26/2015</t>
  </si>
  <si>
    <t>GT</t>
  </si>
  <si>
    <t>Tires &amp; Rubber</t>
  </si>
  <si>
    <t>GWW</t>
  </si>
  <si>
    <t>Industrial Materials</t>
  </si>
  <si>
    <t>HAL</t>
  </si>
  <si>
    <t>HAR</t>
  </si>
  <si>
    <t>HAS</t>
  </si>
  <si>
    <t>Leisure Products</t>
  </si>
  <si>
    <t>12/29/2013</t>
  </si>
  <si>
    <t>12/28/2014</t>
  </si>
  <si>
    <t>12/27/2015</t>
  </si>
  <si>
    <t>HBAN</t>
  </si>
  <si>
    <t>HBI</t>
  </si>
  <si>
    <t>Apparel, Accessories &amp; Luxury Goods</t>
  </si>
  <si>
    <t>HCA</t>
  </si>
  <si>
    <t>HCN</t>
  </si>
  <si>
    <t>HCP</t>
  </si>
  <si>
    <t>HD</t>
  </si>
  <si>
    <t>2/3/2013</t>
  </si>
  <si>
    <t>Home Improvement Retail</t>
  </si>
  <si>
    <t>2/2/2014</t>
  </si>
  <si>
    <t>2/1/2015</t>
  </si>
  <si>
    <t>HES</t>
  </si>
  <si>
    <t>HIG</t>
  </si>
  <si>
    <t>HOG</t>
  </si>
  <si>
    <t>Motorcycle Manufacturers</t>
  </si>
  <si>
    <t>HOLX</t>
  </si>
  <si>
    <t>HON</t>
  </si>
  <si>
    <t>HP</t>
  </si>
  <si>
    <t>Oil &amp; Gas Drilling</t>
  </si>
  <si>
    <t>HPE</t>
  </si>
  <si>
    <t>Technology Hardware, Storage &amp; Peripherals</t>
  </si>
  <si>
    <t>HPQ</t>
  </si>
  <si>
    <t>HRB</t>
  </si>
  <si>
    <t>4/30/2013</t>
  </si>
  <si>
    <t>4/30/2014</t>
  </si>
  <si>
    <t>4/30/2015</t>
  </si>
  <si>
    <t>4/30/2016</t>
  </si>
  <si>
    <t>HRL</t>
  </si>
  <si>
    <t>HRS</t>
  </si>
  <si>
    <t>6/28/2013</t>
  </si>
  <si>
    <t>Telecommunications Equipment</t>
  </si>
  <si>
    <t>6/27/2014</t>
  </si>
  <si>
    <t>7/3/2015</t>
  </si>
  <si>
    <t>7/1/2016</t>
  </si>
  <si>
    <t>HSIC</t>
  </si>
  <si>
    <t>HST</t>
  </si>
  <si>
    <t>HSY</t>
  </si>
  <si>
    <t>HUM</t>
  </si>
  <si>
    <t>IBM</t>
  </si>
  <si>
    <t>IDXX</t>
  </si>
  <si>
    <t>IFF</t>
  </si>
  <si>
    <t>ILMN</t>
  </si>
  <si>
    <t>Life Sciences Tools &amp; Services</t>
  </si>
  <si>
    <t>1/3/2016</t>
  </si>
  <si>
    <t>1/1/2017</t>
  </si>
  <si>
    <t>INTC</t>
  </si>
  <si>
    <t>INTU</t>
  </si>
  <si>
    <t>7/31/2013</t>
  </si>
  <si>
    <t>7/31/2014</t>
  </si>
  <si>
    <t>7/31/2015</t>
  </si>
  <si>
    <t>IP</t>
  </si>
  <si>
    <t>IPG</t>
  </si>
  <si>
    <t>Advertising</t>
  </si>
  <si>
    <t>IRM</t>
  </si>
  <si>
    <t>ISRG</t>
  </si>
  <si>
    <t>ITW</t>
  </si>
  <si>
    <t>IVZ</t>
  </si>
  <si>
    <t>JBHT</t>
  </si>
  <si>
    <t>Trucking</t>
  </si>
  <si>
    <t>JEC</t>
  </si>
  <si>
    <t>9/27/2013</t>
  </si>
  <si>
    <t>9/26/2014</t>
  </si>
  <si>
    <t>10/2/2015</t>
  </si>
  <si>
    <t>JNPR</t>
  </si>
  <si>
    <t>JPM</t>
  </si>
  <si>
    <t>JWN</t>
  </si>
  <si>
    <t>Department Stores</t>
  </si>
  <si>
    <t>K</t>
  </si>
  <si>
    <t>KEY</t>
  </si>
  <si>
    <t>KIM</t>
  </si>
  <si>
    <t>KLAC</t>
  </si>
  <si>
    <t>KMB</t>
  </si>
  <si>
    <t>KMI</t>
  </si>
  <si>
    <t>Oil &amp; Gas Refining &amp; Marketing &amp; Transportation</t>
  </si>
  <si>
    <t>KMX</t>
  </si>
  <si>
    <t>2/28/2013</t>
  </si>
  <si>
    <t>2/28/2014</t>
  </si>
  <si>
    <t>2/29/2016</t>
  </si>
  <si>
    <t>KO</t>
  </si>
  <si>
    <t>KORS</t>
  </si>
  <si>
    <t>3/30/2013</t>
  </si>
  <si>
    <t>3/29/2014</t>
  </si>
  <si>
    <t>3/28/2015</t>
  </si>
  <si>
    <t>4/2/2016</t>
  </si>
  <si>
    <t>KR</t>
  </si>
  <si>
    <t>Food Retail</t>
  </si>
  <si>
    <t>KSS</t>
  </si>
  <si>
    <t>KSU</t>
  </si>
  <si>
    <t>LB</t>
  </si>
  <si>
    <t>LEG</t>
  </si>
  <si>
    <t>LEN</t>
  </si>
  <si>
    <t>LH</t>
  </si>
  <si>
    <t>LKQ</t>
  </si>
  <si>
    <t>Distributors</t>
  </si>
  <si>
    <t>LLL</t>
  </si>
  <si>
    <t>LLTC</t>
  </si>
  <si>
    <t>6/29/2014</t>
  </si>
  <si>
    <t>6/28/2015</t>
  </si>
  <si>
    <t>7/3/2016</t>
  </si>
  <si>
    <t>LLY</t>
  </si>
  <si>
    <t>LMT</t>
  </si>
  <si>
    <t>LNT</t>
  </si>
  <si>
    <t>LOW</t>
  </si>
  <si>
    <t>LRCX</t>
  </si>
  <si>
    <t>6/26/2016</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</si>
  <si>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</si>
  <si>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</si>
  <si>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</si>
  <si>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</si>
  <si>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</si>
  <si>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</si>
  <si>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</si>
  <si>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</si>
  <si>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</si>
  <si>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</si>
  <si>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</si>
  <si>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</si>
  <si>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</si>
  <si>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</si>
  <si>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</si>
  <si>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</si>
  <si>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</si>
  <si>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</si>
  <si>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</si>
  <si>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</si>
  <si>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</si>
  <si>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</si>
  <si>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</si>
  <si>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</si>
  <si>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</si>
  <si>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</si>
  <si>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</si>
  <si>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</si>
  <si>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</si>
  <si>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</si>
  <si>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</si>
  <si>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</si>
  <si>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</si>
  <si>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</si>
  <si>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</si>
  <si>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</si>
  <si>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</si>
  <si>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</si>
  <si>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</si>
  <si>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</si>
  <si>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</si>
  <si>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</si>
  <si>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8/29/2013</t>
  </si>
  <si>
    <t>8/28/2014</t>
  </si>
  <si>
    <t>9/3/2015</t>
  </si>
  <si>
    <t>9/1/2016</t>
  </si>
  <si>
    <t>MUR</t>
  </si>
  <si>
    <t>MYL</t>
  </si>
  <si>
    <t>NBL</t>
  </si>
  <si>
    <t>NDAQ</t>
  </si>
  <si>
    <t>NEE</t>
  </si>
  <si>
    <t>NEM</t>
  </si>
  <si>
    <t>Gold</t>
  </si>
  <si>
    <t>NFLX</t>
  </si>
  <si>
    <t>NFX</t>
  </si>
  <si>
    <t>NKE</t>
  </si>
  <si>
    <t>NLSN</t>
  </si>
  <si>
    <t>NOV</t>
  </si>
  <si>
    <t>NSC</t>
  </si>
  <si>
    <t>NTAP</t>
  </si>
  <si>
    <t>4/26/2013</t>
  </si>
  <si>
    <t>4/25/2014</t>
  </si>
  <si>
    <t>4/24/2015</t>
  </si>
  <si>
    <t>4/29/2016</t>
  </si>
  <si>
    <t>NUE</t>
  </si>
  <si>
    <t>Steel</t>
  </si>
  <si>
    <t>NVDA</t>
  </si>
  <si>
    <t>1/27/2013</t>
  </si>
  <si>
    <t>1/26/2014</t>
  </si>
  <si>
    <t>1/25/2015</t>
  </si>
  <si>
    <t>NWL</t>
  </si>
  <si>
    <t>Housewares &amp; Specialties</t>
  </si>
  <si>
    <t>O</t>
  </si>
  <si>
    <t>OKE</t>
  </si>
  <si>
    <t>OMC</t>
  </si>
  <si>
    <t>ORLY</t>
  </si>
  <si>
    <t>OXY</t>
  </si>
  <si>
    <t>PBCT</t>
  </si>
  <si>
    <t>Thrifts &amp; Mortgage Finance</t>
  </si>
  <si>
    <t>PBI</t>
  </si>
  <si>
    <t>Technology, Hardware, Software and Supplies</t>
  </si>
  <si>
    <t>PCAR</t>
  </si>
  <si>
    <t>PCG</t>
  </si>
  <si>
    <t>PCLN</t>
  </si>
  <si>
    <t>PDCO</t>
  </si>
  <si>
    <t>4/27/2013</t>
  </si>
  <si>
    <t>4/26/2014</t>
  </si>
  <si>
    <t>4/25/2015</t>
  </si>
  <si>
    <t>PEG</t>
  </si>
  <si>
    <t>PEP</t>
  </si>
  <si>
    <t>PFE</t>
  </si>
  <si>
    <t>PFG</t>
  </si>
  <si>
    <t>PG</t>
  </si>
  <si>
    <t>PGR</t>
  </si>
  <si>
    <t>PH</t>
  </si>
  <si>
    <t>PHM</t>
  </si>
  <si>
    <t>PKI</t>
  </si>
  <si>
    <t>12/30/2012</t>
  </si>
  <si>
    <t>PM</t>
  </si>
  <si>
    <t>PNC</t>
  </si>
  <si>
    <t>PNR</t>
  </si>
  <si>
    <t>PNW</t>
  </si>
  <si>
    <t>PPG</t>
  </si>
  <si>
    <t>PPL</t>
  </si>
  <si>
    <t>PRU</t>
  </si>
  <si>
    <t>PSX</t>
  </si>
  <si>
    <t>PVH</t>
  </si>
  <si>
    <t>PWR</t>
  </si>
  <si>
    <t>PX</t>
  </si>
  <si>
    <t>QCOM</t>
  </si>
  <si>
    <t>9/29/2013</t>
  </si>
  <si>
    <t>9/28/2014</t>
  </si>
  <si>
    <t>9/27/2015</t>
  </si>
  <si>
    <t>9/25/2016</t>
  </si>
  <si>
    <t>QRVO</t>
  </si>
  <si>
    <t>R</t>
  </si>
  <si>
    <t>RCL</t>
  </si>
  <si>
    <t>REGN</t>
  </si>
  <si>
    <t>RHI</t>
  </si>
  <si>
    <t>Human Resource &amp; Employment Services</t>
  </si>
  <si>
    <t>RHT</t>
  </si>
  <si>
    <t>RL</t>
  </si>
  <si>
    <t>ROK</t>
  </si>
  <si>
    <t>ROP</t>
  </si>
  <si>
    <t>ROST</t>
  </si>
  <si>
    <t>RRC</t>
  </si>
  <si>
    <t>RSG</t>
  </si>
  <si>
    <t>SBUX</t>
  </si>
  <si>
    <t>10/2/2016</t>
  </si>
  <si>
    <t>SCG</t>
  </si>
  <si>
    <t>SE</t>
  </si>
  <si>
    <t>SEE</t>
  </si>
  <si>
    <t>SHW</t>
  </si>
  <si>
    <t>SIG</t>
  </si>
  <si>
    <t>2/2/2015</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</si>
  <si>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</si>
  <si>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</si>
  <si>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</si>
  <si>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</si>
  <si>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</si>
  <si>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</si>
  <si>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</si>
  <si>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</si>
  <si>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</si>
  <si>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</si>
  <si>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</si>
  <si>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</si>
  <si>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</si>
  <si>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</si>
  <si>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</si>
  <si>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</si>
  <si>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</si>
  <si>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</si>
  <si>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10/3/2014</t>
  </si>
  <si>
    <t>SWN</t>
  </si>
  <si>
    <t>SYF</t>
  </si>
  <si>
    <t>SYK</t>
  </si>
  <si>
    <t>SYMC</t>
  </si>
  <si>
    <t>3/29/2013</t>
  </si>
  <si>
    <t>3/28/2014</t>
  </si>
  <si>
    <t>SYY</t>
  </si>
  <si>
    <t>6/29/2013</t>
  </si>
  <si>
    <t>Food Distributors</t>
  </si>
  <si>
    <t>6/28/2014</t>
  </si>
  <si>
    <t>6/27/2015</t>
  </si>
  <si>
    <t>7/2/2016</t>
  </si>
  <si>
    <t>T</t>
  </si>
  <si>
    <t>TAP</t>
  </si>
  <si>
    <t>Brewers</t>
  </si>
  <si>
    <t>TDC</t>
  </si>
  <si>
    <t>TDG</t>
  </si>
  <si>
    <t>TEL</t>
  </si>
  <si>
    <t>Electronic Manufacturing Services</t>
  </si>
  <si>
    <t>9/25/2015</t>
  </si>
  <si>
    <t>TGNA</t>
  </si>
  <si>
    <t>Publishing</t>
  </si>
  <si>
    <t>TGT</t>
  </si>
  <si>
    <t>TIF</t>
  </si>
  <si>
    <t>TJX</t>
  </si>
  <si>
    <t>TMK</t>
  </si>
  <si>
    <t>TMO</t>
  </si>
  <si>
    <t>TRIP</t>
  </si>
  <si>
    <t>TRV</t>
  </si>
  <si>
    <t>TSCO</t>
  </si>
  <si>
    <t>Specialty Retail</t>
  </si>
  <si>
    <t>TSN</t>
  </si>
  <si>
    <t>10/3/2013</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</si>
  <si>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</si>
  <si>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</si>
  <si>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</si>
  <si>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</si>
  <si>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</si>
  <si>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</si>
  <si>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</si>
  <si>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</si>
  <si>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</si>
  <si>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</si>
  <si>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</si>
  <si>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</si>
  <si>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</si>
  <si>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</si>
  <si>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</si>
  <si>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</si>
  <si>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</si>
  <si>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</si>
  <si>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</si>
  <si>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</si>
  <si>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</si>
  <si>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</si>
  <si>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</si>
  <si>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</si>
  <si>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</si>
  <si>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</si>
  <si>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</si>
  <si>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</si>
  <si>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</si>
  <si>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</si>
  <si>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</si>
  <si>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</si>
  <si>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</si>
  <si>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</si>
  <si>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</si>
  <si>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</si>
  <si>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</si>
  <si>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</si>
  <si>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</si>
  <si>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</si>
  <si>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</si>
  <si>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</si>
  <si>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</si>
  <si>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</si>
  <si>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</si>
  <si>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</si>
  <si>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</si>
  <si>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</si>
  <si>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</si>
  <si>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</si>
  <si>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</si>
  <si>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</si>
  <si>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</si>
  <si>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</si>
  <si>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</si>
  <si>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</si>
  <si>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</si>
  <si>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Total Revenue</t>
  </si>
  <si>
    <t>Cost of Goods Sold</t>
  </si>
  <si>
    <t>Sales, General and Admin</t>
  </si>
  <si>
    <t>Research and Development</t>
  </si>
  <si>
    <t>Other Operating Items</t>
  </si>
  <si>
    <t>Mean</t>
  </si>
  <si>
    <t xml:space="preserve">Median </t>
  </si>
  <si>
    <t>Standart Deviation</t>
  </si>
  <si>
    <t>R&amp;D</t>
  </si>
  <si>
    <t>YEAR 2016</t>
  </si>
  <si>
    <t>Year 5</t>
  </si>
  <si>
    <t>Year 6</t>
  </si>
  <si>
    <t>24,855,000,000</t>
  </si>
  <si>
    <t>10,499,000,000</t>
  </si>
  <si>
    <t>12,977,000,000</t>
  </si>
  <si>
    <t>-</t>
  </si>
  <si>
    <t>845,000,000</t>
  </si>
  <si>
    <t>26,743,000,000</t>
  </si>
  <si>
    <t>11,019,000,000</t>
  </si>
  <si>
    <t>12,913,000,000</t>
  </si>
  <si>
    <t>853,000,000</t>
  </si>
  <si>
    <t>42,650,000,000</t>
  </si>
  <si>
    <t>15,620,000,000</t>
  </si>
  <si>
    <t>20,686,000,000</t>
  </si>
  <si>
    <t>1,295,000,000</t>
  </si>
  <si>
    <t>40,990,000,000</t>
  </si>
  <si>
    <t>11,096,000,000</t>
  </si>
  <si>
    <t>21,275,000,000</t>
  </si>
  <si>
    <t>1,364,000,000</t>
  </si>
  <si>
    <t>6,205,003,000</t>
  </si>
  <si>
    <t>3,106,967,000</t>
  </si>
  <si>
    <t>2,440,721,000</t>
  </si>
  <si>
    <t>6,493,814,000</t>
  </si>
  <si>
    <t>3,241,668,000</t>
  </si>
  <si>
    <t>2,591,828,000</t>
  </si>
  <si>
    <t>9,843,861,000</t>
  </si>
  <si>
    <t>5,390,248,000</t>
  </si>
  <si>
    <t>3,601,903,000</t>
  </si>
  <si>
    <t>9,737,018,000</t>
  </si>
  <si>
    <t>5,314,246,000</t>
  </si>
  <si>
    <t>3,596,992,000</t>
  </si>
  <si>
    <t>170,910,000,000</t>
  </si>
  <si>
    <t>106,606,000,000</t>
  </si>
  <si>
    <t>10,830,000,000</t>
  </si>
  <si>
    <t>4,475,000,000</t>
  </si>
  <si>
    <t>182,795,000,000</t>
  </si>
  <si>
    <t>112,258,000,000</t>
  </si>
  <si>
    <t>11,993,000,000</t>
  </si>
  <si>
    <t>6,041,000,000</t>
  </si>
  <si>
    <t>233,715,000,000</t>
  </si>
  <si>
    <t>140,089,000,000</t>
  </si>
  <si>
    <t>14,329,000,000</t>
  </si>
  <si>
    <t>8,067,000,000</t>
  </si>
  <si>
    <t>215,639,000,000</t>
  </si>
  <si>
    <t>131,376,000,000</t>
  </si>
  <si>
    <t>14,194,000,000</t>
  </si>
  <si>
    <t>10,045,000,000</t>
  </si>
  <si>
    <t>18,380,000,000</t>
  </si>
  <si>
    <t>4,508,000,000</t>
  </si>
  <si>
    <t>4,989,000,000</t>
  </si>
  <si>
    <t>2,778,000,000</t>
  </si>
  <si>
    <t>18,790,000,000</t>
  </si>
  <si>
    <t>4,581,000,000</t>
  </si>
  <si>
    <t>5,352,000,000</t>
  </si>
  <si>
    <t>2,855,000,000</t>
  </si>
  <si>
    <t>19,960,000,000</t>
  </si>
  <si>
    <t>4,426,000,000</t>
  </si>
  <si>
    <t>8,474,000,000</t>
  </si>
  <si>
    <t>3,297,000,000</t>
  </si>
  <si>
    <t>22,859,000,000</t>
  </si>
  <si>
    <t>4,500,000,000</t>
  </si>
  <si>
    <t>6,387,000,000</t>
  </si>
  <si>
    <t>4,285,000,000</t>
  </si>
  <si>
    <t>87,959,167,000</t>
  </si>
  <si>
    <t>85,451,348,000</t>
  </si>
  <si>
    <t>1,447,234,000</t>
  </si>
  <si>
    <t>162,186,000</t>
  </si>
  <si>
    <t>119,569,127,000</t>
  </si>
  <si>
    <t>116,586,761,000</t>
  </si>
  <si>
    <t>2,011,595,000</t>
  </si>
  <si>
    <t>188,680,000</t>
  </si>
  <si>
    <t>135,961,803,000</t>
  </si>
  <si>
    <t>132,432,490,000</t>
  </si>
  <si>
    <t>2,858,458,000</t>
  </si>
  <si>
    <t>248,635,000</t>
  </si>
  <si>
    <t>146,849,686,000</t>
  </si>
  <si>
    <t>142,577,080,000</t>
  </si>
  <si>
    <t>2,382,097,000</t>
  </si>
  <si>
    <t>364,735,000</t>
  </si>
  <si>
    <t>19,050,000,000</t>
  </si>
  <si>
    <t>8,899,000,000</t>
  </si>
  <si>
    <t>6,735,000,000</t>
  </si>
  <si>
    <t>1,461,000,000</t>
  </si>
  <si>
    <t>595,000,000</t>
  </si>
  <si>
    <t>19,657,000,000</t>
  </si>
  <si>
    <t>9,193,000,000</t>
  </si>
  <si>
    <t>6,372,000,000</t>
  </si>
  <si>
    <t>1,371,000,000</t>
  </si>
  <si>
    <t>588,000,000</t>
  </si>
  <si>
    <t>20,247,000,000</t>
  </si>
  <si>
    <t>9,218,000,000</t>
  </si>
  <si>
    <t>6,530,000,000</t>
  </si>
  <si>
    <t>1,345,000,000</t>
  </si>
  <si>
    <t>555,000,000</t>
  </si>
  <si>
    <t>20,405,000,000</t>
  </si>
  <si>
    <t>8,747,000,000</t>
  </si>
  <si>
    <t>6,785,000,000</t>
  </si>
  <si>
    <t>1,405,000,000</t>
  </si>
  <si>
    <t>601,000,000</t>
  </si>
  <si>
    <t>4,055,240,000</t>
  </si>
  <si>
    <t>586,557,000</t>
  </si>
  <si>
    <t>2,140,578,000</t>
  </si>
  <si>
    <t>826,631,000</t>
  </si>
  <si>
    <t>52,254,000</t>
  </si>
  <si>
    <t>4,147,065,000</t>
  </si>
  <si>
    <t>622,080,000</t>
  </si>
  <si>
    <t>2,195,640,000</t>
  </si>
  <si>
    <t>844,353,000</t>
  </si>
  <si>
    <t>52,424,000</t>
  </si>
  <si>
    <t>4,795,511,000</t>
  </si>
  <si>
    <t>744,317,000</t>
  </si>
  <si>
    <t>2,215,161,000</t>
  </si>
  <si>
    <t>862,730,000</t>
  </si>
  <si>
    <t>68,649,000</t>
  </si>
  <si>
    <t>5,854,430,000</t>
  </si>
  <si>
    <t>819,908,000</t>
  </si>
  <si>
    <t>2,487,907,000</t>
  </si>
  <si>
    <t>975,987,000</t>
  </si>
  <si>
    <t>78,534,000</t>
  </si>
  <si>
    <t>2,633,689,000</t>
  </si>
  <si>
    <t>941,278,000</t>
  </si>
  <si>
    <t>396,233,000</t>
  </si>
  <si>
    <t>513,035,000</t>
  </si>
  <si>
    <t>2,864,773,000</t>
  </si>
  <si>
    <t>1,034,585,000</t>
  </si>
  <si>
    <t>454,676,000</t>
  </si>
  <si>
    <t>559,686,000</t>
  </si>
  <si>
    <t>26,020,000</t>
  </si>
  <si>
    <t>3,435,092,000</t>
  </si>
  <si>
    <t>1,175,830,000</t>
  </si>
  <si>
    <t>702,644,000</t>
  </si>
  <si>
    <t>637,459,000</t>
  </si>
  <si>
    <t>88,318,000</t>
  </si>
  <si>
    <t>3,421,409,000</t>
  </si>
  <si>
    <t>1,194,236,000</t>
  </si>
  <si>
    <t>461,438,000</t>
  </si>
  <si>
    <t>653,816,000</t>
  </si>
  <si>
    <t>70,123,000</t>
  </si>
  <si>
    <t>90,559,000,000</t>
  </si>
  <si>
    <t>86,936,000,000</t>
  </si>
  <si>
    <t>1,665,000,000</t>
  </si>
  <si>
    <t>89,804,000,000</t>
  </si>
  <si>
    <t>85,915,000,000</t>
  </si>
  <si>
    <t>1,759,000,000</t>
  </si>
  <si>
    <t>81,201,000,000</t>
  </si>
  <si>
    <t>76,433,000,000</t>
  </si>
  <si>
    <t>1,907,000,000</t>
  </si>
  <si>
    <t>67,702,000,000</t>
  </si>
  <si>
    <t>63,682,000,000</t>
  </si>
  <si>
    <t>2,010,000,000</t>
  </si>
  <si>
    <t>3,641,390,000</t>
  </si>
  <si>
    <t>2,392,091,000</t>
  </si>
  <si>
    <t>108,059,000</t>
  </si>
  <si>
    <t>166,876,000</t>
  </si>
  <si>
    <t>4,319,063,000</t>
  </si>
  <si>
    <t>2,894,917,000</t>
  </si>
  <si>
    <t>109,115,000</t>
  </si>
  <si>
    <t>216,119,000</t>
  </si>
  <si>
    <t>5,302,940,000</t>
  </si>
  <si>
    <t>3,643,979,000</t>
  </si>
  <si>
    <t>247,412,000</t>
  </si>
  <si>
    <t>313,082,000</t>
  </si>
  <si>
    <t>6,439,746,000</t>
  </si>
  <si>
    <t>4,482,700,000</t>
  </si>
  <si>
    <t>203,046,000</t>
  </si>
  <si>
    <t>492,140,000</t>
  </si>
  <si>
    <t>2,312,200,000</t>
  </si>
  <si>
    <t>238,500,000</t>
  </si>
  <si>
    <t>1,081,800,000</t>
  </si>
  <si>
    <t>600,000,000</t>
  </si>
  <si>
    <t>42,100,000</t>
  </si>
  <si>
    <t>2,273,900,000</t>
  </si>
  <si>
    <t>274,300,000</t>
  </si>
  <si>
    <t>1,054,400,000</t>
  </si>
  <si>
    <t>611,100,000</t>
  </si>
  <si>
    <t>36,500,000</t>
  </si>
  <si>
    <t>2,512,200,000</t>
  </si>
  <si>
    <t>342,100,000</t>
  </si>
  <si>
    <t>1,281,300,000</t>
  </si>
  <si>
    <t>725,200,000</t>
  </si>
  <si>
    <t>39,800,000</t>
  </si>
  <si>
    <t>2,504,100,000</t>
  </si>
  <si>
    <t>370,700,000</t>
  </si>
  <si>
    <t>1,308,900,000</t>
  </si>
  <si>
    <t>790,000,000</t>
  </si>
  <si>
    <t>33,200,000</t>
  </si>
  <si>
    <t>5,781,000,000</t>
  </si>
  <si>
    <t>3,477,000,000</t>
  </si>
  <si>
    <t>443,000,000</t>
  </si>
  <si>
    <t>673,000,000</t>
  </si>
  <si>
    <t>5,838,000,000</t>
  </si>
  <si>
    <t>3,490,000,000</t>
  </si>
  <si>
    <t>458,000,000</t>
  </si>
  <si>
    <t>706,000,000</t>
  </si>
  <si>
    <t>6,053,000,000</t>
  </si>
  <si>
    <t>3,586,000,000</t>
  </si>
  <si>
    <t>468,000,000</t>
  </si>
  <si>
    <t>745,000,000</t>
  </si>
  <si>
    <t>6,098,000,000</t>
  </si>
  <si>
    <t>3,501,000,000</t>
  </si>
  <si>
    <t>542,000,000</t>
  </si>
  <si>
    <t>796,000,000</t>
  </si>
  <si>
    <t>14,945,000,000</t>
  </si>
  <si>
    <t>6,395,000,000</t>
  </si>
  <si>
    <t>3,812,000,000</t>
  </si>
  <si>
    <t>1,782,000,000</t>
  </si>
  <si>
    <t>14,813,500,000</t>
  </si>
  <si>
    <t>6,722,300,000</t>
  </si>
  <si>
    <t>3,329,800,000</t>
  </si>
  <si>
    <t>1,712,500,000</t>
  </si>
  <si>
    <t>16,378,600,000</t>
  </si>
  <si>
    <t>7,685,700,000</t>
  </si>
  <si>
    <t>3,667,900,000</t>
  </si>
  <si>
    <t>1,897,600,000</t>
  </si>
  <si>
    <t>16,453,200,000</t>
  </si>
  <si>
    <t>7,433,500,000</t>
  </si>
  <si>
    <t>3,676,500,000</t>
  </si>
  <si>
    <t>2,009,700,000</t>
  </si>
  <si>
    <t>25,364,000,000</t>
  </si>
  <si>
    <t>17,074,000,000</t>
  </si>
  <si>
    <t>3,727,000,000</t>
  </si>
  <si>
    <t>23,939,000,000</t>
  </si>
  <si>
    <t>15,341,000,000</t>
  </si>
  <si>
    <t>3,489,000,000</t>
  </si>
  <si>
    <t>22,728,000,000</t>
  </si>
  <si>
    <t>14,373,000,000</t>
  </si>
  <si>
    <t>3,547,000,000</t>
  </si>
  <si>
    <t>20,872,000,000</t>
  </si>
  <si>
    <t>13,049,000,000</t>
  </si>
  <si>
    <t>3,672,000,000</t>
  </si>
  <si>
    <t>71,214,000,000</t>
  </si>
  <si>
    <t>37,745,000,000</t>
  </si>
  <si>
    <t>21,491,000,000</t>
  </si>
  <si>
    <t>68,874,000,000</t>
  </si>
  <si>
    <t>34,660,000,000</t>
  </si>
  <si>
    <t>22,005,000,000</t>
  </si>
  <si>
    <t>64,406,000,000</t>
  </si>
  <si>
    <t>33,611,000,000</t>
  </si>
  <si>
    <t>18,491,000,000</t>
  </si>
  <si>
    <t>58,327,000,000</t>
  </si>
  <si>
    <t>36,581,000,000</t>
  </si>
  <si>
    <t>16,417,000,000</t>
  </si>
  <si>
    <t>958,511,000</t>
  </si>
  <si>
    <t>386,355,000</t>
  </si>
  <si>
    <t>61,732,000</t>
  </si>
  <si>
    <t>325,173,000</t>
  </si>
  <si>
    <t>974,053,000</t>
  </si>
  <si>
    <t>380,051,000</t>
  </si>
  <si>
    <t>53,073,000</t>
  </si>
  <si>
    <t>291,910,000</t>
  </si>
  <si>
    <t>984,363,000</t>
  </si>
  <si>
    <t>380,964,000</t>
  </si>
  <si>
    <t>56,621,000</t>
  </si>
  <si>
    <t>282,608,000</t>
  </si>
  <si>
    <t>981,310,000</t>
  </si>
  <si>
    <t>365,248,000</t>
  </si>
  <si>
    <t>53,546,000</t>
  </si>
  <si>
    <t>306,301,000</t>
  </si>
  <si>
    <t>9,047,657,000</t>
  </si>
  <si>
    <t>6,709,936,000</t>
  </si>
  <si>
    <t>1,470,287,000</t>
  </si>
  <si>
    <t>10,381,653,000</t>
  </si>
  <si>
    <t>8,093,563,000</t>
  </si>
  <si>
    <t>1,485,558,000</t>
  </si>
  <si>
    <t>10,325,494,000</t>
  </si>
  <si>
    <t>8,666,624,000</t>
  </si>
  <si>
    <t>1,402,573,000</t>
  </si>
  <si>
    <t>7,531,780,000</t>
  </si>
  <si>
    <t>5,251,228,000</t>
  </si>
  <si>
    <t>1,351,314,000</t>
  </si>
  <si>
    <t>1,373,947,000</t>
  </si>
  <si>
    <t>529,900,000</t>
  </si>
  <si>
    <t>433,448,000</t>
  </si>
  <si>
    <t>74,744,000</t>
  </si>
  <si>
    <t>20,962,000</t>
  </si>
  <si>
    <t>1,577,922,000</t>
  </si>
  <si>
    <t>511,087,000</t>
  </si>
  <si>
    <t>535,598,000</t>
  </si>
  <si>
    <t>93,879,000</t>
  </si>
  <si>
    <t>21,547,000</t>
  </si>
  <si>
    <t>1,963,874,000</t>
  </si>
  <si>
    <t>610,943,000</t>
  </si>
  <si>
    <t>704,880,000</t>
  </si>
  <si>
    <t>125,286,000</t>
  </si>
  <si>
    <t>32,057,000</t>
  </si>
  <si>
    <t>2,197,448,000</t>
  </si>
  <si>
    <t>725,620,000</t>
  </si>
  <si>
    <t>829,253,000</t>
  </si>
  <si>
    <t>148,591,000</t>
  </si>
  <si>
    <t>27,067,000</t>
  </si>
  <si>
    <t>2,519,154,000</t>
  </si>
  <si>
    <t>1,620,311,000</t>
  </si>
  <si>
    <t>308,456,000</t>
  </si>
  <si>
    <t>78,919,000</t>
  </si>
  <si>
    <t>2,394,270,000</t>
  </si>
  <si>
    <t>1,543,799,000</t>
  </si>
  <si>
    <t>158,189,000</t>
  </si>
  <si>
    <t>82,246,000</t>
  </si>
  <si>
    <t>2,445,548,000</t>
  </si>
  <si>
    <t>1,674,700,000</t>
  </si>
  <si>
    <t>355,135,000</t>
  </si>
  <si>
    <t>88,310,000</t>
  </si>
  <si>
    <t>3,651,335,000</t>
  </si>
  <si>
    <t>2,454,463,000</t>
  </si>
  <si>
    <t>512,274,000</t>
  </si>
  <si>
    <t>102,871,000</t>
  </si>
  <si>
    <t>4,657,000,000</t>
  </si>
  <si>
    <t>2,319,000,000</t>
  </si>
  <si>
    <t>1,542,000,000</t>
  </si>
  <si>
    <t>264,000,000</t>
  </si>
  <si>
    <t>5,156,000,000</t>
  </si>
  <si>
    <t>2,355,000,000</t>
  </si>
  <si>
    <t>1,693,000,000</t>
  </si>
  <si>
    <t>270,000,000</t>
  </si>
  <si>
    <t>5,368,000,000</t>
  </si>
  <si>
    <t>2,325,000,000</t>
  </si>
  <si>
    <t>1,817,000,000</t>
  </si>
  <si>
    <t>294,000,000</t>
  </si>
  <si>
    <t>5,598,000,000</t>
  </si>
  <si>
    <t>1,935,000,000</t>
  </si>
  <si>
    <t>2,013,000,000</t>
  </si>
  <si>
    <t>320,000,000</t>
  </si>
  <si>
    <t>33,315,000,000</t>
  </si>
  <si>
    <t>21,618,000,000</t>
  </si>
  <si>
    <t>8,002,000,000</t>
  </si>
  <si>
    <t>34,507,000,000</t>
  </si>
  <si>
    <t>19,828,000,000</t>
  </si>
  <si>
    <t>1,278,000,000</t>
  </si>
  <si>
    <t>8,389,000,000</t>
  </si>
  <si>
    <t>35,239,000,000</t>
  </si>
  <si>
    <t>21,193,000,000</t>
  </si>
  <si>
    <t>919,000,000</t>
  </si>
  <si>
    <t>8,476,000,000</t>
  </si>
  <si>
    <t>35,653,000,000</t>
  </si>
  <si>
    <t>22,837,000,000</t>
  </si>
  <si>
    <t>761,000,000</t>
  </si>
  <si>
    <t>8,445,000,000</t>
  </si>
  <si>
    <t>2,069,600,000</t>
  </si>
  <si>
    <t>1,208,100,000</t>
  </si>
  <si>
    <t>483,100,000</t>
  </si>
  <si>
    <t>2,118,300,000</t>
  </si>
  <si>
    <t>1,264,600,000</t>
  </si>
  <si>
    <t>527,400,000</t>
  </si>
  <si>
    <t>2,068,100,000</t>
  </si>
  <si>
    <t>1,199,000,000</t>
  </si>
  <si>
    <t>510,500,000</t>
  </si>
  <si>
    <t>2,238,000,000</t>
  </si>
  <si>
    <t>1,252,700,000</t>
  </si>
  <si>
    <t>559,800,000</t>
  </si>
  <si>
    <t>1,551,346,000</t>
  </si>
  <si>
    <t>177,556,000</t>
  </si>
  <si>
    <t>493,726,000</t>
  </si>
  <si>
    <t>317,093,000</t>
  </si>
  <si>
    <t>2,234,000,000</t>
  </si>
  <si>
    <t>174,000,000</t>
  </si>
  <si>
    <t>650,000,000</t>
  </si>
  <si>
    <t>514,000,000</t>
  </si>
  <si>
    <t>2,604,000,000</t>
  </si>
  <si>
    <t>233,000,000</t>
  </si>
  <si>
    <t>927,000,000</t>
  </si>
  <si>
    <t>709,000,000</t>
  </si>
  <si>
    <t>117,000,000</t>
  </si>
  <si>
    <t>3,084,000,000</t>
  </si>
  <si>
    <t>258,000,000</t>
  </si>
  <si>
    <t>990,000,000</t>
  </si>
  <si>
    <t>757,000,000</t>
  </si>
  <si>
    <t>322,000,000</t>
  </si>
  <si>
    <t>7,509,000,000</t>
  </si>
  <si>
    <t>4,518,000,000</t>
  </si>
  <si>
    <t>898,000,000</t>
  </si>
  <si>
    <t>1,320,000,000</t>
  </si>
  <si>
    <t>9,072,000,000</t>
  </si>
  <si>
    <t>5,229,000,000</t>
  </si>
  <si>
    <t>895,000,000</t>
  </si>
  <si>
    <t>1,428,000,000</t>
  </si>
  <si>
    <t>9,659,000,000</t>
  </si>
  <si>
    <t>5,707,000,000</t>
  </si>
  <si>
    <t>808,000,000</t>
  </si>
  <si>
    <t>1,451,000,000</t>
  </si>
  <si>
    <t>10,825,000,000</t>
  </si>
  <si>
    <t>6,314,000,000</t>
  </si>
  <si>
    <t>819,000,000</t>
  </si>
  <si>
    <t>1,540,000,000</t>
  </si>
  <si>
    <t>3,334,213,000</t>
  </si>
  <si>
    <t>2,154,132,000</t>
  </si>
  <si>
    <t>380,532,000</t>
  </si>
  <si>
    <t>53,677,000</t>
  </si>
  <si>
    <t>3,594,136,000</t>
  </si>
  <si>
    <t>2,323,642,000</t>
  </si>
  <si>
    <t>398,177,000</t>
  </si>
  <si>
    <t>57,238,000</t>
  </si>
  <si>
    <t>4,021,964,000</t>
  </si>
  <si>
    <t>2,597,017,000</t>
  </si>
  <si>
    <t>462,637,000</t>
  </si>
  <si>
    <t>63,724,000</t>
  </si>
  <si>
    <t>3,974,295,000</t>
  </si>
  <si>
    <t>2,549,280,000</t>
  </si>
  <si>
    <t>448,592,000</t>
  </si>
  <si>
    <t>68,707,000</t>
  </si>
  <si>
    <t>18,676,000,000</t>
  </si>
  <si>
    <t>3,346,000,000</t>
  </si>
  <si>
    <t>5,380,000,000</t>
  </si>
  <si>
    <t>4,083,000,000</t>
  </si>
  <si>
    <t>20,063,000,000</t>
  </si>
  <si>
    <t>4,422,000,000</t>
  </si>
  <si>
    <t>5,153,000,000</t>
  </si>
  <si>
    <t>4,297,000,000</t>
  </si>
  <si>
    <t>21,662,000,000</t>
  </si>
  <si>
    <t>4,227,000,000</t>
  </si>
  <si>
    <t>4,895,000,000</t>
  </si>
  <si>
    <t>4,070,000,000</t>
  </si>
  <si>
    <t>22,991,000,000</t>
  </si>
  <si>
    <t>4,162,000,000</t>
  </si>
  <si>
    <t>5,195,000,000</t>
  </si>
  <si>
    <t>3,840,000,000</t>
  </si>
  <si>
    <t>10,259,000,000</t>
  </si>
  <si>
    <t>1,899,000,000</t>
  </si>
  <si>
    <t>3,927,000,000</t>
  </si>
  <si>
    <t>2,877,000,000</t>
  </si>
  <si>
    <t>11,230,000,000</t>
  </si>
  <si>
    <t>1,954,000,000</t>
  </si>
  <si>
    <t>3,862,000,000</t>
  </si>
  <si>
    <t>3,132,000,000</t>
  </si>
  <si>
    <t>12,296,000,000</t>
  </si>
  <si>
    <t>1,982,000,000</t>
  </si>
  <si>
    <t>3,808,000,000</t>
  </si>
  <si>
    <t>3,603,000,000</t>
  </si>
  <si>
    <t>12,200,000,000</t>
  </si>
  <si>
    <t>2,261,000,000</t>
  </si>
  <si>
    <t>3,750,000,000</t>
  </si>
  <si>
    <t>3,630,000,000</t>
  </si>
  <si>
    <t>2,875,960,000</t>
  </si>
  <si>
    <t>722,479,000</t>
  </si>
  <si>
    <t>389,486,000</t>
  </si>
  <si>
    <t>644,276,000</t>
  </si>
  <si>
    <t>3,361,407,000</t>
  </si>
  <si>
    <t>859,873,000</t>
  </si>
  <si>
    <t>487,084,000</t>
  </si>
  <si>
    <t>800,145,000</t>
  </si>
  <si>
    <t>4,100,048,000</t>
  </si>
  <si>
    <t>1,094,265,000</t>
  </si>
  <si>
    <t>515,059,000</t>
  </si>
  <si>
    <t>1,003,802,000</t>
  </si>
  <si>
    <t>4,771,516,000</t>
  </si>
  <si>
    <t>1,308,868,000</t>
  </si>
  <si>
    <t>564,531,000</t>
  </si>
  <si>
    <t>1,285,328,000</t>
  </si>
  <si>
    <t>74,452,000,000</t>
  </si>
  <si>
    <t>54,181,000,000</t>
  </si>
  <si>
    <t>19,526,000,000</t>
  </si>
  <si>
    <t>88,988,000,000</t>
  </si>
  <si>
    <t>62,752,000,000</t>
  </si>
  <si>
    <t>26,058,000,000</t>
  </si>
  <si>
    <t>107,006,000,000</t>
  </si>
  <si>
    <t>71,651,000,000</t>
  </si>
  <si>
    <t>33,122,000,000</t>
  </si>
  <si>
    <t>135,987,000,000</t>
  </si>
  <si>
    <t>88,265,000,000</t>
  </si>
  <si>
    <t>43,536,000,000</t>
  </si>
  <si>
    <t>17,517,600,000</t>
  </si>
  <si>
    <t>14,757,700,000</t>
  </si>
  <si>
    <t>1,924,300,000</t>
  </si>
  <si>
    <t>95,300,000</t>
  </si>
  <si>
    <t>19,108,800,000</t>
  </si>
  <si>
    <t>16,120,100,000</t>
  </si>
  <si>
    <t>2,061,000,000</t>
  </si>
  <si>
    <t>106,900,000</t>
  </si>
  <si>
    <t>20,862,000,000</t>
  </si>
  <si>
    <t>17,600,500,000</t>
  </si>
  <si>
    <t>2,245,600,000</t>
  </si>
  <si>
    <t>127,400,000</t>
  </si>
  <si>
    <t>21,609,000,000</t>
  </si>
  <si>
    <t>18,295,800,000</t>
  </si>
  <si>
    <t>2,280,300,000</t>
  </si>
  <si>
    <t>143,400,000</t>
  </si>
  <si>
    <t>61,497,200,000</t>
  </si>
  <si>
    <t>48,213,600,000</t>
  </si>
  <si>
    <t>8,680,500,000</t>
  </si>
  <si>
    <t>71,023,500,000</t>
  </si>
  <si>
    <t>56,237,100,000</t>
  </si>
  <si>
    <t>9,952,900,000</t>
  </si>
  <si>
    <t>245,300,000</t>
  </si>
  <si>
    <t>73,874,100,000</t>
  </si>
  <si>
    <t>56,854,900,000</t>
  </si>
  <si>
    <t>11,748,400,000</t>
  </si>
  <si>
    <t>220,900,000</t>
  </si>
  <si>
    <t>79,156,500,000</t>
  </si>
  <si>
    <t>61,116,900,000</t>
  </si>
  <si>
    <t>12,534,800,000</t>
  </si>
  <si>
    <t>230,100,000</t>
  </si>
  <si>
    <t>16,428,000,000</t>
  </si>
  <si>
    <t>3,079,000,000</t>
  </si>
  <si>
    <t>1,333,000,000</t>
  </si>
  <si>
    <t>6,881,000,000</t>
  </si>
  <si>
    <t>14,771,000,000</t>
  </si>
  <si>
    <t>2,938,000,000</t>
  </si>
  <si>
    <t>1,286,000,000</t>
  </si>
  <si>
    <t>5,866,000,000</t>
  </si>
  <si>
    <t>12,691,000,000</t>
  </si>
  <si>
    <t>2,511,000,000</t>
  </si>
  <si>
    <t>1,095,000,000</t>
  </si>
  <si>
    <t>9,720,000,000</t>
  </si>
  <si>
    <t>6,383,000,000</t>
  </si>
  <si>
    <t>2,065,000,000</t>
  </si>
  <si>
    <t>791,000,000</t>
  </si>
  <si>
    <t>29,372,000,000</t>
  </si>
  <si>
    <t>14,581,000,000</t>
  </si>
  <si>
    <t>2,942,000,000</t>
  </si>
  <si>
    <t>2,256,000,000</t>
  </si>
  <si>
    <t>18,470,000,000</t>
  </si>
  <si>
    <t>3,317,000,000</t>
  </si>
  <si>
    <t>2,725,000,000</t>
  </si>
  <si>
    <t>4,550,000,000</t>
  </si>
  <si>
    <t>8,698,000,000</t>
  </si>
  <si>
    <t>3,185,000,000</t>
  </si>
  <si>
    <t>2,000,000,000</t>
  </si>
  <si>
    <t>4,603,000,000</t>
  </si>
  <si>
    <t>7,869,000,000</t>
  </si>
  <si>
    <t>2,900,000,000</t>
  </si>
  <si>
    <t>2,094,000,000</t>
  </si>
  <si>
    <t>4,301,000,000</t>
  </si>
  <si>
    <t>10,180,400,000</t>
  </si>
  <si>
    <t>7,472,100,000</t>
  </si>
  <si>
    <t>1,018,600,000</t>
  </si>
  <si>
    <t>133,700,000</t>
  </si>
  <si>
    <t>10,439,000,000</t>
  </si>
  <si>
    <t>7,629,900,000</t>
  </si>
  <si>
    <t>1,007,400,000</t>
  </si>
  <si>
    <t>139,800,000</t>
  </si>
  <si>
    <t>9,894,900,000</t>
  </si>
  <si>
    <t>6,939,000,000</t>
  </si>
  <si>
    <t>895,300,000</t>
  </si>
  <si>
    <t>137,100,000</t>
  </si>
  <si>
    <t>9,524,400,000</t>
  </si>
  <si>
    <t>6,402,700,000</t>
  </si>
  <si>
    <t>797,600,000</t>
  </si>
  <si>
    <t>132,000,000</t>
  </si>
  <si>
    <t>4,292,100,000</t>
  </si>
  <si>
    <t>2,948,900,000</t>
  </si>
  <si>
    <t>512,900,000</t>
  </si>
  <si>
    <t>4,614,700,000</t>
  </si>
  <si>
    <t>3,163,900,000</t>
  </si>
  <si>
    <t>548,000,000</t>
  </si>
  <si>
    <t>5,345,500,000</t>
  </si>
  <si>
    <t>3,651,700,000</t>
  </si>
  <si>
    <t>645,100,000</t>
  </si>
  <si>
    <t>5,568,700,000</t>
  </si>
  <si>
    <t>3,789,200,000</t>
  </si>
  <si>
    <t>669,100,000</t>
  </si>
  <si>
    <t>23,700,000,000</t>
  </si>
  <si>
    <t>20,401,000,000</t>
  </si>
  <si>
    <t>997,000,000</t>
  </si>
  <si>
    <t>197,000,000</t>
  </si>
  <si>
    <t>1,460,000,000</t>
  </si>
  <si>
    <t>23,032,000,000</t>
  </si>
  <si>
    <t>19,286,000,000</t>
  </si>
  <si>
    <t>1,008,000,000</t>
  </si>
  <si>
    <t>192,000,000</t>
  </si>
  <si>
    <t>1,421,000,000</t>
  </si>
  <si>
    <t>23,906,000,000</t>
  </si>
  <si>
    <t>19,137,000,000</t>
  </si>
  <si>
    <t>995,000,000</t>
  </si>
  <si>
    <t>218,000,000</t>
  </si>
  <si>
    <t>22,534,000,000</t>
  </si>
  <si>
    <t>18,069,000,000</t>
  </si>
  <si>
    <t>979,000,000</t>
  </si>
  <si>
    <t>238,000,000</t>
  </si>
  <si>
    <t>1,280,000,000</t>
  </si>
  <si>
    <t>4,856,000,000</t>
  </si>
  <si>
    <t>1,662,000,000</t>
  </si>
  <si>
    <t>1,139,000,000</t>
  </si>
  <si>
    <t>604,000,000</t>
  </si>
  <si>
    <t>4,583,000,000</t>
  </si>
  <si>
    <t>1,531,000,000</t>
  </si>
  <si>
    <t>1,096,000,000</t>
  </si>
  <si>
    <t>584,000,000</t>
  </si>
  <si>
    <t>4,408,000,000</t>
  </si>
  <si>
    <t>1,525,000,000</t>
  </si>
  <si>
    <t>1,129,000,000</t>
  </si>
  <si>
    <t>571,000,000</t>
  </si>
  <si>
    <t>4,664,000,000</t>
  </si>
  <si>
    <t>1,585,000,000</t>
  </si>
  <si>
    <t>1,114,000,000</t>
  </si>
  <si>
    <t>646,000,000</t>
  </si>
  <si>
    <t>6,824,000,000</t>
  </si>
  <si>
    <t>3,271,000,000</t>
  </si>
  <si>
    <t>486,000,000</t>
  </si>
  <si>
    <t>1,049,000,000</t>
  </si>
  <si>
    <t>249,000,000</t>
  </si>
  <si>
    <t>13,240,000,000</t>
  </si>
  <si>
    <t>7,300,000,000</t>
  </si>
  <si>
    <t>806,000,000</t>
  </si>
  <si>
    <t>2,674,000,000</t>
  </si>
  <si>
    <t>1,873,000,000</t>
  </si>
  <si>
    <t>5,863,500,000</t>
  </si>
  <si>
    <t>4,335,300,000</t>
  </si>
  <si>
    <t>1,148,900,000</t>
  </si>
  <si>
    <t>6,140,000,000</t>
  </si>
  <si>
    <t>4,502,300,000</t>
  </si>
  <si>
    <t>1,174,200,000</t>
  </si>
  <si>
    <t>6,330,300,000</t>
  </si>
  <si>
    <t>4,679,100,000</t>
  </si>
  <si>
    <t>1,158,900,000</t>
  </si>
  <si>
    <t>5,966,900,000</t>
  </si>
  <si>
    <t>4,321,100,000</t>
  </si>
  <si>
    <t>1,108,100,000</t>
  </si>
  <si>
    <t>2,853,926,000</t>
  </si>
  <si>
    <t>1,329,500,000</t>
  </si>
  <si>
    <t>220,758,000</t>
  </si>
  <si>
    <t>380,402,000</t>
  </si>
  <si>
    <t>2,879,000,000</t>
  </si>
  <si>
    <t>1,289,000,000</t>
  </si>
  <si>
    <t>234,000,000</t>
  </si>
  <si>
    <t>407,000,000</t>
  </si>
  <si>
    <t>3,011,000,000</t>
  </si>
  <si>
    <t>1,350,000,000</t>
  </si>
  <si>
    <t>236,000,000</t>
  </si>
  <si>
    <t>424,000,000</t>
  </si>
  <si>
    <t>3,159,000,000</t>
  </si>
  <si>
    <t>1,404,000,000</t>
  </si>
  <si>
    <t>243,000,000</t>
  </si>
  <si>
    <t>440,000,000</t>
  </si>
  <si>
    <t>33,781,000,000</t>
  </si>
  <si>
    <t>480,000,000</t>
  </si>
  <si>
    <t>23,392,000,000</t>
  </si>
  <si>
    <t>1,712,000,000</t>
  </si>
  <si>
    <t>34,828,000,000</t>
  </si>
  <si>
    <t>442,000,000</t>
  </si>
  <si>
    <t>23,150,000,000</t>
  </si>
  <si>
    <t>1,832,000,000</t>
  </si>
  <si>
    <t>35,895,000,000</t>
  </si>
  <si>
    <t>373,000,000</t>
  </si>
  <si>
    <t>23,153,000,000</t>
  </si>
  <si>
    <t>2,044,000,000</t>
  </si>
  <si>
    <t>34,441,000,000</t>
  </si>
  <si>
    <t>475,000,000</t>
  </si>
  <si>
    <t>22,892,000,000</t>
  </si>
  <si>
    <t>1,988,000,000</t>
  </si>
  <si>
    <t>2,089,100,000</t>
  </si>
  <si>
    <t>1,251,500,000</t>
  </si>
  <si>
    <t>607,600,000</t>
  </si>
  <si>
    <t>2,393,500,000</t>
  </si>
  <si>
    <t>1,414,300,000</t>
  </si>
  <si>
    <t>680,300,000</t>
  </si>
  <si>
    <t>2,706,700,000</t>
  </si>
  <si>
    <t>1,561,100,000</t>
  </si>
  <si>
    <t>756,900,000</t>
  </si>
  <si>
    <t>3,291,300,000</t>
  </si>
  <si>
    <t>1,855,100,000</t>
  </si>
  <si>
    <t>946,000,000</t>
  </si>
  <si>
    <t>9,147,530,000</t>
  </si>
  <si>
    <t>4,406,595,000</t>
  </si>
  <si>
    <t>2,967,837,000</t>
  </si>
  <si>
    <t>9,475,313,000</t>
  </si>
  <si>
    <t>4,540,406,000</t>
  </si>
  <si>
    <t>3,104,684,000</t>
  </si>
  <si>
    <t>10,187,340,000</t>
  </si>
  <si>
    <t>4,860,309,000</t>
  </si>
  <si>
    <t>3,373,980,000</t>
  </si>
  <si>
    <t>10,635,676,000</t>
  </si>
  <si>
    <t>5,026,940,000</t>
  </si>
  <si>
    <t>3,548,341,000</t>
  </si>
  <si>
    <t>86,623,000,000</t>
  </si>
  <si>
    <t>73,268,000,000</t>
  </si>
  <si>
    <t>3,742,000,000</t>
  </si>
  <si>
    <t>3,071,000,000</t>
  </si>
  <si>
    <t>90,762,000,000</t>
  </si>
  <si>
    <t>76,752,000,000</t>
  </si>
  <si>
    <t>3,480,000,000</t>
  </si>
  <si>
    <t>3,047,000,000</t>
  </si>
  <si>
    <t>96,114,000,000</t>
  </si>
  <si>
    <t>82,088,000,000</t>
  </si>
  <si>
    <t>3,251,000,000</t>
  </si>
  <si>
    <t>3,331,000,000</t>
  </si>
  <si>
    <t>94,571,000,000</t>
  </si>
  <si>
    <t>80,790,000,000</t>
  </si>
  <si>
    <t>3,313,000,000</t>
  </si>
  <si>
    <t>4,627,000,000</t>
  </si>
  <si>
    <t>100,078,000,000</t>
  </si>
  <si>
    <t>3,753,000,000</t>
  </si>
  <si>
    <t>70,829,000,000</t>
  </si>
  <si>
    <t>9,433,000,000</t>
  </si>
  <si>
    <t>101,697,000,000</t>
  </si>
  <si>
    <t>3,034,000,000</t>
  </si>
  <si>
    <t>68,128,000,000</t>
  </si>
  <si>
    <t>4,642,000,000</t>
  </si>
  <si>
    <t>95,181,000,000</t>
  </si>
  <si>
    <t>2,656,000,000</t>
  </si>
  <si>
    <t>74,181,000,000</t>
  </si>
  <si>
    <t>3,211,000,000</t>
  </si>
  <si>
    <t>93,056,000,000</t>
  </si>
  <si>
    <t>2,204,000,000</t>
  </si>
  <si>
    <t>56,358,000,000</t>
  </si>
  <si>
    <t>3,995,000,000</t>
  </si>
  <si>
    <t>13,936,000,000</t>
  </si>
  <si>
    <t>6,802,000,000</t>
  </si>
  <si>
    <t>3,283,000,000</t>
  </si>
  <si>
    <t>1,081,000,000</t>
  </si>
  <si>
    <t>9,413,000,000</t>
  </si>
  <si>
    <t>5,251,000,000</t>
  </si>
  <si>
    <t>582,000,000</t>
  </si>
  <si>
    <t>10,719,000,000</t>
  </si>
  <si>
    <t>6,138,000,000</t>
  </si>
  <si>
    <t>3,315,000,000</t>
  </si>
  <si>
    <t>610,000,000</t>
  </si>
  <si>
    <t>9,968,000,000</t>
  </si>
  <si>
    <t>5,822,000,000</t>
  </si>
  <si>
    <t>3,094,000,000</t>
  </si>
  <si>
    <t>603,000,000</t>
  </si>
  <si>
    <t>10,914,585,000</t>
  </si>
  <si>
    <t>6,525,830,000</t>
  </si>
  <si>
    <t>2,750,537,000</t>
  </si>
  <si>
    <t>11,503,963,000</t>
  </si>
  <si>
    <t>6,938,381,000</t>
  </si>
  <si>
    <t>2,950,995,000</t>
  </si>
  <si>
    <t>11,881,176,000</t>
  </si>
  <si>
    <t>7,261,397,000</t>
  </si>
  <si>
    <t>3,065,486,000</t>
  </si>
  <si>
    <t>12,103,887,000</t>
  </si>
  <si>
    <t>7,483,577,000</t>
  </si>
  <si>
    <t>3,205,407,000</t>
  </si>
  <si>
    <t>10,737,000,000</t>
  </si>
  <si>
    <t>429,000,000</t>
  </si>
  <si>
    <t>5,650,000,000</t>
  </si>
  <si>
    <t>1,167,000,000</t>
  </si>
  <si>
    <t>10,543,000,000</t>
  </si>
  <si>
    <t>301,000,000</t>
  </si>
  <si>
    <t>5,625,000,000</t>
  </si>
  <si>
    <t>698,000,000</t>
  </si>
  <si>
    <t>9,998,000,000</t>
  </si>
  <si>
    <t>239,000,000</t>
  </si>
  <si>
    <t>5,715,000,000</t>
  </si>
  <si>
    <t>342,000,000</t>
  </si>
  <si>
    <t>10,346,000,000</t>
  </si>
  <si>
    <t>5,996,000,000</t>
  </si>
  <si>
    <t>533,000,000</t>
  </si>
  <si>
    <t>45,457,000,000</t>
  </si>
  <si>
    <t>34,473,000,000</t>
  </si>
  <si>
    <t>8,755,000,000</t>
  </si>
  <si>
    <t>40,611,000,000</t>
  </si>
  <si>
    <t>31,212,000,000</t>
  </si>
  <si>
    <t>8,106,000,000</t>
  </si>
  <si>
    <t>40,339,000,000</t>
  </si>
  <si>
    <t>31,292,000,000</t>
  </si>
  <si>
    <t>7,592,000,000</t>
  </si>
  <si>
    <t>39,528,000,000</t>
  </si>
  <si>
    <t>30,337,000,000</t>
  </si>
  <si>
    <t>7,618,000,000</t>
  </si>
  <si>
    <t>3,049,500,000</t>
  </si>
  <si>
    <t>1,194,400,000</t>
  </si>
  <si>
    <t>920,300,000</t>
  </si>
  <si>
    <t>295,700,000</t>
  </si>
  <si>
    <t>3,323,600,000</t>
  </si>
  <si>
    <t>1,258,600,000</t>
  </si>
  <si>
    <t>981,500,000</t>
  </si>
  <si>
    <t>302,000,000</t>
  </si>
  <si>
    <t>3,416,000,000</t>
  </si>
  <si>
    <t>1,301,200,000</t>
  </si>
  <si>
    <t>1,012,100,000</t>
  </si>
  <si>
    <t>259,200,000</t>
  </si>
  <si>
    <t>3,714,000,000</t>
  </si>
  <si>
    <t>1,371,700,000</t>
  </si>
  <si>
    <t>1,101,900,000</t>
  </si>
  <si>
    <t>292,800,000</t>
  </si>
  <si>
    <t>8,054,000,000</t>
  </si>
  <si>
    <t>3,883,000,000</t>
  </si>
  <si>
    <t>2,422,000,000</t>
  </si>
  <si>
    <t>494,000,000</t>
  </si>
  <si>
    <t>8,446,000,000</t>
  </si>
  <si>
    <t>4,145,000,000</t>
  </si>
  <si>
    <t>2,145,000,000</t>
  </si>
  <si>
    <t>550,000,000</t>
  </si>
  <si>
    <t>10,282,000,000</t>
  </si>
  <si>
    <t>5,587,000,000</t>
  </si>
  <si>
    <t>2,563,000,000</t>
  </si>
  <si>
    <t>632,000,000</t>
  </si>
  <si>
    <t>12,483,000,000</t>
  </si>
  <si>
    <t>6,492,000,000</t>
  </si>
  <si>
    <t>3,005,000,000</t>
  </si>
  <si>
    <t>828,000,000</t>
  </si>
  <si>
    <t>22,364,000,000</t>
  </si>
  <si>
    <t>18,553,000,000</t>
  </si>
  <si>
    <t>1,306,000,000</t>
  </si>
  <si>
    <t>556,000,000</t>
  </si>
  <si>
    <t>24,551,000,000</t>
  </si>
  <si>
    <t>19,746,000,000</t>
  </si>
  <si>
    <t>613,000,000</t>
  </si>
  <si>
    <t>15,742,000,000</t>
  </si>
  <si>
    <t>14,415,000,000</t>
  </si>
  <si>
    <t>969,000,000</t>
  </si>
  <si>
    <t>466,000,000</t>
  </si>
  <si>
    <t>9,841,000,000</t>
  </si>
  <si>
    <t>9,973,000,000</t>
  </si>
  <si>
    <t>815,000,000</t>
  </si>
  <si>
    <t>384,000,000</t>
  </si>
  <si>
    <t>6,932,200,000</t>
  </si>
  <si>
    <t>857,700,000</t>
  </si>
  <si>
    <t>1,797,000,000</t>
  </si>
  <si>
    <t>1,444,100,000</t>
  </si>
  <si>
    <t>342,900,000</t>
  </si>
  <si>
    <t>9,703,300,000</t>
  </si>
  <si>
    <t>1,171,000,000</t>
  </si>
  <si>
    <t>2,193,400,000</t>
  </si>
  <si>
    <t>1,893,400,000</t>
  </si>
  <si>
    <t>489,800,000</t>
  </si>
  <si>
    <t>10,763,800,000</t>
  </si>
  <si>
    <t>1,240,400,000</t>
  </si>
  <si>
    <t>2,143,600,000</t>
  </si>
  <si>
    <t>2,012,800,000</t>
  </si>
  <si>
    <t>382,600,000</t>
  </si>
  <si>
    <t>11,448,800,000</t>
  </si>
  <si>
    <t>1,478,700,000</t>
  </si>
  <si>
    <t>1,972,900,000</t>
  </si>
  <si>
    <t>1,973,300,000</t>
  </si>
  <si>
    <t>385,600,000</t>
  </si>
  <si>
    <t>8,735,700,000</t>
  </si>
  <si>
    <t>7,174,000,000</t>
  </si>
  <si>
    <t>488,300,000</t>
  </si>
  <si>
    <t>282,900,000</t>
  </si>
  <si>
    <t>8,468,100,000</t>
  </si>
  <si>
    <t>6,875,400,000</t>
  </si>
  <si>
    <t>497,400,000</t>
  </si>
  <si>
    <t>299,900,000</t>
  </si>
  <si>
    <t>8,570,000,000</t>
  </si>
  <si>
    <t>6,903,500,000</t>
  </si>
  <si>
    <t>547,000,000</t>
  </si>
  <si>
    <t>280,900,000</t>
  </si>
  <si>
    <t>7,997,000,000</t>
  </si>
  <si>
    <t>6,460,300,000</t>
  </si>
  <si>
    <t>285,500,000</t>
  </si>
  <si>
    <t>17,621,000,000</t>
  </si>
  <si>
    <t>4,610,000,000</t>
  </si>
  <si>
    <t>5,017,000,000</t>
  </si>
  <si>
    <t>3,904,000,000</t>
  </si>
  <si>
    <t>16,385,000,000</t>
  </si>
  <si>
    <t>4,619,000,000</t>
  </si>
  <si>
    <t>4,939,000,000</t>
  </si>
  <si>
    <t>3,731,000,000</t>
  </si>
  <si>
    <t>15,879,000,000</t>
  </si>
  <si>
    <t>3,932,000,000</t>
  </si>
  <si>
    <t>4,822,000,000</t>
  </si>
  <si>
    <t>4,534,000,000</t>
  </si>
  <si>
    <t>16,560,000,000</t>
  </si>
  <si>
    <t>3,909,000,000</t>
  </si>
  <si>
    <t>4,841,000,000</t>
  </si>
  <si>
    <t>5,920,000,000</t>
  </si>
  <si>
    <t>7,249,000,000</t>
  </si>
  <si>
    <t>2,349,000,000</t>
  </si>
  <si>
    <t>2,529,000,000</t>
  </si>
  <si>
    <t>886,000,000</t>
  </si>
  <si>
    <t>395,000,000</t>
  </si>
  <si>
    <t>7,143,000,000</t>
  </si>
  <si>
    <t>2,174,000,000</t>
  </si>
  <si>
    <t>2,678,000,000</t>
  </si>
  <si>
    <t>861,000,000</t>
  </si>
  <si>
    <t>410,000,000</t>
  </si>
  <si>
    <t>7,380,000,000</t>
  </si>
  <si>
    <t>2,210,000,000</t>
  </si>
  <si>
    <t>2,817,000,000</t>
  </si>
  <si>
    <t>817,000,000</t>
  </si>
  <si>
    <t>438,000,000</t>
  </si>
  <si>
    <t>7,477,000,000</t>
  </si>
  <si>
    <t>2,173,000,000</t>
  </si>
  <si>
    <t>2,996,000,000</t>
  </si>
  <si>
    <t>876,000,000</t>
  </si>
  <si>
    <t>495,000,000</t>
  </si>
  <si>
    <t>7,436,600,000</t>
  </si>
  <si>
    <t>5,879,100,000</t>
  </si>
  <si>
    <t>702,300,000</t>
  </si>
  <si>
    <t>8,305,100,000</t>
  </si>
  <si>
    <t>6,548,700,000</t>
  </si>
  <si>
    <t>792,700,000</t>
  </si>
  <si>
    <t>8,023,200,000</t>
  </si>
  <si>
    <t>6,320,100,000</t>
  </si>
  <si>
    <t>763,400,000</t>
  </si>
  <si>
    <t>9,071,000,000</t>
  </si>
  <si>
    <t>7,137,900,000</t>
  </si>
  <si>
    <t>1,707,200,000</t>
  </si>
  <si>
    <t>1,847,186,000</t>
  </si>
  <si>
    <t>667,208,000</t>
  </si>
  <si>
    <t>93,782,000</t>
  </si>
  <si>
    <t>445,875,000</t>
  </si>
  <si>
    <t>2,135,539,000</t>
  </si>
  <si>
    <t>771,403,000</t>
  </si>
  <si>
    <t>117,073,000</t>
  </si>
  <si>
    <t>560,637,000</t>
  </si>
  <si>
    <t>2,396,998,000</t>
  </si>
  <si>
    <t>864,526,000</t>
  </si>
  <si>
    <t>102,077,000</t>
  </si>
  <si>
    <t>628,573,000</t>
  </si>
  <si>
    <t>2,490,821,000</t>
  </si>
  <si>
    <t>904,336,000</t>
  </si>
  <si>
    <t>97,578,000</t>
  </si>
  <si>
    <t>639,542,000</t>
  </si>
  <si>
    <t>13,469,300,000</t>
  </si>
  <si>
    <t>10,104,400,000</t>
  </si>
  <si>
    <t>2,065,900,000</t>
  </si>
  <si>
    <t>11,838,200,000</t>
  </si>
  <si>
    <t>8,910,800,000</t>
  </si>
  <si>
    <t>1,778,900,000</t>
  </si>
  <si>
    <t>11,937,000,000</t>
  </si>
  <si>
    <t>9,061,400,000</t>
  </si>
  <si>
    <t>1,545,300,000</t>
  </si>
  <si>
    <t>11,642,900,000</t>
  </si>
  <si>
    <t>8,552,100,000</t>
  </si>
  <si>
    <t>2,209,400,000</t>
  </si>
  <si>
    <t>101,093,000,000</t>
  </si>
  <si>
    <t>96,172,000,000</t>
  </si>
  <si>
    <t>2,875,000,000</t>
  </si>
  <si>
    <t>158,000,000</t>
  </si>
  <si>
    <t>91,084,000,000</t>
  </si>
  <si>
    <t>85,923,000,000</t>
  </si>
  <si>
    <t>3,028,000,000</t>
  </si>
  <si>
    <t>223,000,000</t>
  </si>
  <si>
    <t>102,531,000,000</t>
  </si>
  <si>
    <t>96,819,000,000</t>
  </si>
  <si>
    <t>3,240,000,000</t>
  </si>
  <si>
    <t>281,000,000</t>
  </si>
  <si>
    <t>121,546,000,000</t>
  </si>
  <si>
    <t>115,003,000,000</t>
  </si>
  <si>
    <t>3,648,000,000</t>
  </si>
  <si>
    <t>459,000,000</t>
  </si>
  <si>
    <t>55,656,000,000</t>
  </si>
  <si>
    <t>41,454,000,000</t>
  </si>
  <si>
    <t>6,528,000,000</t>
  </si>
  <si>
    <t>2,046,000,000</t>
  </si>
  <si>
    <t>55,184,000,000</t>
  </si>
  <si>
    <t>41,342,000,000</t>
  </si>
  <si>
    <t>8,148,000,000</t>
  </si>
  <si>
    <t>2,380,000,000</t>
  </si>
  <si>
    <t>47,011,000,000</t>
  </si>
  <si>
    <t>34,133,000,000</t>
  </si>
  <si>
    <t>6,974,000,000</t>
  </si>
  <si>
    <t>2,119,000,000</t>
  </si>
  <si>
    <t>38,537,000,000</t>
  </si>
  <si>
    <t>28,905,000,000</t>
  </si>
  <si>
    <t>6,588,000,000</t>
  </si>
  <si>
    <t>1,951,000,000</t>
  </si>
  <si>
    <t>17,936,000,000</t>
  </si>
  <si>
    <t>12,620,000,000</t>
  </si>
  <si>
    <t>2,096,000,000</t>
  </si>
  <si>
    <t>(6,000,000)</t>
  </si>
  <si>
    <t>19,261,000,000</t>
  </si>
  <si>
    <t>12,522,000,000</t>
  </si>
  <si>
    <t>2,211,000,000</t>
  </si>
  <si>
    <t>15,000,000</t>
  </si>
  <si>
    <t>19,171,000,000</t>
  </si>
  <si>
    <t>13,241,000,000</t>
  </si>
  <si>
    <t>2,245,000,000</t>
  </si>
  <si>
    <t>(82,000,000)</t>
  </si>
  <si>
    <t>18,987,000,000</t>
  </si>
  <si>
    <t>12,968,000,000</t>
  </si>
  <si>
    <t>2,270,000,000</t>
  </si>
  <si>
    <t>120,000,000</t>
  </si>
  <si>
    <t>6,514,099,000</t>
  </si>
  <si>
    <t>5,745,428,000</t>
  </si>
  <si>
    <t>169,645,000</t>
  </si>
  <si>
    <t>7,184,794,000</t>
  </si>
  <si>
    <t>6,293,699,000</t>
  </si>
  <si>
    <t>190,390,000</t>
  </si>
  <si>
    <t>9,049,918,000</t>
  </si>
  <si>
    <t>8,050,222,000</t>
  </si>
  <si>
    <t>265,101,000</t>
  </si>
  <si>
    <t>10,855,810,000</t>
  </si>
  <si>
    <t>9,716,541,000</t>
  </si>
  <si>
    <t>314,096,000</t>
  </si>
  <si>
    <t>2,432,680,000</t>
  </si>
  <si>
    <t>728,989,000</t>
  </si>
  <si>
    <t>212,572,000</t>
  </si>
  <si>
    <t>622,592,000</t>
  </si>
  <si>
    <t>2,865,751,000</t>
  </si>
  <si>
    <t>991,017,000</t>
  </si>
  <si>
    <t>213,519,000</t>
  </si>
  <si>
    <t>741,342,000</t>
  </si>
  <si>
    <t>3,538,756,000</t>
  </si>
  <si>
    <t>1,306,606,000</t>
  </si>
  <si>
    <t>257,296,000</t>
  </si>
  <si>
    <t>985,781,000</t>
  </si>
  <si>
    <t>3,663,851,000</t>
  </si>
  <si>
    <t>1,321,426,000</t>
  </si>
  <si>
    <t>310,921,000</t>
  </si>
  <si>
    <t>1,036,178,000</t>
  </si>
  <si>
    <t>15,456,000,000</t>
  </si>
  <si>
    <t>10,645,000,000</t>
  </si>
  <si>
    <t>1,879,000,000</t>
  </si>
  <si>
    <t>1,590,000,000</t>
  </si>
  <si>
    <t>15,884,000,000</t>
  </si>
  <si>
    <t>10,421,000,000</t>
  </si>
  <si>
    <t>2,054,000,000</t>
  </si>
  <si>
    <t>1,637,000,000</t>
  </si>
  <si>
    <t>15,714,000,000</t>
  </si>
  <si>
    <t>9,447,000,000</t>
  </si>
  <si>
    <t>2,067,000,000</t>
  </si>
  <si>
    <t>1,626,000,000</t>
  </si>
  <si>
    <t>16,389,000,000</t>
  </si>
  <si>
    <t>9,383,000,000</t>
  </si>
  <si>
    <t>2,197,000,000</t>
  </si>
  <si>
    <t>1,738,000,000</t>
  </si>
  <si>
    <t>6,493,900,000</t>
  </si>
  <si>
    <t>340,400,000</t>
  </si>
  <si>
    <t>1,684,500,000</t>
  </si>
  <si>
    <t>2,226,200,000</t>
  </si>
  <si>
    <t>262,800,000</t>
  </si>
  <si>
    <t>7,670,400,000</t>
  </si>
  <si>
    <t>385,900,000</t>
  </si>
  <si>
    <t>2,027,900,000</t>
  </si>
  <si>
    <t>2,430,600,000</t>
  </si>
  <si>
    <t>258,300,000</t>
  </si>
  <si>
    <t>9,256,000,000</t>
  </si>
  <si>
    <t>420,100,000</t>
  </si>
  <si>
    <t>2,305,400,000</t>
  </si>
  <si>
    <t>3,697,300,000</t>
  </si>
  <si>
    <t>279,000,000</t>
  </si>
  <si>
    <t>11,229,200,000</t>
  </si>
  <si>
    <t>2,657,700,000</t>
  </si>
  <si>
    <t>4,470,100,000</t>
  </si>
  <si>
    <t>2,910,748,000</t>
  </si>
  <si>
    <t>514,722,000</t>
  </si>
  <si>
    <t>1,468,434,000</t>
  </si>
  <si>
    <t>338,786,000</t>
  </si>
  <si>
    <t>12,794,000</t>
  </si>
  <si>
    <t>3,402,703,000</t>
  </si>
  <si>
    <t>604,377,000</t>
  </si>
  <si>
    <t>1,628,961,000</t>
  </si>
  <si>
    <t>392,805,000</t>
  </si>
  <si>
    <t>13,476,000</t>
  </si>
  <si>
    <t>4,425,267,000</t>
  </si>
  <si>
    <t>750,781,000</t>
  </si>
  <si>
    <t>2,262,024,000</t>
  </si>
  <si>
    <t>539,799,000</t>
  </si>
  <si>
    <t>91,527,000</t>
  </si>
  <si>
    <t>4,796,473,000</t>
  </si>
  <si>
    <t>779,116,000</t>
  </si>
  <si>
    <t>2,464,380,000</t>
  </si>
  <si>
    <t>551,418,000</t>
  </si>
  <si>
    <t>90,546,000</t>
  </si>
  <si>
    <t>6,104,000,000</t>
  </si>
  <si>
    <t>2,990,700,000</t>
  </si>
  <si>
    <t>200,900,000</t>
  </si>
  <si>
    <t>5,474,700,000</t>
  </si>
  <si>
    <t>2,954,500,000</t>
  </si>
  <si>
    <t>150,200,000</t>
  </si>
  <si>
    <t>4,743,200,000</t>
  </si>
  <si>
    <t>2,964,700,000</t>
  </si>
  <si>
    <t>205,200,000</t>
  </si>
  <si>
    <t>4,308,300,000</t>
  </si>
  <si>
    <t>2,761,200,000</t>
  </si>
  <si>
    <t>319,000,000</t>
  </si>
  <si>
    <t>5,513,000,000</t>
  </si>
  <si>
    <t>375,000,000</t>
  </si>
  <si>
    <t>3,380,000,000</t>
  </si>
  <si>
    <t>490,000,000</t>
  </si>
  <si>
    <t>5,133,000,000</t>
  </si>
  <si>
    <t>216,000,000</t>
  </si>
  <si>
    <t>3,142,000,000</t>
  </si>
  <si>
    <t>581,000,000</t>
  </si>
  <si>
    <t>5,342,000,000</t>
  </si>
  <si>
    <t>160,000,000</t>
  </si>
  <si>
    <t>3,247,000,000</t>
  </si>
  <si>
    <t>464,000,000</t>
  </si>
  <si>
    <t>5,276,000,000</t>
  </si>
  <si>
    <t>237,000,000</t>
  </si>
  <si>
    <t>3,113,000,000</t>
  </si>
  <si>
    <t>448,000,000</t>
  </si>
  <si>
    <t>2,921,900,000</t>
  </si>
  <si>
    <t>1,630,500,000</t>
  </si>
  <si>
    <t>746,300,000</t>
  </si>
  <si>
    <t>3,194,300,000</t>
  </si>
  <si>
    <t>1,756,300,000</t>
  </si>
  <si>
    <t>815,800,000</t>
  </si>
  <si>
    <t>3,297,600,000</t>
  </si>
  <si>
    <t>1,844,700,000</t>
  </si>
  <si>
    <t>811,700,000</t>
  </si>
  <si>
    <t>3,394,800,000</t>
  </si>
  <si>
    <t>1,883,000,000</t>
  </si>
  <si>
    <t>837,600,000</t>
  </si>
  <si>
    <t>12,316,000,000</t>
  </si>
  <si>
    <t>7,081,000,000</t>
  </si>
  <si>
    <t>723,000,000</t>
  </si>
  <si>
    <t>2,811,000,000</t>
  </si>
  <si>
    <t>19,080,000,000</t>
  </si>
  <si>
    <t>12,930,000,000</t>
  </si>
  <si>
    <t>686,000,000</t>
  </si>
  <si>
    <t>2,903,000,000</t>
  </si>
  <si>
    <t>23,125,000,000</t>
  </si>
  <si>
    <t>16,049,000,000</t>
  </si>
  <si>
    <t>554,000,000</t>
  </si>
  <si>
    <t>2,915,000,000</t>
  </si>
  <si>
    <t>12,764,000,000</t>
  </si>
  <si>
    <t>10,295,000,000</t>
  </si>
  <si>
    <t>334,000,000</t>
  </si>
  <si>
    <t>2,229,000,000</t>
  </si>
  <si>
    <t>11,359,113,000</t>
  </si>
  <si>
    <t>9,641,542,000</t>
  </si>
  <si>
    <t>1,042,251,000</t>
  </si>
  <si>
    <t>12,752,076,000</t>
  </si>
  <si>
    <t>10,915,981,000</t>
  </si>
  <si>
    <t>1,153,445,000</t>
  </si>
  <si>
    <t>13,470,067,000</t>
  </si>
  <si>
    <t>11,462,415,000</t>
  </si>
  <si>
    <t>1,259,234,000</t>
  </si>
  <si>
    <t>13,476,084,000</t>
  </si>
  <si>
    <t>11,207,604,000</t>
  </si>
  <si>
    <t>1,410,170,000</t>
  </si>
  <si>
    <t>8,155,000,000</t>
  </si>
  <si>
    <t>5,345,000,000</t>
  </si>
  <si>
    <t>47,000,000</t>
  </si>
  <si>
    <t>1,854,000,000</t>
  </si>
  <si>
    <t>9,108,000,000</t>
  </si>
  <si>
    <t>5,973,000,000</t>
  </si>
  <si>
    <t>62,000,000</t>
  </si>
  <si>
    <t>2,102,000,000</t>
  </si>
  <si>
    <t>9,754,000,000</t>
  </si>
  <si>
    <t>6,426,000,000</t>
  </si>
  <si>
    <t>89,000,000</t>
  </si>
  <si>
    <t>2,125,000,000</t>
  </si>
  <si>
    <t>29,003,000,000</t>
  </si>
  <si>
    <t>18,655,000,000</t>
  </si>
  <si>
    <t>86,000,000</t>
  </si>
  <si>
    <t>6,907,000,000</t>
  </si>
  <si>
    <t>29,119,000,000</t>
  </si>
  <si>
    <t>17,900,000,000</t>
  </si>
  <si>
    <t>8,742,000,000</t>
  </si>
  <si>
    <t>32,380,000,000</t>
  </si>
  <si>
    <t>20,865,000,000</t>
  </si>
  <si>
    <t>9,339,000,000</t>
  </si>
  <si>
    <t>34,914,000,000</t>
  </si>
  <si>
    <t>21,334,000,000</t>
  </si>
  <si>
    <t>10,276,000,000</t>
  </si>
  <si>
    <t>37,876,000,000</t>
  </si>
  <si>
    <t>23,290,000,000</t>
  </si>
  <si>
    <t>11,259,000,000</t>
  </si>
  <si>
    <t>4,111,000,000</t>
  </si>
  <si>
    <t>14,000,000</t>
  </si>
  <si>
    <t>4,531,000,000</t>
  </si>
  <si>
    <t>3,748,000,000</t>
  </si>
  <si>
    <t>4,945,000,000</t>
  </si>
  <si>
    <t>4,157,000,000</t>
  </si>
  <si>
    <t>5,142,000,000</t>
  </si>
  <si>
    <t>4,195,000,000</t>
  </si>
  <si>
    <t>13,000,000</t>
  </si>
  <si>
    <t>17,085,000,000</t>
  </si>
  <si>
    <t>7,153,000,000</t>
  </si>
  <si>
    <t>6,043,000,000</t>
  </si>
  <si>
    <t>17,420,000,000</t>
  </si>
  <si>
    <t>7,219,000,000</t>
  </si>
  <si>
    <t>6,645,000,000</t>
  </si>
  <si>
    <t>17,277,000,000</t>
  </si>
  <si>
    <t>7,168,000,000</t>
  </si>
  <si>
    <t>6,552,000,000</t>
  </si>
  <si>
    <t>16,034,000,000</t>
  </si>
  <si>
    <t>6,635,000,000</t>
  </si>
  <si>
    <t>6,610,000,000</t>
  </si>
  <si>
    <t>5,533,000,000</t>
  </si>
  <si>
    <t>1,291,000,000</t>
  </si>
  <si>
    <t>130,000,000</t>
  </si>
  <si>
    <t>5,514,000,000</t>
  </si>
  <si>
    <t>3,158,000,000</t>
  </si>
  <si>
    <t>1,254,000,000</t>
  </si>
  <si>
    <t>125,000,000</t>
  </si>
  <si>
    <t>5,655,000,000</t>
  </si>
  <si>
    <t>3,190,000,000</t>
  </si>
  <si>
    <t>1,321,000,000</t>
  </si>
  <si>
    <t>136,000,000</t>
  </si>
  <si>
    <t>5,761,000,000</t>
  </si>
  <si>
    <t>3,163,000,000</t>
  </si>
  <si>
    <t>1,393,000,000</t>
  </si>
  <si>
    <t>141,000,000</t>
  </si>
  <si>
    <t>2,666,000,000</t>
  </si>
  <si>
    <t>55,000,000</t>
  </si>
  <si>
    <t>1,670,000,000</t>
  </si>
  <si>
    <t>46,000,000</t>
  </si>
  <si>
    <t>2,607,000,000</t>
  </si>
  <si>
    <t>45,000,000</t>
  </si>
  <si>
    <t>1,611,000,000</t>
  </si>
  <si>
    <t>27,000,000</t>
  </si>
  <si>
    <t>2,819,000,000</t>
  </si>
  <si>
    <t>43,000,000</t>
  </si>
  <si>
    <t>1,859,000,000</t>
  </si>
  <si>
    <t>147,000,000</t>
  </si>
  <si>
    <t>2,960,000,000</t>
  </si>
  <si>
    <t>40,000,000</t>
  </si>
  <si>
    <t>1,836,000,000</t>
  </si>
  <si>
    <t>248,000,000</t>
  </si>
  <si>
    <t>3,214,591,000</t>
  </si>
  <si>
    <t>2,359,822,000</t>
  </si>
  <si>
    <t>203,733,000</t>
  </si>
  <si>
    <t>96,054,000</t>
  </si>
  <si>
    <t>4,108,269,000</t>
  </si>
  <si>
    <t>2,990,513,000</t>
  </si>
  <si>
    <t>273,897,000</t>
  </si>
  <si>
    <t>110,474,000</t>
  </si>
  <si>
    <t>4,501,223,000</t>
  </si>
  <si>
    <t>3,326,936,000</t>
  </si>
  <si>
    <t>250,214,000</t>
  </si>
  <si>
    <t>130,368,000</t>
  </si>
  <si>
    <t>3,904,384,000</t>
  </si>
  <si>
    <t>3,406,170,000</t>
  </si>
  <si>
    <t>276,240,000</t>
  </si>
  <si>
    <t>146,368,000</t>
  </si>
  <si>
    <t>17,301,000,000</t>
  </si>
  <si>
    <t>13,021,000,000</t>
  </si>
  <si>
    <t>1,827,000,000</t>
  </si>
  <si>
    <t>713,000,000</t>
  </si>
  <si>
    <t>19,221,000,000</t>
  </si>
  <si>
    <t>14,360,000,000</t>
  </si>
  <si>
    <t>2,112,000,000</t>
  </si>
  <si>
    <t>754,000,000</t>
  </si>
  <si>
    <t>19,110,000,000</t>
  </si>
  <si>
    <t>14,163,000,000</t>
  </si>
  <si>
    <t>2,169,000,000</t>
  </si>
  <si>
    <t>735,000,000</t>
  </si>
  <si>
    <t>17,509,000,000</t>
  </si>
  <si>
    <t>13,057,000,000</t>
  </si>
  <si>
    <t>2,189,000,000</t>
  </si>
  <si>
    <t>636,000,000</t>
  </si>
  <si>
    <t>6,566,000,000</t>
  </si>
  <si>
    <t>4,562,000,000</t>
  </si>
  <si>
    <t>628,000,000</t>
  </si>
  <si>
    <t>7,179,000,000</t>
  </si>
  <si>
    <t>5,090,000,000</t>
  </si>
  <si>
    <t>252,000,000</t>
  </si>
  <si>
    <t>685,000,000</t>
  </si>
  <si>
    <t>6,456,000,000</t>
  </si>
  <si>
    <t>4,281,000,000</t>
  </si>
  <si>
    <t>262,000,000</t>
  </si>
  <si>
    <t>750,000,000</t>
  </si>
  <si>
    <t>6,399,000,000</t>
  </si>
  <si>
    <t>4,010,000,000</t>
  </si>
  <si>
    <t>811,000,000</t>
  </si>
  <si>
    <t>8,110,000,000</t>
  </si>
  <si>
    <t>6,781,000,000</t>
  </si>
  <si>
    <t>1,105,000,000</t>
  </si>
  <si>
    <t>88,000,000</t>
  </si>
  <si>
    <t>10,863,000,000</t>
  </si>
  <si>
    <t>8,995,000,000</t>
  </si>
  <si>
    <t>1,264,000,000</t>
  </si>
  <si>
    <t>327,000,000</t>
  </si>
  <si>
    <t>12,678,000,000</t>
  </si>
  <si>
    <t>2,012,000,000</t>
  </si>
  <si>
    <t>1,406,000,000</t>
  </si>
  <si>
    <t>22,760,000,000</t>
  </si>
  <si>
    <t>17,242,000,000</t>
  </si>
  <si>
    <t>2,977,000,000</t>
  </si>
  <si>
    <t>7,452,000,000</t>
  </si>
  <si>
    <t>4,747,000,000</t>
  </si>
  <si>
    <t>365,000,000</t>
  </si>
  <si>
    <t>1,050,000,000</t>
  </si>
  <si>
    <t>5,755,000,000</t>
  </si>
  <si>
    <t>387,000,000</t>
  </si>
  <si>
    <t>954,000,000</t>
  </si>
  <si>
    <t>9,226,000,000</t>
  </si>
  <si>
    <t>6,890,000,000</t>
  </si>
  <si>
    <t>388,000,000</t>
  </si>
  <si>
    <t>1,013,000,000</t>
  </si>
  <si>
    <t>7,386,000,000</t>
  </si>
  <si>
    <t>5,109,000,000</t>
  </si>
  <si>
    <t>374,000,000</t>
  </si>
  <si>
    <t>970,000,000</t>
  </si>
  <si>
    <t>23,771,000,000</t>
  </si>
  <si>
    <t>1,403,000,000</t>
  </si>
  <si>
    <t>11,188,000,000</t>
  </si>
  <si>
    <t>5,024,000,000</t>
  </si>
  <si>
    <t>24,176,000,000</t>
  </si>
  <si>
    <t>1,241,000,000</t>
  </si>
  <si>
    <t>11,682,000,000</t>
  </si>
  <si>
    <t>4,124,000,000</t>
  </si>
  <si>
    <t>23,869,000,000</t>
  </si>
  <si>
    <t>1,088,000,000</t>
  </si>
  <si>
    <t>11,648,000,000</t>
  </si>
  <si>
    <t>4,073,000,000</t>
  </si>
  <si>
    <t>25,038,000,000</t>
  </si>
  <si>
    <t>1,091,000,000</t>
  </si>
  <si>
    <t>12,566,000,000</t>
  </si>
  <si>
    <t>4,966,000,000</t>
  </si>
  <si>
    <t>1,204,546,000</t>
  </si>
  <si>
    <t>290,054,000</t>
  </si>
  <si>
    <t>170,113,000</t>
  </si>
  <si>
    <t>451,405,000</t>
  </si>
  <si>
    <t>1,746,278,000</t>
  </si>
  <si>
    <t>400,281,000</t>
  </si>
  <si>
    <t>147,651,000</t>
  </si>
  <si>
    <t>651,052,000</t>
  </si>
  <si>
    <t>2,173,011,000</t>
  </si>
  <si>
    <t>524,880,000</t>
  </si>
  <si>
    <t>129,602,000</t>
  </si>
  <si>
    <t>632,760,000</t>
  </si>
  <si>
    <t>1,357,150,000</t>
  </si>
  <si>
    <t>580,994,000</t>
  </si>
  <si>
    <t>112,253,000</t>
  </si>
  <si>
    <t>622,211,000</t>
  </si>
  <si>
    <t>4,474,000,000</t>
  </si>
  <si>
    <t>3,103,000,000</t>
  </si>
  <si>
    <t>4,979,000,000</t>
  </si>
  <si>
    <t>3,469,000,000</t>
  </si>
  <si>
    <t>594,000,000</t>
  </si>
  <si>
    <t>5,244,000,000</t>
  </si>
  <si>
    <t>606,000,000</t>
  </si>
  <si>
    <t>5,259,000,000</t>
  </si>
  <si>
    <t>3,642,000,000</t>
  </si>
  <si>
    <t>638,000,000</t>
  </si>
  <si>
    <t>1,587,725,000</t>
  </si>
  <si>
    <t>560,917,000</t>
  </si>
  <si>
    <t>610,735,000</t>
  </si>
  <si>
    <t>58,827,000</t>
  </si>
  <si>
    <t>30,239,000</t>
  </si>
  <si>
    <t>1,717,776,000</t>
  </si>
  <si>
    <t>626,206,000</t>
  </si>
  <si>
    <t>683,115,000</t>
  </si>
  <si>
    <t>66,259,000</t>
  </si>
  <si>
    <t>35,710,000</t>
  </si>
  <si>
    <t>1,797,060,000</t>
  </si>
  <si>
    <t>726,798,000</t>
  </si>
  <si>
    <t>712,543,000</t>
  </si>
  <si>
    <t>69,589,000</t>
  </si>
  <si>
    <t>51,459,000</t>
  </si>
  <si>
    <t>1,966,814,000</t>
  </si>
  <si>
    <t>793,735,000</t>
  </si>
  <si>
    <t>722,798,000</t>
  </si>
  <si>
    <t>65,411,000</t>
  </si>
  <si>
    <t>60,790,000</t>
  </si>
  <si>
    <t>105,156,000,000</t>
  </si>
  <si>
    <t>91,948,000,000</t>
  </si>
  <si>
    <t>10,104,000,000</t>
  </si>
  <si>
    <t>112,640,000,000</t>
  </si>
  <si>
    <t>98,458,000,000</t>
  </si>
  <si>
    <t>10,899,000,000</t>
  </si>
  <si>
    <t>116,199,000,000</t>
  </si>
  <si>
    <t>101,065,000,000</t>
  </si>
  <si>
    <t>11,445,000,000</t>
  </si>
  <si>
    <t>118,719,000,000</t>
  </si>
  <si>
    <t>102,901,000,000</t>
  </si>
  <si>
    <t>12,068,000,000</t>
  </si>
  <si>
    <t>1,577,000</t>
  </si>
  <si>
    <t>2,410,000</t>
  </si>
  <si>
    <t>1,514,000</t>
  </si>
  <si>
    <t>3,940,000</t>
  </si>
  <si>
    <t>79,562,000</t>
  </si>
  <si>
    <t>75,508,000</t>
  </si>
  <si>
    <t>15,359,000</t>
  </si>
  <si>
    <t>99,642,000</t>
  </si>
  <si>
    <t>84,477,000</t>
  </si>
  <si>
    <t>25,853,000</t>
  </si>
  <si>
    <t>8,052,000,000</t>
  </si>
  <si>
    <t>5,140,000,000</t>
  </si>
  <si>
    <t>1,653,000,000</t>
  </si>
  <si>
    <t>128,000,000</t>
  </si>
  <si>
    <t>8,268,000,000</t>
  </si>
  <si>
    <t>5,297,000,000</t>
  </si>
  <si>
    <t>1,527,000,000</t>
  </si>
  <si>
    <t>122,000,000</t>
  </si>
  <si>
    <t>8,082,000,000</t>
  </si>
  <si>
    <t>5,300,000,000</t>
  </si>
  <si>
    <t>1,509,000,000</t>
  </si>
  <si>
    <t>7,961,000,000</t>
  </si>
  <si>
    <t>5,181,000,000</t>
  </si>
  <si>
    <t>124,000,000</t>
  </si>
  <si>
    <t>3,050,195,000</t>
  </si>
  <si>
    <t>683,579,000</t>
  </si>
  <si>
    <t>2,047,847,000</t>
  </si>
  <si>
    <t>429,479,000</t>
  </si>
  <si>
    <t>4,071,003,000</t>
  </si>
  <si>
    <t>968,428,000</t>
  </si>
  <si>
    <t>2,764,851,000</t>
  </si>
  <si>
    <t>623,798,000</t>
  </si>
  <si>
    <t>5,373,586,000</t>
  </si>
  <si>
    <t>1,289,270,000</t>
  </si>
  <si>
    <t>3,437,032,000</t>
  </si>
  <si>
    <t>792,917,000</t>
  </si>
  <si>
    <t>6,667,216,000</t>
  </si>
  <si>
    <t>1,654,548,000</t>
  </si>
  <si>
    <t>3,951,445,000</t>
  </si>
  <si>
    <t>946,300,000</t>
  </si>
  <si>
    <t>48,607,000,000</t>
  </si>
  <si>
    <t>19,167,000,000</t>
  </si>
  <si>
    <t>11,802,000,000</t>
  </si>
  <si>
    <t>5,942,000,000</t>
  </si>
  <si>
    <t>47,142,000,000</t>
  </si>
  <si>
    <t>19,373,000,000</t>
  </si>
  <si>
    <t>11,437,000,000</t>
  </si>
  <si>
    <t>6,294,000,000</t>
  </si>
  <si>
    <t>275,000,000</t>
  </si>
  <si>
    <t>49,161,000,000</t>
  </si>
  <si>
    <t>19,480,000,000</t>
  </si>
  <si>
    <t>11,861,000,000</t>
  </si>
  <si>
    <t>6,207,000,000</t>
  </si>
  <si>
    <t>359,000,000</t>
  </si>
  <si>
    <t>49,247,000,000</t>
  </si>
  <si>
    <t>18,287,000,000</t>
  </si>
  <si>
    <t>11,433,000,000</t>
  </si>
  <si>
    <t>6,296,000,000</t>
  </si>
  <si>
    <t>303,000,000</t>
  </si>
  <si>
    <t>4,069,746,000</t>
  </si>
  <si>
    <t>3,282,301,000</t>
  </si>
  <si>
    <t>194,207,000</t>
  </si>
  <si>
    <t>137,058,000</t>
  </si>
  <si>
    <t>4,250,447,000</t>
  </si>
  <si>
    <t>3,575,631,000</t>
  </si>
  <si>
    <t>187,244,000</t>
  </si>
  <si>
    <t>182,242,000</t>
  </si>
  <si>
    <t>12,026,000,000</t>
  </si>
  <si>
    <t>3,931,000,000</t>
  </si>
  <si>
    <t>3,518,000,000</t>
  </si>
  <si>
    <t>1,104,000,000</t>
  </si>
  <si>
    <t>12,669,000,000</t>
  </si>
  <si>
    <t>4,100,000,000</t>
  </si>
  <si>
    <t>3,805,000,000</t>
  </si>
  <si>
    <t>1,151,000,000</t>
  </si>
  <si>
    <t>11,811,000,000</t>
  </si>
  <si>
    <t>3,293,000,000</t>
  </si>
  <si>
    <t>3,726,000,000</t>
  </si>
  <si>
    <t>1,208,000,000</t>
  </si>
  <si>
    <t>11,069,000,000</t>
  </si>
  <si>
    <t>2,782,000,000</t>
  </si>
  <si>
    <t>3,597,000,000</t>
  </si>
  <si>
    <t>1,301,000,000</t>
  </si>
  <si>
    <t>4,245,964,000</t>
  </si>
  <si>
    <t>2,492,655,000</t>
  </si>
  <si>
    <t>1,187,331,000</t>
  </si>
  <si>
    <t>4,193,844,000</t>
  </si>
  <si>
    <t>2,444,085,000</t>
  </si>
  <si>
    <t>1,147,039,000</t>
  </si>
  <si>
    <t>4,476,886,000</t>
  </si>
  <si>
    <t>2,555,549,000</t>
  </si>
  <si>
    <t>1,224,930,000</t>
  </si>
  <si>
    <t>4,905,458,000</t>
  </si>
  <si>
    <t>2,775,588,000</t>
  </si>
  <si>
    <t>1,348,122,000</t>
  </si>
  <si>
    <t>18,376,000,000</t>
  </si>
  <si>
    <t>7,639,000,000</t>
  </si>
  <si>
    <t>3,244,000,000</t>
  </si>
  <si>
    <t>4,780,000,000</t>
  </si>
  <si>
    <t>18,095,000,000</t>
  </si>
  <si>
    <t>7,507,000,000</t>
  </si>
  <si>
    <t>3,502,000,000</t>
  </si>
  <si>
    <t>4,541,000,000</t>
  </si>
  <si>
    <t>18,031,000,000</t>
  </si>
  <si>
    <t>7,846,000,000</t>
  </si>
  <si>
    <t>3,347,000,000</t>
  </si>
  <si>
    <t>4,428,000,000</t>
  </si>
  <si>
    <t>7,778,000,000</t>
  </si>
  <si>
    <t>3,328,000,000</t>
  </si>
  <si>
    <t>4,189,000,000</t>
  </si>
  <si>
    <t>7,346,472,000</t>
  </si>
  <si>
    <t>4,278,241,000</t>
  </si>
  <si>
    <t>1,557,646,000</t>
  </si>
  <si>
    <t>149,089,000</t>
  </si>
  <si>
    <t>8,843,200,000</t>
  </si>
  <si>
    <t>5,265,500,000</t>
  </si>
  <si>
    <t>1,727,600,000</t>
  </si>
  <si>
    <t>172,200,000</t>
  </si>
  <si>
    <t>10,262,700,000</t>
  </si>
  <si>
    <t>6,141,100,000</t>
  </si>
  <si>
    <t>2,037,000,000</t>
  </si>
  <si>
    <t>199,700,000</t>
  </si>
  <si>
    <t>12,416,000,000</t>
  </si>
  <si>
    <t>7,440,200,000</t>
  </si>
  <si>
    <t>2,508,600,000</t>
  </si>
  <si>
    <t>325,200,000</t>
  </si>
  <si>
    <t>2,918,434,000</t>
  </si>
  <si>
    <t>502,795,000</t>
  </si>
  <si>
    <t>1,476,916,000</t>
  </si>
  <si>
    <t>516,338,000</t>
  </si>
  <si>
    <t>41,668,000</t>
  </si>
  <si>
    <t>3,142,856,000</t>
  </si>
  <si>
    <t>620,219,000</t>
  </si>
  <si>
    <t>1,600,187,000</t>
  </si>
  <si>
    <t>553,817,000</t>
  </si>
  <si>
    <t>39,577,000</t>
  </si>
  <si>
    <t>3,275,594,000</t>
  </si>
  <si>
    <t>614,364,000</t>
  </si>
  <si>
    <t>1,538,027,000</t>
  </si>
  <si>
    <t>563,975,000</t>
  </si>
  <si>
    <t>41,595,000</t>
  </si>
  <si>
    <t>3,418,265,000</t>
  </si>
  <si>
    <t>559,541,000</t>
  </si>
  <si>
    <t>1,620,006,000</t>
  </si>
  <si>
    <t>489,265,000</t>
  </si>
  <si>
    <t>29,173,000</t>
  </si>
  <si>
    <t>126,761,000,000</t>
  </si>
  <si>
    <t>102,978,000,000</t>
  </si>
  <si>
    <t>139,367,000,000</t>
  </si>
  <si>
    <t>114,000,000,000</t>
  </si>
  <si>
    <t>153,290,000,000</t>
  </si>
  <si>
    <t>126,762,000,000</t>
  </si>
  <si>
    <t>177,526,000,000</t>
  </si>
  <si>
    <t>148,669,000,000</t>
  </si>
  <si>
    <t>230,590,000,000</t>
  </si>
  <si>
    <t>163,336,000,000</t>
  </si>
  <si>
    <t>17,100,000,000</t>
  </si>
  <si>
    <t>13,413,000,000</t>
  </si>
  <si>
    <t>220,156,000,000</t>
  </si>
  <si>
    <t>159,323,000,000</t>
  </si>
  <si>
    <t>17,573,000,000</t>
  </si>
  <si>
    <t>14,186,000,000</t>
  </si>
  <si>
    <t>200,494,000,000</t>
  </si>
  <si>
    <t>144,956,000,000</t>
  </si>
  <si>
    <t>17,034,000,000</t>
  </si>
  <si>
    <t>16,793,000,000</t>
  </si>
  <si>
    <t>129,925,000,000</t>
  </si>
  <si>
    <t>92,785,000,000</t>
  </si>
  <si>
    <t>16,473,000,000</t>
  </si>
  <si>
    <t>21,037,000,000</t>
  </si>
  <si>
    <t>1,819,814,000</t>
  </si>
  <si>
    <t>343,743,000</t>
  </si>
  <si>
    <t>133,796,000</t>
  </si>
  <si>
    <t>579,315,000</t>
  </si>
  <si>
    <t>2,319,919,000</t>
  </si>
  <si>
    <t>455,436,000</t>
  </si>
  <si>
    <t>169,815,000</t>
  </si>
  <si>
    <t>778,655,000</t>
  </si>
  <si>
    <t>2,660,147,000</t>
  </si>
  <si>
    <t>538,374,000</t>
  </si>
  <si>
    <t>204,161,000</t>
  </si>
  <si>
    <t>986,812,000</t>
  </si>
  <si>
    <t>1,803,573,000</t>
  </si>
  <si>
    <t>541,359,000</t>
  </si>
  <si>
    <t>230,734,000</t>
  </si>
  <si>
    <t>1,230,853,000</t>
  </si>
  <si>
    <t>12,835,000,000</t>
  </si>
  <si>
    <t>8,300,000,000</t>
  </si>
  <si>
    <t>1,127,000,000</t>
  </si>
  <si>
    <t>13,120,000,000</t>
  </si>
  <si>
    <t>8,033,000,000</t>
  </si>
  <si>
    <t>563,000,000</t>
  </si>
  <si>
    <t>12,436,000,000</t>
  </si>
  <si>
    <t>7,881,000,000</t>
  </si>
  <si>
    <t>1,292,000,000</t>
  </si>
  <si>
    <t>11,683,000,000</t>
  </si>
  <si>
    <t>6,201,000,000</t>
  </si>
  <si>
    <t>551,000,000</t>
  </si>
  <si>
    <t>1,395,000,000</t>
  </si>
  <si>
    <t>37,773,000,000</t>
  </si>
  <si>
    <t>20,964,000,000</t>
  </si>
  <si>
    <t>11,349,000,000</t>
  </si>
  <si>
    <t>1,658,000,000</t>
  </si>
  <si>
    <t>40,362,000,000</t>
  </si>
  <si>
    <t>22,967,000,000</t>
  </si>
  <si>
    <t>12,702,000,000</t>
  </si>
  <si>
    <t>1,771,000,000</t>
  </si>
  <si>
    <t>40,704,000,000</t>
  </si>
  <si>
    <t>17,096,000,000</t>
  </si>
  <si>
    <t>1,835,000,000</t>
  </si>
  <si>
    <t>39,639,000,000</t>
  </si>
  <si>
    <t>15,940,000,000</t>
  </si>
  <si>
    <t>14,845,000,000</t>
  </si>
  <si>
    <t>1,902,000,000</t>
  </si>
  <si>
    <t>28,998,000,000</t>
  </si>
  <si>
    <t>17,642,000,000</t>
  </si>
  <si>
    <t>6,564,000,000</t>
  </si>
  <si>
    <t>28,406,000,000</t>
  </si>
  <si>
    <t>17,023,000,000</t>
  </si>
  <si>
    <t>5,536,000,000</t>
  </si>
  <si>
    <t>1,958,000,000</t>
  </si>
  <si>
    <t>25,130,000,000</t>
  </si>
  <si>
    <t>15,112,000,000</t>
  </si>
  <si>
    <t>5,074,000,000</t>
  </si>
  <si>
    <t>1,898,000,000</t>
  </si>
  <si>
    <t>24,594,000,000</t>
  </si>
  <si>
    <t>14,469,000,000</t>
  </si>
  <si>
    <t>5,005,000,000</t>
  </si>
  <si>
    <t>1,641,000,000</t>
  </si>
  <si>
    <t>37,795,400,000</t>
  </si>
  <si>
    <t>25,667,300,000</t>
  </si>
  <si>
    <t>4,426,100,000</t>
  </si>
  <si>
    <t>1,477,300,000</t>
  </si>
  <si>
    <t>36,066,900,000</t>
  </si>
  <si>
    <t>24,775,800,000</t>
  </si>
  <si>
    <t>4,377,700,000</t>
  </si>
  <si>
    <t>1,452,000,000</t>
  </si>
  <si>
    <t>28,862,800,000</t>
  </si>
  <si>
    <t>20,143,200,000</t>
  </si>
  <si>
    <t>3,834,400,000</t>
  </si>
  <si>
    <t>1,425,100,000</t>
  </si>
  <si>
    <t>26,644,000,000</t>
  </si>
  <si>
    <t>18,248,900,000</t>
  </si>
  <si>
    <t>4,018,300,000</t>
  </si>
  <si>
    <t>1,389,100,000</t>
  </si>
  <si>
    <t>8,984,000,000</t>
  </si>
  <si>
    <t>3,052,000,000</t>
  </si>
  <si>
    <t>848,000,000</t>
  </si>
  <si>
    <t>9,370,000,000</t>
  </si>
  <si>
    <t>3,194,000,000</t>
  </si>
  <si>
    <t>1,086,000,000</t>
  </si>
  <si>
    <t>9,611,000,000</t>
  </si>
  <si>
    <t>614,000,000</t>
  </si>
  <si>
    <t>3,340,000,000</t>
  </si>
  <si>
    <t>1,443,000,000</t>
  </si>
  <si>
    <t>10,002,000,000</t>
  </si>
  <si>
    <t>623,000,000</t>
  </si>
  <si>
    <t>3,615,000,000</t>
  </si>
  <si>
    <t>1,512,000,000</t>
  </si>
  <si>
    <t>16,022,128,000</t>
  </si>
  <si>
    <t>10,936,727,000</t>
  </si>
  <si>
    <t>3,430,125,000</t>
  </si>
  <si>
    <t>17,504,167,000</t>
  </si>
  <si>
    <t>12,068,425,000</t>
  </si>
  <si>
    <t>3,699,557,000</t>
  </si>
  <si>
    <t>18,909,588,000</t>
  </si>
  <si>
    <t>13,107,081,000</t>
  </si>
  <si>
    <t>4,033,414,000</t>
  </si>
  <si>
    <t>20,368,562,000</t>
  </si>
  <si>
    <t>14,062,471,000</t>
  </si>
  <si>
    <t>4,365,797,000</t>
  </si>
  <si>
    <t>7,383,000,000</t>
  </si>
  <si>
    <t>4,365,000,000</t>
  </si>
  <si>
    <t>1,742,000,000</t>
  </si>
  <si>
    <t>75,000,000</t>
  </si>
  <si>
    <t>7,146,000,000</t>
  </si>
  <si>
    <t>4,326,000,000</t>
  </si>
  <si>
    <t>1,740,000,000</t>
  </si>
  <si>
    <t>79,000,000</t>
  </si>
  <si>
    <t>7,435,000,000</t>
  </si>
  <si>
    <t>4,637,000,000</t>
  </si>
  <si>
    <t>1,721,000,000</t>
  </si>
  <si>
    <t>94,000,000</t>
  </si>
  <si>
    <t>7,493,000,000</t>
  </si>
  <si>
    <t>1,356,000,000</t>
  </si>
  <si>
    <t>81,000,000</t>
  </si>
  <si>
    <t>6,259,300,000</t>
  </si>
  <si>
    <t>4,853,500,000</t>
  </si>
  <si>
    <t>649,900,000</t>
  </si>
  <si>
    <t>8,024,900,000</t>
  </si>
  <si>
    <t>6,268,600,000</t>
  </si>
  <si>
    <t>826,900,000</t>
  </si>
  <si>
    <t>10,824,000,000</t>
  </si>
  <si>
    <t>8,535,700,000</t>
  </si>
  <si>
    <t>1,003,000,000</t>
  </si>
  <si>
    <t>12,157,400,000</t>
  </si>
  <si>
    <t>9,502,600,000</t>
  </si>
  <si>
    <t>1,100,300,000</t>
  </si>
  <si>
    <t>18,260,400,000</t>
  </si>
  <si>
    <t>8,846,100,000</t>
  </si>
  <si>
    <t>5,181,200,000</t>
  </si>
  <si>
    <t>1,137,900,000</t>
  </si>
  <si>
    <t>18,283,100,000</t>
  </si>
  <si>
    <t>8,941,100,000</t>
  </si>
  <si>
    <t>5,117,100,000</t>
  </si>
  <si>
    <t>1,104,400,000</t>
  </si>
  <si>
    <t>19,154,000,000</t>
  </si>
  <si>
    <t>9,261,400,000</t>
  </si>
  <si>
    <t>5,389,000,000</t>
  </si>
  <si>
    <t>1,157,000,000</t>
  </si>
  <si>
    <t>20,563,100,000</t>
  </si>
  <si>
    <t>9,800,600,000</t>
  </si>
  <si>
    <t>6,054,300,000</t>
  </si>
  <si>
    <t>1,239,100,000</t>
  </si>
  <si>
    <t>45,041,000,000</t>
  </si>
  <si>
    <t>25,034,000,000</t>
  </si>
  <si>
    <t>8,365,000,000</t>
  </si>
  <si>
    <t>2,192,000,000</t>
  </si>
  <si>
    <t>48,813,000,000</t>
  </si>
  <si>
    <t>26,420,000,000</t>
  </si>
  <si>
    <t>8,565,000,000</t>
  </si>
  <si>
    <t>2,288,000,000</t>
  </si>
  <si>
    <t>52,465,000,000</t>
  </si>
  <si>
    <t>28,364,000,000</t>
  </si>
  <si>
    <t>8,523,000,000</t>
  </si>
  <si>
    <t>2,354,000,000</t>
  </si>
  <si>
    <t>55,632,000,000</t>
  </si>
  <si>
    <t>29,993,000,000</t>
  </si>
  <si>
    <t>8,754,000,000</t>
  </si>
  <si>
    <t>2,527,000,000</t>
  </si>
  <si>
    <t>5,535,000,000</t>
  </si>
  <si>
    <t>1,689,000,000</t>
  </si>
  <si>
    <t>1,598,000,000</t>
  </si>
  <si>
    <t>276,000,000</t>
  </si>
  <si>
    <t>6,265,000,000</t>
  </si>
  <si>
    <t>2,124,000,000</t>
  </si>
  <si>
    <t>1,692,000,000</t>
  </si>
  <si>
    <t>329,000,000</t>
  </si>
  <si>
    <t>6,394,000,000</t>
  </si>
  <si>
    <t>2,343,000,000</t>
  </si>
  <si>
    <t>1,669,000,000</t>
  </si>
  <si>
    <t>330,000,000</t>
  </si>
  <si>
    <t>6,497,000,000</t>
  </si>
  <si>
    <t>2,432,000,000</t>
  </si>
  <si>
    <t>1,690,000,000</t>
  </si>
  <si>
    <t>15,051,000,000</t>
  </si>
  <si>
    <t>12,274,000,000</t>
  </si>
  <si>
    <t>916,000,000</t>
  </si>
  <si>
    <t>97,000,000</t>
  </si>
  <si>
    <t>15,499,000,000</t>
  </si>
  <si>
    <t>12,471,000,000</t>
  </si>
  <si>
    <t>1,036,000,000</t>
  </si>
  <si>
    <t>15,165,000,000</t>
  </si>
  <si>
    <t>12,155,000,000</t>
  </si>
  <si>
    <t>1,017,000,000</t>
  </si>
  <si>
    <t>93,000,000</t>
  </si>
  <si>
    <t>16,661,000,000</t>
  </si>
  <si>
    <t>13,107,000,000</t>
  </si>
  <si>
    <t>1,145,000,000</t>
  </si>
  <si>
    <t>134,000,000</t>
  </si>
  <si>
    <t>1,279,067,000</t>
  </si>
  <si>
    <t>461,898,000</t>
  </si>
  <si>
    <t>68,538,000</t>
  </si>
  <si>
    <t>382,553,000</t>
  </si>
  <si>
    <t>1,482,259,000</t>
  </si>
  <si>
    <t>555,660,000</t>
  </si>
  <si>
    <t>69,323,000</t>
  </si>
  <si>
    <t>475,464,000</t>
  </si>
  <si>
    <t>1,616,438,000</t>
  </si>
  <si>
    <t>603,321,000</t>
  </si>
  <si>
    <t>89,468,000</t>
  </si>
  <si>
    <t>538,513,000</t>
  </si>
  <si>
    <t>1,763,336,000</t>
  </si>
  <si>
    <t>651,282,000</t>
  </si>
  <si>
    <t>139,616,000</t>
  </si>
  <si>
    <t>570,527,000</t>
  </si>
  <si>
    <t>7,394,500,000</t>
  </si>
  <si>
    <t>4,741,800,000</t>
  </si>
  <si>
    <t>1,732,600,000</t>
  </si>
  <si>
    <t>7,840,300,000</t>
  </si>
  <si>
    <t>5,050,500,000</t>
  </si>
  <si>
    <t>1,819,500,000</t>
  </si>
  <si>
    <t>8,602,200,000</t>
  </si>
  <si>
    <t>5,568,200,000</t>
  </si>
  <si>
    <t>1,993,800,000</t>
  </si>
  <si>
    <t>15,498,400,000</t>
  </si>
  <si>
    <t>10,841,700,000</t>
  </si>
  <si>
    <t>3,607,000,000</t>
  </si>
  <si>
    <t>1,663,000,000</t>
  </si>
  <si>
    <t>1,123,200,000</t>
  </si>
  <si>
    <t>78,300,000</t>
  </si>
  <si>
    <t>1,558,400,000</t>
  </si>
  <si>
    <t>1,058,000,000</t>
  </si>
  <si>
    <t>60,400,000</t>
  </si>
  <si>
    <t>1,584,500,000</t>
  </si>
  <si>
    <t>1,105,700,000</t>
  </si>
  <si>
    <t>52,500,000</t>
  </si>
  <si>
    <t>1,637,100,000</t>
  </si>
  <si>
    <t>1,209,100,000</t>
  </si>
  <si>
    <t>58,700,000</t>
  </si>
  <si>
    <t>7,155,096,000</t>
  </si>
  <si>
    <t>4,376,505,000</t>
  </si>
  <si>
    <t>1,616,921,000</t>
  </si>
  <si>
    <t>7,752,728,000</t>
  </si>
  <si>
    <t>4,778,479,000</t>
  </si>
  <si>
    <t>1,758,765,000</t>
  </si>
  <si>
    <t>6,956,311,000</t>
  </si>
  <si>
    <t>4,388,167,000</t>
  </si>
  <si>
    <t>1,647,382,000</t>
  </si>
  <si>
    <t>6,794,342,000</t>
  </si>
  <si>
    <t>4,322,373,000</t>
  </si>
  <si>
    <t>1,757,523,000</t>
  </si>
  <si>
    <t>5,997,000,000</t>
  </si>
  <si>
    <t>2,499,000,000</t>
  </si>
  <si>
    <t>2,337,000,000</t>
  </si>
  <si>
    <t>115,000,000</t>
  </si>
  <si>
    <t>6,121,000,000</t>
  </si>
  <si>
    <t>2,491,000,000</t>
  </si>
  <si>
    <t>2,335,000,000</t>
  </si>
  <si>
    <t>6,282,000,000</t>
  </si>
  <si>
    <t>2,559,000,000</t>
  </si>
  <si>
    <t>2,320,000,000</t>
  </si>
  <si>
    <t>105,000,000</t>
  </si>
  <si>
    <t>6,440,000,000</t>
  </si>
  <si>
    <t>2,582,000,000</t>
  </si>
  <si>
    <t>2,326,000,000</t>
  </si>
  <si>
    <t>99,000,000</t>
  </si>
  <si>
    <t>5,921,000,000</t>
  </si>
  <si>
    <t>4,616,600,000</t>
  </si>
  <si>
    <t>625,200,000</t>
  </si>
  <si>
    <t>278,300,000</t>
  </si>
  <si>
    <t>6,285,600,000</t>
  </si>
  <si>
    <t>4,990,500,000</t>
  </si>
  <si>
    <t>665,400,000</t>
  </si>
  <si>
    <t>304,400,000</t>
  </si>
  <si>
    <t>6,764,000,000</t>
  </si>
  <si>
    <t>5,341,500,000</t>
  </si>
  <si>
    <t>673,500,000</t>
  </si>
  <si>
    <t>319,300,000</t>
  </si>
  <si>
    <t>6,933,500,000</t>
  </si>
  <si>
    <t>5,392,400,000</t>
  </si>
  <si>
    <t>622,900,000</t>
  </si>
  <si>
    <t>290,200,000</t>
  </si>
  <si>
    <t>17,912,000,000</t>
  </si>
  <si>
    <t>11,235,000,000</t>
  </si>
  <si>
    <t>965,000,000</t>
  </si>
  <si>
    <t>22,756,000,000</t>
  </si>
  <si>
    <t>13,545,000,000</t>
  </si>
  <si>
    <t>1,274,000,000</t>
  </si>
  <si>
    <t>2,668,000,000</t>
  </si>
  <si>
    <t>23,925,000,000</t>
  </si>
  <si>
    <t>14,323,000,000</t>
  </si>
  <si>
    <t>1,213,000,000</t>
  </si>
  <si>
    <t>3,066,000,000</t>
  </si>
  <si>
    <t>23,459,000,000</t>
  </si>
  <si>
    <t>13,728,000,000</t>
  </si>
  <si>
    <t>1,135,000,000</t>
  </si>
  <si>
    <t>3,144,000,000</t>
  </si>
  <si>
    <t>8,186,280,000</t>
  </si>
  <si>
    <t>5,583,549,000</t>
  </si>
  <si>
    <t>889,879,000</t>
  </si>
  <si>
    <t>341,969,000</t>
  </si>
  <si>
    <t>11,764,050,000</t>
  </si>
  <si>
    <t>8,198,377,000</t>
  </si>
  <si>
    <t>1,516,508,000</t>
  </si>
  <si>
    <t>528,737,000</t>
  </si>
  <si>
    <t>12,795,106,000</t>
  </si>
  <si>
    <t>9,119,305,000</t>
  </si>
  <si>
    <t>1,278,506,000</t>
  </si>
  <si>
    <t>590,935,000</t>
  </si>
  <si>
    <t>13,781,837,000</t>
  </si>
  <si>
    <t>9,824,834,000</t>
  </si>
  <si>
    <t>1,947,135,000</t>
  </si>
  <si>
    <t>638,024,000</t>
  </si>
  <si>
    <t>10,397,000,000</t>
  </si>
  <si>
    <t>2,268,000,000</t>
  </si>
  <si>
    <t>2,743,000,000</t>
  </si>
  <si>
    <t>2,780,000,000</t>
  </si>
  <si>
    <t>20,638,000,000</t>
  </si>
  <si>
    <t>2,332,000,000</t>
  </si>
  <si>
    <t>8,290,000,000</t>
  </si>
  <si>
    <t>3,319,000,000</t>
  </si>
  <si>
    <t>13,145,000,000</t>
  </si>
  <si>
    <t>2,104,000,000</t>
  </si>
  <si>
    <t>7,741,000,000</t>
  </si>
  <si>
    <t>3,129,000,000</t>
  </si>
  <si>
    <t>12,197,000,000</t>
  </si>
  <si>
    <t>1,582,000,000</t>
  </si>
  <si>
    <t>6,476,000,000</t>
  </si>
  <si>
    <t>1,792,000,000</t>
  </si>
  <si>
    <t>3,797,000,000</t>
  </si>
  <si>
    <t>1,388,000,000</t>
  </si>
  <si>
    <t>1,078,000,000</t>
  </si>
  <si>
    <t>1,153,000,000</t>
  </si>
  <si>
    <t>30,000,000</t>
  </si>
  <si>
    <t>3,575,000,000</t>
  </si>
  <si>
    <t>1,347,000,000</t>
  </si>
  <si>
    <t>1,055,000,000</t>
  </si>
  <si>
    <t>1,125,000,000</t>
  </si>
  <si>
    <t>16,000,000</t>
  </si>
  <si>
    <t>4,515,000,000</t>
  </si>
  <si>
    <t>1,429,000,000</t>
  </si>
  <si>
    <t>1,030,000,000</t>
  </si>
  <si>
    <t>1,094,000,000</t>
  </si>
  <si>
    <t>4,396,000,000</t>
  </si>
  <si>
    <t>1,354,000,000</t>
  </si>
  <si>
    <t>1,028,000,000</t>
  </si>
  <si>
    <t>1,109,000,000</t>
  </si>
  <si>
    <t>7,000,000</t>
  </si>
  <si>
    <t>8,257,000,000</t>
  </si>
  <si>
    <t>1,492,000,000</t>
  </si>
  <si>
    <t>3,260,000,000</t>
  </si>
  <si>
    <t>915,000,000</t>
  </si>
  <si>
    <t>8,790,000,000</t>
  </si>
  <si>
    <t>3,593,000,000</t>
  </si>
  <si>
    <t>983,000,000</t>
  </si>
  <si>
    <t>8,592,000,000</t>
  </si>
  <si>
    <t>3,660,000,000</t>
  </si>
  <si>
    <t>923,000,000</t>
  </si>
  <si>
    <t>41,000,000</t>
  </si>
  <si>
    <t>8,979,000,000</t>
  </si>
  <si>
    <t>2,007,000,000</t>
  </si>
  <si>
    <t>3,499,000,000</t>
  </si>
  <si>
    <t>34,000,000</t>
  </si>
  <si>
    <t>11,838,700,000</t>
  </si>
  <si>
    <t>6,385,400,000</t>
  </si>
  <si>
    <t>13,253,400,000</t>
  </si>
  <si>
    <t>7,161,200,000</t>
  </si>
  <si>
    <t>4,360,300,000</t>
  </si>
  <si>
    <t>14,280,500,000</t>
  </si>
  <si>
    <t>7,679,100,000</t>
  </si>
  <si>
    <t>4,577,600,000</t>
  </si>
  <si>
    <t>13,545,100,000</t>
  </si>
  <si>
    <t>7,223,500,000</t>
  </si>
  <si>
    <t>4,345,500,000</t>
  </si>
  <si>
    <t>12,354,000,000</t>
  </si>
  <si>
    <t>7,191,000,000</t>
  </si>
  <si>
    <t>1,895,000,000</t>
  </si>
  <si>
    <t>1,024,000,000</t>
  </si>
  <si>
    <t>12,919,000,000</t>
  </si>
  <si>
    <t>7,807,000,000</t>
  </si>
  <si>
    <t>1,877,000,000</t>
  </si>
  <si>
    <t>1,071,000,000</t>
  </si>
  <si>
    <t>12,554,000,000</t>
  </si>
  <si>
    <t>7,060,000,000</t>
  </si>
  <si>
    <t>1,937,000,000</t>
  </si>
  <si>
    <t>1,130,000,000</t>
  </si>
  <si>
    <t>12,075,000,000</t>
  </si>
  <si>
    <t>6,357,000,000</t>
  </si>
  <si>
    <t>2,031,000,000</t>
  </si>
  <si>
    <t>1,216,000,000</t>
  </si>
  <si>
    <t>2,073,000,000</t>
  </si>
  <si>
    <t>759,500,000</t>
  </si>
  <si>
    <t>2,303,900,000</t>
  </si>
  <si>
    <t>787,300,000</t>
  </si>
  <si>
    <t>715,800,000</t>
  </si>
  <si>
    <t>189,600,000</t>
  </si>
  <si>
    <t>2,436,400,000</t>
  </si>
  <si>
    <t>844,700,000</t>
  </si>
  <si>
    <t>751,700,000</t>
  </si>
  <si>
    <t>201,800,000</t>
  </si>
  <si>
    <t>2,663,600,000</t>
  </si>
  <si>
    <t>887,400,000</t>
  </si>
  <si>
    <t>884,300,000</t>
  </si>
  <si>
    <t>198,000,000</t>
  </si>
  <si>
    <t>11,862,000,000</t>
  </si>
  <si>
    <t>7,747,000,000</t>
  </si>
  <si>
    <t>296,000,000</t>
  </si>
  <si>
    <t>1,562,000,000</t>
  </si>
  <si>
    <t>12,581,000,000</t>
  </si>
  <si>
    <t>8,364,000,000</t>
  </si>
  <si>
    <t>309,000,000</t>
  </si>
  <si>
    <t>1,622,000,000</t>
  </si>
  <si>
    <t>1,720,000,000</t>
  </si>
  <si>
    <t>11,524,000,000</t>
  </si>
  <si>
    <t>7,256,000,000</t>
  </si>
  <si>
    <t>336,000,000</t>
  </si>
  <si>
    <t>1,919,000,000</t>
  </si>
  <si>
    <t>10,181,700,000</t>
  </si>
  <si>
    <t>2,025,900,000</t>
  </si>
  <si>
    <t>6,597,000,000</t>
  </si>
  <si>
    <t>10,968,800,000</t>
  </si>
  <si>
    <t>2,158,200,000</t>
  </si>
  <si>
    <t>6,985,900,000</t>
  </si>
  <si>
    <t>10,780,400,000</t>
  </si>
  <si>
    <t>2,100,600,000</t>
  </si>
  <si>
    <t>7,073,500,000</t>
  </si>
  <si>
    <t>11,262,300,000</t>
  </si>
  <si>
    <t>2,181,100,000</t>
  </si>
  <si>
    <t>7,337,800,000</t>
  </si>
  <si>
    <t>8,102,000,000</t>
  </si>
  <si>
    <t>6,340,000,000</t>
  </si>
  <si>
    <t>644,000,000</t>
  </si>
  <si>
    <t>9,350,000,000</t>
  </si>
  <si>
    <t>6,574,000,000</t>
  </si>
  <si>
    <t>645,000,000</t>
  </si>
  <si>
    <t>193,000,000</t>
  </si>
  <si>
    <t>9,527,000,000</t>
  </si>
  <si>
    <t>7,306,000,000</t>
  </si>
  <si>
    <t>755,000,000</t>
  </si>
  <si>
    <t>227,000,000</t>
  </si>
  <si>
    <t>9,648,000,000</t>
  </si>
  <si>
    <t>7,068,000,000</t>
  </si>
  <si>
    <t>762,000,000</t>
  </si>
  <si>
    <t>251,000,000</t>
  </si>
  <si>
    <t>24,669,000,000</t>
  </si>
  <si>
    <t>14,717,000,000</t>
  </si>
  <si>
    <t>6,010,000,000</t>
  </si>
  <si>
    <t>17,733,000,000</t>
  </si>
  <si>
    <t>9,971,000,000</t>
  </si>
  <si>
    <t>4,375,000,000</t>
  </si>
  <si>
    <t>16,249,000,000</t>
  </si>
  <si>
    <t>9,241,000,000</t>
  </si>
  <si>
    <t>4,065,000,000</t>
  </si>
  <si>
    <t>14,522,000,000</t>
  </si>
  <si>
    <t>8,260,000,000</t>
  </si>
  <si>
    <t>3,758,000,000</t>
  </si>
  <si>
    <t>11,682,636,000</t>
  </si>
  <si>
    <t>1,699,428,000</t>
  </si>
  <si>
    <t>3,862,434,000</t>
  </si>
  <si>
    <t>3,169,703,000</t>
  </si>
  <si>
    <t>14,487,118,000</t>
  </si>
  <si>
    <t>2,066,893,000</t>
  </si>
  <si>
    <t>4,621,096,000</t>
  </si>
  <si>
    <t>3,600,976,000</t>
  </si>
  <si>
    <t>18,035,340,000</t>
  </si>
  <si>
    <t>2,534,389,000</t>
  </si>
  <si>
    <t>5,285,634,000</t>
  </si>
  <si>
    <t>3,997,041,000</t>
  </si>
  <si>
    <t>8,757,428,000</t>
  </si>
  <si>
    <t>2,177,757,000</t>
  </si>
  <si>
    <t>3,174,320,000</t>
  </si>
  <si>
    <t>3,313,644,000</t>
  </si>
  <si>
    <t>1,887,376,000</t>
  </si>
  <si>
    <t>944,617,000</t>
  </si>
  <si>
    <t>531,180,000</t>
  </si>
  <si>
    <t>2,152,766,000</t>
  </si>
  <si>
    <t>1,064,403,000</t>
  </si>
  <si>
    <t>621,413,000</t>
  </si>
  <si>
    <t>2,443,776,000</t>
  </si>
  <si>
    <t>1,197,885,000</t>
  </si>
  <si>
    <t>734,119,000</t>
  </si>
  <si>
    <t>2,725,867,000</t>
  </si>
  <si>
    <t>1,291,506,000</t>
  </si>
  <si>
    <t>825,296,000</t>
  </si>
  <si>
    <t>1,747,502,000</t>
  </si>
  <si>
    <t>625,507,000</t>
  </si>
  <si>
    <t>47,233,000</t>
  </si>
  <si>
    <t>560,669,000</t>
  </si>
  <si>
    <t>2,387,702,000</t>
  </si>
  <si>
    <t>834,228,000</t>
  </si>
  <si>
    <t>62,179,000</t>
  </si>
  <si>
    <t>978,973,000</t>
  </si>
  <si>
    <t>2,614,748,000</t>
  </si>
  <si>
    <t>883,564,000</t>
  </si>
  <si>
    <t>50,948,000</t>
  </si>
  <si>
    <t>758,861,000</t>
  </si>
  <si>
    <t>2,744,965,000</t>
  </si>
  <si>
    <t>905,168,000</t>
  </si>
  <si>
    <t>65,082,000</t>
  </si>
  <si>
    <t>765,895,000</t>
  </si>
  <si>
    <t>1,859,177,000</t>
  </si>
  <si>
    <t>354,561,000</t>
  </si>
  <si>
    <t>200,849,000</t>
  </si>
  <si>
    <t>653,132,000</t>
  </si>
  <si>
    <t>2,388,768,000</t>
  </si>
  <si>
    <t>443,974,000</t>
  </si>
  <si>
    <t>238,134,000</t>
  </si>
  <si>
    <t>679,298,000</t>
  </si>
  <si>
    <t>523,043,000</t>
  </si>
  <si>
    <t>249,925,000</t>
  </si>
  <si>
    <t>819,216,000</t>
  </si>
  <si>
    <t>1,857,339,000</t>
  </si>
  <si>
    <t>613,909,000</t>
  </si>
  <si>
    <t>272,747,000</t>
  </si>
  <si>
    <t>927,920,000</t>
  </si>
  <si>
    <t>6,273,787,000</t>
  </si>
  <si>
    <t>3,667,434,000</t>
  </si>
  <si>
    <t>747,356,000</t>
  </si>
  <si>
    <t>740,791,000</t>
  </si>
  <si>
    <t>7,301,204,000</t>
  </si>
  <si>
    <t>3,997,940,000</t>
  </si>
  <si>
    <t>914,149,000</t>
  </si>
  <si>
    <t>859,680,000</t>
  </si>
  <si>
    <t>7,741,856,000</t>
  </si>
  <si>
    <t>4,449,139,000</t>
  </si>
  <si>
    <t>1,034,507,000</t>
  </si>
  <si>
    <t>625,361,000</t>
  </si>
  <si>
    <t>7,954,827,000</t>
  </si>
  <si>
    <t>4,416,194,000</t>
  </si>
  <si>
    <t>1,086,274,000</t>
  </si>
  <si>
    <t>688,195,000</t>
  </si>
  <si>
    <t>535,153,000</t>
  </si>
  <si>
    <t>172,167,000</t>
  </si>
  <si>
    <t>24,573,000</t>
  </si>
  <si>
    <t>169,173,000</t>
  </si>
  <si>
    <t>610,590,000</t>
  </si>
  <si>
    <t>197,336,000</t>
  </si>
  <si>
    <t>26,684,000</t>
  </si>
  <si>
    <t>192,420,000</t>
  </si>
  <si>
    <t>970,938,000</t>
  </si>
  <si>
    <t>312,546,000</t>
  </si>
  <si>
    <t>40,878,000</t>
  </si>
  <si>
    <t>360,592,000</t>
  </si>
  <si>
    <t>1,194,407,000</t>
  </si>
  <si>
    <t>363,508,000</t>
  </si>
  <si>
    <t>40,090,000</t>
  </si>
  <si>
    <t>453,423,000</t>
  </si>
  <si>
    <t>1,365,000,000</t>
  </si>
  <si>
    <t>921,000,000</t>
  </si>
  <si>
    <t>471,000,000</t>
  </si>
  <si>
    <t>1,466,000,000</t>
  </si>
  <si>
    <t>888,000,000</t>
  </si>
  <si>
    <t>256,000,000</t>
  </si>
  <si>
    <t>958,000,000</t>
  </si>
  <si>
    <t>1,048,000,000</t>
  </si>
  <si>
    <t>61,000,000</t>
  </si>
  <si>
    <t>16,311,000,000</t>
  </si>
  <si>
    <t>11,448,000,000</t>
  </si>
  <si>
    <t>2,894,000,000</t>
  </si>
  <si>
    <t>439,000,000</t>
  </si>
  <si>
    <t>22,046,000,000</t>
  </si>
  <si>
    <t>15,369,000,000</t>
  </si>
  <si>
    <t>3,886,000,000</t>
  </si>
  <si>
    <t>22,552,000,000</t>
  </si>
  <si>
    <t>15,646,000,000</t>
  </si>
  <si>
    <t>3,810,000,000</t>
  </si>
  <si>
    <t>647,000,000</t>
  </si>
  <si>
    <t>20,855,000,000</t>
  </si>
  <si>
    <t>14,292,000,000</t>
  </si>
  <si>
    <t>3,596,000,000</t>
  </si>
  <si>
    <t>625,000,000</t>
  </si>
  <si>
    <t>10,302,079,000</t>
  </si>
  <si>
    <t>6,583,627,000</t>
  </si>
  <si>
    <t>917,162,000</t>
  </si>
  <si>
    <t>1,144,585,000</t>
  </si>
  <si>
    <t>11,390,947,000</t>
  </si>
  <si>
    <t>7,588,885,000</t>
  </si>
  <si>
    <t>888,051,000</t>
  </si>
  <si>
    <t>1,261,044,000</t>
  </si>
  <si>
    <t>12,494,921,000</t>
  </si>
  <si>
    <t>8,126,187,000</t>
  </si>
  <si>
    <t>863,455,000</t>
  </si>
  <si>
    <t>1,318,638,000</t>
  </si>
  <si>
    <t>11,513,251,000</t>
  </si>
  <si>
    <t>7,449,273,000</t>
  </si>
  <si>
    <t>1,074,998,000</t>
  </si>
  <si>
    <t>1,337,276,000</t>
  </si>
  <si>
    <t>1,899,600,000</t>
  </si>
  <si>
    <t>491,000,000</t>
  </si>
  <si>
    <t>697,400,000</t>
  </si>
  <si>
    <t>291,300,000</t>
  </si>
  <si>
    <t>2,045,500,000</t>
  </si>
  <si>
    <t>516,600,000</t>
  </si>
  <si>
    <t>749,700,000</t>
  </si>
  <si>
    <t>323,000,000</t>
  </si>
  <si>
    <t>2,322,900,000</t>
  </si>
  <si>
    <t>625,600,000</t>
  </si>
  <si>
    <t>928,700,000</t>
  </si>
  <si>
    <t>346,500,000</t>
  </si>
  <si>
    <t>2,493,700,000</t>
  </si>
  <si>
    <t>617,200,000</t>
  </si>
  <si>
    <t>850,700,000</t>
  </si>
  <si>
    <t>383,100,000</t>
  </si>
  <si>
    <t>24,888,000,000</t>
  </si>
  <si>
    <t>17,994,000,000</t>
  </si>
  <si>
    <t>2,153,000,000</t>
  </si>
  <si>
    <t>27,429,000,000</t>
  </si>
  <si>
    <t>21,571,000,000</t>
  </si>
  <si>
    <t>1,154,000,000</t>
  </si>
  <si>
    <t>2,314,000,000</t>
  </si>
  <si>
    <t>29,447,000,000</t>
  </si>
  <si>
    <t>21,406,000,000</t>
  </si>
  <si>
    <t>1,200,000,000</t>
  </si>
  <si>
    <t>2,450,000,000</t>
  </si>
  <si>
    <t>31,360,000,000</t>
  </si>
  <si>
    <t>22,688,000,000</t>
  </si>
  <si>
    <t>1,576,000,000</t>
  </si>
  <si>
    <t>3,936,000,000</t>
  </si>
  <si>
    <t>5,992,215,000</t>
  </si>
  <si>
    <t>4,156,845,000</t>
  </si>
  <si>
    <t>1,264,632,000</t>
  </si>
  <si>
    <t>39,940,000</t>
  </si>
  <si>
    <t>6,080,257,000</t>
  </si>
  <si>
    <t>4,197,404,000</t>
  </si>
  <si>
    <t>1,282,709,000</t>
  </si>
  <si>
    <t>48,071,000</t>
  </si>
  <si>
    <t>6,564,721,000</t>
  </si>
  <si>
    <t>4,583,294,000</t>
  </si>
  <si>
    <t>1,337,487,000</t>
  </si>
  <si>
    <t>49,292,000</t>
  </si>
  <si>
    <t>6,616,632,000</t>
  </si>
  <si>
    <t>4,428,855,000</t>
  </si>
  <si>
    <t>1,420,281,000</t>
  </si>
  <si>
    <t>46,012,000</t>
  </si>
  <si>
    <t>4,771,259,000</t>
  </si>
  <si>
    <t>1,038,034,000</t>
  </si>
  <si>
    <t>3,151,043,000</t>
  </si>
  <si>
    <t>71,731,000</t>
  </si>
  <si>
    <t>5,763,485,000</t>
  </si>
  <si>
    <t>1,179,081,000</t>
  </si>
  <si>
    <t>3,919,856,000</t>
  </si>
  <si>
    <t>76,773,000</t>
  </si>
  <si>
    <t>6,672,317,000</t>
  </si>
  <si>
    <t>1,309,559,000</t>
  </si>
  <si>
    <t>4,785,243,000</t>
  </si>
  <si>
    <t>156,458,000</t>
  </si>
  <si>
    <t>8,773,564,000</t>
  </si>
  <si>
    <t>1,596,698,000</t>
  </si>
  <si>
    <t>6,280,728,000</t>
  </si>
  <si>
    <t>317,141,000</t>
  </si>
  <si>
    <t>409,396,000</t>
  </si>
  <si>
    <t>114,028,000</t>
  </si>
  <si>
    <t>58,323,000</t>
  </si>
  <si>
    <t>74,453,000</t>
  </si>
  <si>
    <t>520,613,000</t>
  </si>
  <si>
    <t>140,012,000</t>
  </si>
  <si>
    <t>63,268,000</t>
  </si>
  <si>
    <t>95,232,000</t>
  </si>
  <si>
    <t>647,155,000</t>
  </si>
  <si>
    <t>172,416,000</t>
  </si>
  <si>
    <t>71,369,000</t>
  </si>
  <si>
    <t>115,076,000</t>
  </si>
  <si>
    <t>782,270,000</t>
  </si>
  <si>
    <t>203,965,000</t>
  </si>
  <si>
    <t>80,791,000</t>
  </si>
  <si>
    <t>133,457,000</t>
  </si>
  <si>
    <t>146,917,000,000</t>
  </si>
  <si>
    <t>123,050,000,000</t>
  </si>
  <si>
    <t>10,850,000,000</t>
  </si>
  <si>
    <t>144,077,000,000</t>
  </si>
  <si>
    <t>131,903,000,000</t>
  </si>
  <si>
    <t>11,842,000,000</t>
  </si>
  <si>
    <t>149,558,000,000</t>
  </si>
  <si>
    <t>131,409,000,000</t>
  </si>
  <si>
    <t>10,502,000,000</t>
  </si>
  <si>
    <t>151,800,000,000</t>
  </si>
  <si>
    <t>135,488,000,000</t>
  </si>
  <si>
    <t>12,196,000,000</t>
  </si>
  <si>
    <t>3,326,106,000</t>
  </si>
  <si>
    <t>1,606,661,000</t>
  </si>
  <si>
    <t>1,007,431,000</t>
  </si>
  <si>
    <t>3,733,507,000</t>
  </si>
  <si>
    <t>1,836,105,000</t>
  </si>
  <si>
    <t>1,110,776,000</t>
  </si>
  <si>
    <t>3,869,187,000</t>
  </si>
  <si>
    <t>1,920,253,000</t>
  </si>
  <si>
    <t>1,121,590,000</t>
  </si>
  <si>
    <t>3,962,036,000</t>
  </si>
  <si>
    <t>1,997,259,000</t>
  </si>
  <si>
    <t>1,169,470,000</t>
  </si>
  <si>
    <t>7,872,000,000</t>
  </si>
  <si>
    <t>1,875,000,000</t>
  </si>
  <si>
    <t>1,778,000,000</t>
  </si>
  <si>
    <t>1,415,000,000</t>
  </si>
  <si>
    <t>12,466,000,000</t>
  </si>
  <si>
    <t>2,653,000,000</t>
  </si>
  <si>
    <t>17,928,000,000</t>
  </si>
  <si>
    <t>2,867,000,000</t>
  </si>
  <si>
    <t>4,020,000,000</t>
  </si>
  <si>
    <t>4,816,000,000</t>
  </si>
  <si>
    <t>27,638,000,000</t>
  </si>
  <si>
    <t>3,789,000,000</t>
  </si>
  <si>
    <t>5,503,000,000</t>
  </si>
  <si>
    <t>5,919,000,000</t>
  </si>
  <si>
    <t>3,134,800,000</t>
  </si>
  <si>
    <t>2,093,200,000</t>
  </si>
  <si>
    <t>873,100,000</t>
  </si>
  <si>
    <t>7,400,000</t>
  </si>
  <si>
    <t>3,703,600,000</t>
  </si>
  <si>
    <t>2,408,500,000</t>
  </si>
  <si>
    <t>938,700,000</t>
  </si>
  <si>
    <t>9,400,000</t>
  </si>
  <si>
    <t>4,013,600,000</t>
  </si>
  <si>
    <t>2,646,700,000</t>
  </si>
  <si>
    <t>943,300,000</t>
  </si>
  <si>
    <t>13,100,000</t>
  </si>
  <si>
    <t>4,579,400,000</t>
  </si>
  <si>
    <t>2,997,500,000</t>
  </si>
  <si>
    <t>1,047,600,000</t>
  </si>
  <si>
    <t>21,600,000</t>
  </si>
  <si>
    <t>18,010,000,000</t>
  </si>
  <si>
    <t>11,561,000,000</t>
  </si>
  <si>
    <t>431,000,000</t>
  </si>
  <si>
    <t>285,000,000</t>
  </si>
  <si>
    <t>20,921,000,000</t>
  </si>
  <si>
    <t>14,637,000,000</t>
  </si>
  <si>
    <t>657,000,000</t>
  </si>
  <si>
    <t>210,000,000</t>
  </si>
  <si>
    <t>21,438,000,000</t>
  </si>
  <si>
    <t>19,504,000,000</t>
  </si>
  <si>
    <t>592,000,000</t>
  </si>
  <si>
    <t>126,000,000</t>
  </si>
  <si>
    <t>15,877,000,000</t>
  </si>
  <si>
    <t>28,524,000,000</t>
  </si>
  <si>
    <t>569,000,000</t>
  </si>
  <si>
    <t>127,000,000</t>
  </si>
  <si>
    <t>44,287,000,000</t>
  </si>
  <si>
    <t>16,448,000,000</t>
  </si>
  <si>
    <t>20,359,000,000</t>
  </si>
  <si>
    <t>2,386,000,000</t>
  </si>
  <si>
    <t>45,567,000,000</t>
  </si>
  <si>
    <t>17,052,000,000</t>
  </si>
  <si>
    <t>22,113,000,000</t>
  </si>
  <si>
    <t>2,587,000,000</t>
  </si>
  <si>
    <t>47,453,000,000</t>
  </si>
  <si>
    <t>16,984,000,000</t>
  </si>
  <si>
    <t>25,715,000,000</t>
  </si>
  <si>
    <t>2,611,000,000</t>
  </si>
  <si>
    <t>50,365,000,000</t>
  </si>
  <si>
    <t>17,327,000,000</t>
  </si>
  <si>
    <t>27,330,000,000</t>
  </si>
  <si>
    <t>2,631,000,000</t>
  </si>
  <si>
    <t>15,255,000,000</t>
  </si>
  <si>
    <t>6,717,000,000</t>
  </si>
  <si>
    <t>5,353,000,000</t>
  </si>
  <si>
    <t>1,051,000,000</t>
  </si>
  <si>
    <t>14,892,000,000</t>
  </si>
  <si>
    <t>6,459,000,000</t>
  </si>
  <si>
    <t>4,315,000,000</t>
  </si>
  <si>
    <t>1,741,000,000</t>
  </si>
  <si>
    <t>15,049,000,000</t>
  </si>
  <si>
    <t>6,996,000,000</t>
  </si>
  <si>
    <t>5,759,000,000</t>
  </si>
  <si>
    <t>1,232,000,000</t>
  </si>
  <si>
    <t>15,026,000,000</t>
  </si>
  <si>
    <t>6,173,000,000</t>
  </si>
  <si>
    <t>4,969,000,000</t>
  </si>
  <si>
    <t>1,550,000,000</t>
  </si>
  <si>
    <t>1,481,314,000</t>
  </si>
  <si>
    <t>253,047,000</t>
  </si>
  <si>
    <t>587,835,000</t>
  </si>
  <si>
    <t>209,614,000</t>
  </si>
  <si>
    <t>1,732,046,000</t>
  </si>
  <si>
    <t>309,959,000</t>
  </si>
  <si>
    <t>664,738,000</t>
  </si>
  <si>
    <t>263,792,000</t>
  </si>
  <si>
    <t>1,919,823,000</t>
  </si>
  <si>
    <t>332,261,000</t>
  </si>
  <si>
    <t>738,080,000</t>
  </si>
  <si>
    <t>296,583,000</t>
  </si>
  <si>
    <t>1,995,034,000</t>
  </si>
  <si>
    <t>337,205,000</t>
  </si>
  <si>
    <t>767,174,000</t>
  </si>
  <si>
    <t>334,227,000</t>
  </si>
  <si>
    <t>5,795,800,000</t>
  </si>
  <si>
    <t>3,956,200,000</t>
  </si>
  <si>
    <t>763,300,000</t>
  </si>
  <si>
    <t>6,063,400,000</t>
  </si>
  <si>
    <t>4,092,700,000</t>
  </si>
  <si>
    <t>907,800,000</t>
  </si>
  <si>
    <t>6,413,800,000</t>
  </si>
  <si>
    <t>4,328,300,000</t>
  </si>
  <si>
    <t>814,900,000</t>
  </si>
  <si>
    <t>6,595,200,000</t>
  </si>
  <si>
    <t>4,393,200,000</t>
  </si>
  <si>
    <t>1,102,800,000</t>
  </si>
  <si>
    <t>4,436,000,000</t>
  </si>
  <si>
    <t>2,564,000,000</t>
  </si>
  <si>
    <t>824,000,000</t>
  </si>
  <si>
    <t>4,814,000,000</t>
  </si>
  <si>
    <t>2,776,000,000</t>
  </si>
  <si>
    <t>977,000,000</t>
  </si>
  <si>
    <t>5,066,000,000</t>
  </si>
  <si>
    <t>2,881,000,000</t>
  </si>
  <si>
    <t>975,000,000</t>
  </si>
  <si>
    <t>5,254,000,000</t>
  </si>
  <si>
    <t>2,909,000,000</t>
  </si>
  <si>
    <t>1,034,000,000</t>
  </si>
  <si>
    <t>6,182,000,000</t>
  </si>
  <si>
    <t>4,148,000,000</t>
  </si>
  <si>
    <t>1,294,000,000</t>
  </si>
  <si>
    <t>118,000,000</t>
  </si>
  <si>
    <t>6,505,000,000</t>
  </si>
  <si>
    <t>4,372,000,000</t>
  </si>
  <si>
    <t>1,334,000,000</t>
  </si>
  <si>
    <t>133,000,000</t>
  </si>
  <si>
    <t>7,151,000,000</t>
  </si>
  <si>
    <t>4,777,000,000</t>
  </si>
  <si>
    <t>1,426,000,000</t>
  </si>
  <si>
    <t>139,000,000</t>
  </si>
  <si>
    <t>7,412,000,000</t>
  </si>
  <si>
    <t>4,907,000,000</t>
  </si>
  <si>
    <t>148,000,000</t>
  </si>
  <si>
    <t>1,405,358,000</t>
  </si>
  <si>
    <t>670,174,000</t>
  </si>
  <si>
    <t>292,500,000</t>
  </si>
  <si>
    <t>137,354,000</t>
  </si>
  <si>
    <t>1,496,372,000</t>
  </si>
  <si>
    <t>759,362,000</t>
  </si>
  <si>
    <t>322,739,000</t>
  </si>
  <si>
    <t>147,696,000</t>
  </si>
  <si>
    <t>1,530,654,000</t>
  </si>
  <si>
    <t>780,281,000</t>
  </si>
  <si>
    <t>331,995,000</t>
  </si>
  <si>
    <t>142,751,000</t>
  </si>
  <si>
    <t>1,557,067,000</t>
  </si>
  <si>
    <t>803,506,000</t>
  </si>
  <si>
    <t>313,544,000</t>
  </si>
  <si>
    <t>132,892,000</t>
  </si>
  <si>
    <t>27,351,573,000</t>
  </si>
  <si>
    <t>25,986,382,000</t>
  </si>
  <si>
    <t>175,148,000</t>
  </si>
  <si>
    <t>21,531,577,000</t>
  </si>
  <si>
    <t>20,132,544,000</t>
  </si>
  <si>
    <t>182,711,000</t>
  </si>
  <si>
    <t>18,114,048,000</t>
  </si>
  <si>
    <t>17,019,352,000</t>
  </si>
  <si>
    <t>408,225,000</t>
  </si>
  <si>
    <t>19,036,525,000</t>
  </si>
  <si>
    <t>18,246,209,000</t>
  </si>
  <si>
    <t>191,073,000</t>
  </si>
  <si>
    <t>4,954,619,000</t>
  </si>
  <si>
    <t>3,266,524,000</t>
  </si>
  <si>
    <t>966,829,000</t>
  </si>
  <si>
    <t>4,877,885,000</t>
  </si>
  <si>
    <t>3,163,268,000</t>
  </si>
  <si>
    <t>936,900,000</t>
  </si>
  <si>
    <t>4,561,030,000</t>
  </si>
  <si>
    <t>3,073,712,000</t>
  </si>
  <si>
    <t>971,611,000</t>
  </si>
  <si>
    <t>3,991,462,000</t>
  </si>
  <si>
    <t>2,759,908,000</t>
  </si>
  <si>
    <t>965,322,000</t>
  </si>
  <si>
    <t>3,409,900,000</t>
  </si>
  <si>
    <t>2,141,600,000</t>
  </si>
  <si>
    <t>489,700,000</t>
  </si>
  <si>
    <t>112,000,000</t>
  </si>
  <si>
    <t>3,130,700,000</t>
  </si>
  <si>
    <t>1,929,800,000</t>
  </si>
  <si>
    <t>496,100,000</t>
  </si>
  <si>
    <t>115,600,000</t>
  </si>
  <si>
    <t>3,258,700,000</t>
  </si>
  <si>
    <t>2,047,800,000</t>
  </si>
  <si>
    <t>589,800,000</t>
  </si>
  <si>
    <t>126,300,000</t>
  </si>
  <si>
    <t>3,276,500,000</t>
  </si>
  <si>
    <t>2,201,100,000</t>
  </si>
  <si>
    <t>737,900,000</t>
  </si>
  <si>
    <t>143,700,000</t>
  </si>
  <si>
    <t>637,413,000</t>
  </si>
  <si>
    <t>190,454,000</t>
  </si>
  <si>
    <t>31,970,000</t>
  </si>
  <si>
    <t>160,828,000</t>
  </si>
  <si>
    <t>686,090,000</t>
  </si>
  <si>
    <t>211,923,000</t>
  </si>
  <si>
    <t>32,316,000</t>
  </si>
  <si>
    <t>170,814,000</t>
  </si>
  <si>
    <t>744,012,000</t>
  </si>
  <si>
    <t>233,417,000</t>
  </si>
  <si>
    <t>35,645,000</t>
  </si>
  <si>
    <t>174,796,000</t>
  </si>
  <si>
    <t>801,591,000</t>
  </si>
  <si>
    <t>253,612,000</t>
  </si>
  <si>
    <t>33,399,000</t>
  </si>
  <si>
    <t>193,585,000</t>
  </si>
  <si>
    <t>3,368,545,000</t>
  </si>
  <si>
    <t>2,515,796,000</t>
  </si>
  <si>
    <t>280,928,000</t>
  </si>
  <si>
    <t>132,460,000</t>
  </si>
  <si>
    <t>3,309,616,000</t>
  </si>
  <si>
    <t>2,444,984,000</t>
  </si>
  <si>
    <t>270,261,000</t>
  </si>
  <si>
    <t>134,300,000</t>
  </si>
  <si>
    <t>3,391,187,000</t>
  </si>
  <si>
    <t>2,566,246,000</t>
  </si>
  <si>
    <t>253,827,000</t>
  </si>
  <si>
    <t>143,969,000</t>
  </si>
  <si>
    <t>3,578,995,000</t>
  </si>
  <si>
    <t>2,659,728,000</t>
  </si>
  <si>
    <t>255,192,000</t>
  </si>
  <si>
    <t>130,593,000</t>
  </si>
  <si>
    <t>5,011,853,000</t>
  </si>
  <si>
    <t>2,676,141,000</t>
  </si>
  <si>
    <t>1,266,807,000</t>
  </si>
  <si>
    <t>4,762,000,000</t>
  </si>
  <si>
    <t>2,616,000,000</t>
  </si>
  <si>
    <t>1,170,000,000</t>
  </si>
  <si>
    <t>4,772,000,000</t>
  </si>
  <si>
    <t>2,671,000,000</t>
  </si>
  <si>
    <t>5,576,000,000</t>
  </si>
  <si>
    <t>3,275,000,000</t>
  </si>
  <si>
    <t>30,930,000,000</t>
  </si>
  <si>
    <t>25,202,000,000</t>
  </si>
  <si>
    <t>2,039,000,000</t>
  </si>
  <si>
    <t>30,852,000,000</t>
  </si>
  <si>
    <t>24,979,000,000</t>
  </si>
  <si>
    <t>1,984,000,000</t>
  </si>
  <si>
    <t>31,469,000,000</t>
  </si>
  <si>
    <t>25,339,000,000</t>
  </si>
  <si>
    <t>1,952,000,000</t>
  </si>
  <si>
    <t>31,353,000,000</t>
  </si>
  <si>
    <t>25,104,000,000</t>
  </si>
  <si>
    <t>1,940,000,000</t>
  </si>
  <si>
    <t>2,426,301,000</t>
  </si>
  <si>
    <t>800,336,000</t>
  </si>
  <si>
    <t>72,163,000</t>
  </si>
  <si>
    <t>768,820,000</t>
  </si>
  <si>
    <t>2,486,017,000</t>
  </si>
  <si>
    <t>815,095,000</t>
  </si>
  <si>
    <t>76,864,000</t>
  </si>
  <si>
    <t>749,722,000</t>
  </si>
  <si>
    <t>2,535,559,000</t>
  </si>
  <si>
    <t>783,602,000</t>
  </si>
  <si>
    <t>88,705,000</t>
  </si>
  <si>
    <t>708,406,000</t>
  </si>
  <si>
    <t>2,403,906,000</t>
  </si>
  <si>
    <t>747,276,000</t>
  </si>
  <si>
    <t>72,363,000</t>
  </si>
  <si>
    <t>643,689,000</t>
  </si>
  <si>
    <t>9,702,000,000</t>
  </si>
  <si>
    <t>2,471,000,000</t>
  </si>
  <si>
    <t>1,760,000,000</t>
  </si>
  <si>
    <t>11,202,000,000</t>
  </si>
  <si>
    <t>2,859,000,000</t>
  </si>
  <si>
    <t>1,699,000,000</t>
  </si>
  <si>
    <t>2,120,000,000</t>
  </si>
  <si>
    <t>24,890,000,000</t>
  </si>
  <si>
    <t>3,788,000,000</t>
  </si>
  <si>
    <t>2,983,000,000</t>
  </si>
  <si>
    <t>2,854,000,000</t>
  </si>
  <si>
    <t>32,639,000,000</t>
  </si>
  <si>
    <t>4,006,000,000</t>
  </si>
  <si>
    <t>3,426,000,000</t>
  </si>
  <si>
    <t>3,014,000,000</t>
  </si>
  <si>
    <t>17,774,100,000</t>
  </si>
  <si>
    <t>11,350,200,000</t>
  </si>
  <si>
    <t>3,552,300,000</t>
  </si>
  <si>
    <t>17,909,600,000</t>
  </si>
  <si>
    <t>11,539,800,000</t>
  </si>
  <si>
    <t>3,474,300,000</t>
  </si>
  <si>
    <t>17,630,300,000</t>
  </si>
  <si>
    <t>11,681,100,000</t>
  </si>
  <si>
    <t>16,563,100,000</t>
  </si>
  <si>
    <t>10,733,600,000</t>
  </si>
  <si>
    <t>3,118,900,000</t>
  </si>
  <si>
    <t>7,819,000,000</t>
  </si>
  <si>
    <t>4,495,000,000</t>
  </si>
  <si>
    <t>1,126,000,000</t>
  </si>
  <si>
    <t>710,000,000</t>
  </si>
  <si>
    <t>31,000,000</t>
  </si>
  <si>
    <t>9,715,000,000</t>
  </si>
  <si>
    <t>5,663,000,000</t>
  </si>
  <si>
    <t>1,202,000,000</t>
  </si>
  <si>
    <t>33,000,000</t>
  </si>
  <si>
    <t>9,111,000,000</t>
  </si>
  <si>
    <t>5,458,000,000</t>
  </si>
  <si>
    <t>1,508,000,000</t>
  </si>
  <si>
    <t>769,000,000</t>
  </si>
  <si>
    <t>54,000,000</t>
  </si>
  <si>
    <t>9,390,000,000</t>
  </si>
  <si>
    <t>5,644,000,000</t>
  </si>
  <si>
    <t>1,472,000,000</t>
  </si>
  <si>
    <t>742,000,000</t>
  </si>
  <si>
    <t>64,000,000</t>
  </si>
  <si>
    <t>155,427,000,000</t>
  </si>
  <si>
    <t>137,373,000,000</t>
  </si>
  <si>
    <t>12,382,000,000</t>
  </si>
  <si>
    <t>155,929,000,000</t>
  </si>
  <si>
    <t>142,121,000,000</t>
  </si>
  <si>
    <t>12,158,000,000</t>
  </si>
  <si>
    <t>152,356,000,000</t>
  </si>
  <si>
    <t>134,054,000,000</t>
  </si>
  <si>
    <t>13,405,000,000</t>
  </si>
  <si>
    <t>166,380,000,000</t>
  </si>
  <si>
    <t>145,125,000,000</t>
  </si>
  <si>
    <t>11,710,000,000</t>
  </si>
  <si>
    <t>13,013,868,000</t>
  </si>
  <si>
    <t>9,235,777,000</t>
  </si>
  <si>
    <t>2,656,530,000</t>
  </si>
  <si>
    <t>98,383,000</t>
  </si>
  <si>
    <t>14,077,843,000</t>
  </si>
  <si>
    <t>9,857,923,000</t>
  </si>
  <si>
    <t>3,028,028,000</t>
  </si>
  <si>
    <t>133,957,000</t>
  </si>
  <si>
    <t>15,341,647,000</t>
  </si>
  <si>
    <t>10,747,886,000</t>
  </si>
  <si>
    <t>3,314,030,000</t>
  </si>
  <si>
    <t>148,313,000</t>
  </si>
  <si>
    <t>15,280,044,000</t>
  </si>
  <si>
    <t>10,724,192,000</t>
  </si>
  <si>
    <t>3,277,390,000</t>
  </si>
  <si>
    <t>141,675,000</t>
  </si>
  <si>
    <t>2,375,923,000</t>
  </si>
  <si>
    <t>862,075,000</t>
  </si>
  <si>
    <t>1,156,635,000</t>
  </si>
  <si>
    <t>2,554,236,000</t>
  </si>
  <si>
    <t>952,225,000</t>
  </si>
  <si>
    <t>1,196,512,000</t>
  </si>
  <si>
    <t>2,773,718,000</t>
  </si>
  <si>
    <t>1,022,107,000</t>
  </si>
  <si>
    <t>1,295,014,000</t>
  </si>
  <si>
    <t>2,898,150,000</t>
  </si>
  <si>
    <t>1,147,639,000</t>
  </si>
  <si>
    <t>1,325,567,000</t>
  </si>
  <si>
    <t>15,651,000,000</t>
  </si>
  <si>
    <t>9,480,000,000</t>
  </si>
  <si>
    <t>16,148,000,000</t>
  </si>
  <si>
    <t>9,855,000,000</t>
  </si>
  <si>
    <t>16,435,000,000</t>
  </si>
  <si>
    <t>10,146,000,000</t>
  </si>
  <si>
    <t>15,797,000,000</t>
  </si>
  <si>
    <t>10,077,000,000</t>
  </si>
  <si>
    <t>2,715,675,000</t>
  </si>
  <si>
    <t>1,277,195,000</t>
  </si>
  <si>
    <t>508,547,000</t>
  </si>
  <si>
    <t>325,773,000</t>
  </si>
  <si>
    <t>2,631,851,000</t>
  </si>
  <si>
    <t>1,224,551,000</t>
  </si>
  <si>
    <t>468,345,000</t>
  </si>
  <si>
    <t>364,923,000</t>
  </si>
  <si>
    <t>2,870,658,000</t>
  </si>
  <si>
    <t>1,266,246,000</t>
  </si>
  <si>
    <t>518,665,000</t>
  </si>
  <si>
    <t>395,121,000</t>
  </si>
  <si>
    <t>2,820,270,000</t>
  </si>
  <si>
    <t>1,281,566,000</t>
  </si>
  <si>
    <t>562,080,000</t>
  </si>
  <si>
    <t>427,043,000</t>
  </si>
  <si>
    <t>19,540,000,000</t>
  </si>
  <si>
    <t>15,422,000,000</t>
  </si>
  <si>
    <t>2,816,000,000</t>
  </si>
  <si>
    <t>18,138,000,000</t>
  </si>
  <si>
    <t>13,906,000,000</t>
  </si>
  <si>
    <t>2,815,000,000</t>
  </si>
  <si>
    <t>16,443,000,000</t>
  </si>
  <si>
    <t>12,164,000,000</t>
  </si>
  <si>
    <t>2,728,000,000</t>
  </si>
  <si>
    <t>15,158,000,000</t>
  </si>
  <si>
    <t>10,972,000,000</t>
  </si>
  <si>
    <t>2,617,000,000</t>
  </si>
  <si>
    <t>8,950,045,000</t>
  </si>
  <si>
    <t>5,033,885,000</t>
  </si>
  <si>
    <t>2,785,035,000</t>
  </si>
  <si>
    <t>9,437,758,000</t>
  </si>
  <si>
    <t>5,301,275,000</t>
  </si>
  <si>
    <t>2,839,629,000</t>
  </si>
  <si>
    <t>9,964,953,000</t>
  </si>
  <si>
    <t>5,650,711,000</t>
  </si>
  <si>
    <t>2,967,125,000</t>
  </si>
  <si>
    <t>9,973,384,000</t>
  </si>
  <si>
    <t>5,741,956,000</t>
  </si>
  <si>
    <t>2,931,108,000</t>
  </si>
  <si>
    <t>29,402,000,000</t>
  </si>
  <si>
    <t>24,931,000,000</t>
  </si>
  <si>
    <t>32,870,000,000</t>
  </si>
  <si>
    <t>27,334,000,000</t>
  </si>
  <si>
    <t>293,000,000</t>
  </si>
  <si>
    <t>23,633,000,000</t>
  </si>
  <si>
    <t>21,113,000,000</t>
  </si>
  <si>
    <t>200,000,000</t>
  </si>
  <si>
    <t>15,887,000,000</t>
  </si>
  <si>
    <t>15,023,000,000</t>
  </si>
  <si>
    <t>228,000,000</t>
  </si>
  <si>
    <t>4,297,842,000</t>
  </si>
  <si>
    <t>3,193,722,000</t>
  </si>
  <si>
    <t>902,869,000</t>
  </si>
  <si>
    <t>5,348,483,000</t>
  </si>
  <si>
    <t>3,891,816,000</t>
  </si>
  <si>
    <t>1,126,940,000</t>
  </si>
  <si>
    <t>6,155,297,000</t>
  </si>
  <si>
    <t>4,338,193,000</t>
  </si>
  <si>
    <t>1,347,510,000</t>
  </si>
  <si>
    <t>6,911,676,000</t>
  </si>
  <si>
    <t>4,818,585,000</t>
  </si>
  <si>
    <t>1,513,064,000</t>
  </si>
  <si>
    <t>4,088,983,000</t>
  </si>
  <si>
    <t>1,671,980,000</t>
  </si>
  <si>
    <t>1,269,586,000</t>
  </si>
  <si>
    <t>201,197,000</t>
  </si>
  <si>
    <t>92,369,000</t>
  </si>
  <si>
    <t>4,082,157,000</t>
  </si>
  <si>
    <t>1,672,901,000</t>
  </si>
  <si>
    <t>1,269,777,000</t>
  </si>
  <si>
    <t>207,591,000</t>
  </si>
  <si>
    <t>125,876,000</t>
  </si>
  <si>
    <t>4,277,207,000</t>
  </si>
  <si>
    <t>1,698,372,000</t>
  </si>
  <si>
    <t>1,315,793,000</t>
  </si>
  <si>
    <t>222,556,000</t>
  </si>
  <si>
    <t>99,794,000</t>
  </si>
  <si>
    <t>4,447,509,000</t>
  </si>
  <si>
    <t>1,677,033,000</t>
  </si>
  <si>
    <t>1,370,183,000</t>
  </si>
  <si>
    <t>242,944,000</t>
  </si>
  <si>
    <t>86,171,000</t>
  </si>
  <si>
    <t>3,036,584,000</t>
  </si>
  <si>
    <t>162,167,000</t>
  </si>
  <si>
    <t>1,789,327,000</t>
  </si>
  <si>
    <t>193,937,000</t>
  </si>
  <si>
    <t>2,872,833,000</t>
  </si>
  <si>
    <t>116,241,000</t>
  </si>
  <si>
    <t>1,716,639,000</t>
  </si>
  <si>
    <t>131,409,000</t>
  </si>
  <si>
    <t>2,955,641,000</t>
  </si>
  <si>
    <t>86,453,000</t>
  </si>
  <si>
    <t>1,843,069,000</t>
  </si>
  <si>
    <t>120,266,000</t>
  </si>
  <si>
    <t>3,153,251,000</t>
  </si>
  <si>
    <t>82,175,000</t>
  </si>
  <si>
    <t>1,948,041,000</t>
  </si>
  <si>
    <t>127,821,000</t>
  </si>
  <si>
    <t>4,627,802,000</t>
  </si>
  <si>
    <t>3,016,109,000</t>
  </si>
  <si>
    <t>1,096,507,000</t>
  </si>
  <si>
    <t>5,324,746,000</t>
  </si>
  <si>
    <t>3,420,339,000</t>
  </si>
  <si>
    <t>1,340,453,000</t>
  </si>
  <si>
    <t>5,731,549,000</t>
  </si>
  <si>
    <t>3,595,217,000</t>
  </si>
  <si>
    <t>1,541,214,000</t>
  </si>
  <si>
    <t>6,028,199,000</t>
  </si>
  <si>
    <t>3,752,151,000</t>
  </si>
  <si>
    <t>1,500,399,000</t>
  </si>
  <si>
    <t>33,013,000,000</t>
  </si>
  <si>
    <t>5,717,000,000</t>
  </si>
  <si>
    <t>20,801,000,000</t>
  </si>
  <si>
    <t>1,679,000,000</t>
  </si>
  <si>
    <t>34,182,000,000</t>
  </si>
  <si>
    <t>5,970,000,000</t>
  </si>
  <si>
    <t>21,667,000,000</t>
  </si>
  <si>
    <t>1,753,000,000</t>
  </si>
  <si>
    <t>36,918,000,000</t>
  </si>
  <si>
    <t>6,262,000,000</t>
  </si>
  <si>
    <t>23,271,000,000</t>
  </si>
  <si>
    <t>1,820,000,000</t>
  </si>
  <si>
    <t>39,678,000,000</t>
  </si>
  <si>
    <t>6,638,000,000</t>
  </si>
  <si>
    <t>25,171,000,000</t>
  </si>
  <si>
    <t>1,904,000,000</t>
  </si>
  <si>
    <t>1,765,979,000</t>
  </si>
  <si>
    <t>567,989,000</t>
  </si>
  <si>
    <t>158,950,000</t>
  </si>
  <si>
    <t>506,220,000</t>
  </si>
  <si>
    <t>2,847,945,000</t>
  </si>
  <si>
    <t>1,206,813,000</t>
  </si>
  <si>
    <t>241,719,000</t>
  </si>
  <si>
    <t>865,800,000</t>
  </si>
  <si>
    <t>3,305,879,000</t>
  </si>
  <si>
    <t>1,403,358,000</t>
  </si>
  <si>
    <t>212,481,000</t>
  </si>
  <si>
    <t>844,130,000</t>
  </si>
  <si>
    <t>3,775,685,000</t>
  </si>
  <si>
    <t>1,622,257,000</t>
  </si>
  <si>
    <t>258,342,000</t>
  </si>
  <si>
    <t>826,240,000</t>
  </si>
  <si>
    <t>2,013,719,000</t>
  </si>
  <si>
    <t>401,324,000</t>
  </si>
  <si>
    <t>423,312,000</t>
  </si>
  <si>
    <t>1,563,210,000</t>
  </si>
  <si>
    <t>463,059,000</t>
  </si>
  <si>
    <t>455,016,000</t>
  </si>
  <si>
    <t>1,828,305,000</t>
  </si>
  <si>
    <t>706,644,000</t>
  </si>
  <si>
    <t>504,905,000</t>
  </si>
  <si>
    <t>2,040,486,000</t>
  </si>
  <si>
    <t>842,010,000</t>
  </si>
  <si>
    <t>568,108,000</t>
  </si>
  <si>
    <t>74,754,000,000</t>
  </si>
  <si>
    <t>48,912,000,000</t>
  </si>
  <si>
    <t>16,508,000,000</t>
  </si>
  <si>
    <t>1,568,000,000</t>
  </si>
  <si>
    <t>78,812,000,000</t>
  </si>
  <si>
    <t>51,897,000,000</t>
  </si>
  <si>
    <t>16,122,000,000</t>
  </si>
  <si>
    <t>1,627,000,000</t>
  </si>
  <si>
    <t>83,176,000,000</t>
  </si>
  <si>
    <t>54,787,000,000</t>
  </si>
  <si>
    <t>16,280,000,000</t>
  </si>
  <si>
    <t>1,640,000,000</t>
  </si>
  <si>
    <t>88,519,000,000</t>
  </si>
  <si>
    <t>58,254,000,000</t>
  </si>
  <si>
    <t>16,801,000,000</t>
  </si>
  <si>
    <t>12,245,000,000</t>
  </si>
  <si>
    <t>3,535,000,000</t>
  </si>
  <si>
    <t>2,866,000,000</t>
  </si>
  <si>
    <t>11,905,000,000</t>
  </si>
  <si>
    <t>3,969,000,000</t>
  </si>
  <si>
    <t>1,045,000,000</t>
  </si>
  <si>
    <t>2,687,000,000</t>
  </si>
  <si>
    <t>863,000,000</t>
  </si>
  <si>
    <t>3,224,000,000</t>
  </si>
  <si>
    <t>6,636,000,000</t>
  </si>
  <si>
    <t>3,323,000,000</t>
  </si>
  <si>
    <t>703,000,000</t>
  </si>
  <si>
    <t>3,955,000,000</t>
  </si>
  <si>
    <t>22,086,000,000</t>
  </si>
  <si>
    <t>13,195,000,000</t>
  </si>
  <si>
    <t>7,080,000,000</t>
  </si>
  <si>
    <t>20,673,000,000</t>
  </si>
  <si>
    <t>11,048,000,000</t>
  </si>
  <si>
    <t>18,614,000,000</t>
  </si>
  <si>
    <t>10,805,000,000</t>
  </si>
  <si>
    <t>5,757,000,000</t>
  </si>
  <si>
    <t>18,377,000,000</t>
  </si>
  <si>
    <t>10,775,000,000</t>
  </si>
  <si>
    <t>5,274,000,000</t>
  </si>
  <si>
    <t>5,580,506,000</t>
  </si>
  <si>
    <t>3,440,623,000</t>
  </si>
  <si>
    <t>1,111,232,000</t>
  </si>
  <si>
    <t>5,899,872,000</t>
  </si>
  <si>
    <t>3,621,417,000</t>
  </si>
  <si>
    <t>1,124,753,000</t>
  </si>
  <si>
    <t>6,228,508,000</t>
  </si>
  <si>
    <t>3,788,023,000</t>
  </si>
  <si>
    <t>1,159,502,000</t>
  </si>
  <si>
    <t>5,995,402,000</t>
  </si>
  <si>
    <t>3,619,612,000</t>
  </si>
  <si>
    <t>1,220,095,000</t>
  </si>
  <si>
    <t>2,492,300,000</t>
  </si>
  <si>
    <t>1,330,900,000</t>
  </si>
  <si>
    <t>661,100,000</t>
  </si>
  <si>
    <t>197,600,000</t>
  </si>
  <si>
    <t>112,600,000</t>
  </si>
  <si>
    <t>2,530,700,000</t>
  </si>
  <si>
    <t>1,285,200,000</t>
  </si>
  <si>
    <t>591,500,000</t>
  </si>
  <si>
    <t>203,200,000</t>
  </si>
  <si>
    <t>113,800,000</t>
  </si>
  <si>
    <t>2,705,000,000</t>
  </si>
  <si>
    <t>1,272,300,000</t>
  </si>
  <si>
    <t>624,000,000</t>
  </si>
  <si>
    <t>214,900,000</t>
  </si>
  <si>
    <t>110,200,000</t>
  </si>
  <si>
    <t>2,832,700,000</t>
  </si>
  <si>
    <t>1,269,400,000</t>
  </si>
  <si>
    <t>682,400,000</t>
  </si>
  <si>
    <t>232,100,000</t>
  </si>
  <si>
    <t>89,700,000</t>
  </si>
  <si>
    <t>39,055,000,000</t>
  </si>
  <si>
    <t>5,190,000,000</t>
  </si>
  <si>
    <t>40,306,000,000</t>
  </si>
  <si>
    <t>28,957,000,000</t>
  </si>
  <si>
    <t>5,518,000,000</t>
  </si>
  <si>
    <t>38,581,000,000</t>
  </si>
  <si>
    <t>26,747,000,000</t>
  </si>
  <si>
    <t>5,006,000,000</t>
  </si>
  <si>
    <t>39,302,000,000</t>
  </si>
  <si>
    <t>27,150,000,000</t>
  </si>
  <si>
    <t>5,469,000,000</t>
  </si>
  <si>
    <t>3,387,614,000</t>
  </si>
  <si>
    <t>1,852,768,000</t>
  </si>
  <si>
    <t>126,250,000</t>
  </si>
  <si>
    <t>15,235,000</t>
  </si>
  <si>
    <t>455,623,000</t>
  </si>
  <si>
    <t>3,715,968,000</t>
  </si>
  <si>
    <t>2,006,715,000</t>
  </si>
  <si>
    <t>116,190,000</t>
  </si>
  <si>
    <t>15,905,000</t>
  </si>
  <si>
    <t>523,984,000</t>
  </si>
  <si>
    <t>3,161,702,000</t>
  </si>
  <si>
    <t>1,703,476,000</t>
  </si>
  <si>
    <t>122,878,000</t>
  </si>
  <si>
    <t>16,104,000</t>
  </si>
  <si>
    <t>608,039,000</t>
  </si>
  <si>
    <t>1,624,232,000</t>
  </si>
  <si>
    <t>898,805,000</t>
  </si>
  <si>
    <t>136,287,000</t>
  </si>
  <si>
    <t>10,269,000</t>
  </si>
  <si>
    <t>598,587,000</t>
  </si>
  <si>
    <t>55,123,000,000</t>
  </si>
  <si>
    <t>39,486,000,000</t>
  </si>
  <si>
    <t>8,717,000,000</t>
  </si>
  <si>
    <t>906,000,000</t>
  </si>
  <si>
    <t>52,107,000,000</t>
  </si>
  <si>
    <t>37,168,000,000</t>
  </si>
  <si>
    <t>9,047,000,000</t>
  </si>
  <si>
    <t>2,338,000,000</t>
  </si>
  <si>
    <t>852,000,000</t>
  </si>
  <si>
    <t>50,123,000,000</t>
  </si>
  <si>
    <t>35,507,000,000</t>
  </si>
  <si>
    <t>8,419,000,000</t>
  </si>
  <si>
    <t>2,298,000,000</t>
  </si>
  <si>
    <t>112,298,000,000</t>
  </si>
  <si>
    <t>86,380,000,000</t>
  </si>
  <si>
    <t>13,267,000,000</t>
  </si>
  <si>
    <t>3,135,000,000</t>
  </si>
  <si>
    <t>1,373,000,000</t>
  </si>
  <si>
    <t>56,651,000,000</t>
  </si>
  <si>
    <t>45,431,000,000</t>
  </si>
  <si>
    <t>5,361,000,000</t>
  </si>
  <si>
    <t>1,298,000,000</t>
  </si>
  <si>
    <t>129,000,000</t>
  </si>
  <si>
    <t>51,463,000,000</t>
  </si>
  <si>
    <t>41,524,000,000</t>
  </si>
  <si>
    <t>4,663,000,000</t>
  </si>
  <si>
    <t>1,191,000,000</t>
  </si>
  <si>
    <t>102,000,000</t>
  </si>
  <si>
    <t>48,238,000,000</t>
  </si>
  <si>
    <t>39,240,000,000</t>
  </si>
  <si>
    <t>4,019,000,000</t>
  </si>
  <si>
    <t>1,209,000,000</t>
  </si>
  <si>
    <t>2,807,114,000</t>
  </si>
  <si>
    <t>1,123,773,000</t>
  </si>
  <si>
    <t>828,095,000</t>
  </si>
  <si>
    <t>92,407,000</t>
  </si>
  <si>
    <t>3,024,295,000</t>
  </si>
  <si>
    <t>1,179,405,000</t>
  </si>
  <si>
    <t>830,789,000</t>
  </si>
  <si>
    <t>115,604,000</t>
  </si>
  <si>
    <t>3,078,658,000</t>
  </si>
  <si>
    <t>1,231,104,000</t>
  </si>
  <si>
    <t>818,091,000</t>
  </si>
  <si>
    <t>159,804,000</t>
  </si>
  <si>
    <t>3,038,153,000</t>
  </si>
  <si>
    <t>1,250,320,000</t>
  </si>
  <si>
    <t>905,648,000</t>
  </si>
  <si>
    <t>173,598,000</t>
  </si>
  <si>
    <t>8,751,654,000</t>
  </si>
  <si>
    <t>7,338,838,000</t>
  </si>
  <si>
    <t>627,340,000</t>
  </si>
  <si>
    <t>9,316,256,000</t>
  </si>
  <si>
    <t>7,751,273,000</t>
  </si>
  <si>
    <t>650,948,000</t>
  </si>
  <si>
    <t>9,263,863,000</t>
  </si>
  <si>
    <t>7,455,282,000</t>
  </si>
  <si>
    <t>743,611,000</t>
  </si>
  <si>
    <t>9,523,224,000</t>
  </si>
  <si>
    <t>7,365,049,000</t>
  </si>
  <si>
    <t>871,974,000</t>
  </si>
  <si>
    <t>5,112,000,000</t>
  </si>
  <si>
    <t>3,385,000,000</t>
  </si>
  <si>
    <t>914,000,000</t>
  </si>
  <si>
    <t>5,012,000,000</t>
  </si>
  <si>
    <t>3,310,000,000</t>
  </si>
  <si>
    <t>820,000,000</t>
  </si>
  <si>
    <t>5,083,000,000</t>
  </si>
  <si>
    <t>3,348,000,000</t>
  </si>
  <si>
    <t>976,000,000</t>
  </si>
  <si>
    <t>7,467,000,000</t>
  </si>
  <si>
    <t>5,132,000,000</t>
  </si>
  <si>
    <t>1,186,000,000</t>
  </si>
  <si>
    <t>8,939,967,000</t>
  </si>
  <si>
    <t>6,432,454,000</t>
  </si>
  <si>
    <t>1,873,360,000</t>
  </si>
  <si>
    <t>9,560,647,000</t>
  </si>
  <si>
    <t>6,904,633,000</t>
  </si>
  <si>
    <t>1,978,960,000</t>
  </si>
  <si>
    <t>10,371,390,000</t>
  </si>
  <si>
    <t>7,460,075,000</t>
  </si>
  <si>
    <t>2,196,173,000</t>
  </si>
  <si>
    <t>10,629,719,000</t>
  </si>
  <si>
    <t>7,617,460,000</t>
  </si>
  <si>
    <t>2,243,356,000</t>
  </si>
  <si>
    <t>5,059,000,000</t>
  </si>
  <si>
    <t>1,885,000,000</t>
  </si>
  <si>
    <t>2,101,000,000</t>
  </si>
  <si>
    <t>722,000,000</t>
  </si>
  <si>
    <t>5,166,000,000</t>
  </si>
  <si>
    <t>1,989,000,000</t>
  </si>
  <si>
    <t>1,968,000,000</t>
  </si>
  <si>
    <t>697,000,000</t>
  </si>
  <si>
    <t>5,354,000,000</t>
  </si>
  <si>
    <t>2,033,000,000</t>
  </si>
  <si>
    <t>1,920,000,000</t>
  </si>
  <si>
    <t>701,000,000</t>
  </si>
  <si>
    <t>5,387,000,000</t>
  </si>
  <si>
    <t>2,011,000,000</t>
  </si>
  <si>
    <t>716,000,000</t>
  </si>
  <si>
    <t>6,644,252,000</t>
  </si>
  <si>
    <t>3,784,370,000</t>
  </si>
  <si>
    <t>1,703,796,000</t>
  </si>
  <si>
    <t>7,146,079,000</t>
  </si>
  <si>
    <t>3,865,231,000</t>
  </si>
  <si>
    <t>1,924,132,000</t>
  </si>
  <si>
    <t>7,421,768,000</t>
  </si>
  <si>
    <t>4,085,602,000</t>
  </si>
  <si>
    <t>1,898,284,000</t>
  </si>
  <si>
    <t>7,386,626,000</t>
  </si>
  <si>
    <t>4,003,951,000</t>
  </si>
  <si>
    <t>1,969,308,000</t>
  </si>
  <si>
    <t>41,313,000,000</t>
  </si>
  <si>
    <t>32,564,000,000</t>
  </si>
  <si>
    <t>6,688,000,000</t>
  </si>
  <si>
    <t>48,500,000,000</t>
  </si>
  <si>
    <t>38,166,000,000</t>
  </si>
  <si>
    <t>7,972,000,000</t>
  </si>
  <si>
    <t>54,289,000,000</t>
  </si>
  <si>
    <t>44,269,000,000</t>
  </si>
  <si>
    <t>7,673,000,000</t>
  </si>
  <si>
    <t>54,379,000,000</t>
  </si>
  <si>
    <t>45,007,000,000</t>
  </si>
  <si>
    <t>7,631,000,000</t>
  </si>
  <si>
    <t>102,874,000,000</t>
  </si>
  <si>
    <t>52,513,000,000</t>
  </si>
  <si>
    <t>22,389,000,000</t>
  </si>
  <si>
    <t>5,816,000,000</t>
  </si>
  <si>
    <t>98,367,000,000</t>
  </si>
  <si>
    <t>49,683,000,000</t>
  </si>
  <si>
    <t>22,629,000,000</t>
  </si>
  <si>
    <t>5,743,000,000</t>
  </si>
  <si>
    <t>92,793,000,000</t>
  </si>
  <si>
    <t>46,386,000,000</t>
  </si>
  <si>
    <t>22,438,000,000</t>
  </si>
  <si>
    <t>5,437,000,000</t>
  </si>
  <si>
    <t>81,741,000,000</t>
  </si>
  <si>
    <t>41,057,000,000</t>
  </si>
  <si>
    <t>19,748,000,000</t>
  </si>
  <si>
    <t>5,247,000,000</t>
  </si>
  <si>
    <t>1,293,338,000</t>
  </si>
  <si>
    <t>594,190,000</t>
  </si>
  <si>
    <t>354,571,000</t>
  </si>
  <si>
    <t>82,014,000</t>
  </si>
  <si>
    <t>1,377,058,000</t>
  </si>
  <si>
    <t>620,940,000</t>
  </si>
  <si>
    <t>401,353,000</t>
  </si>
  <si>
    <t>88,003,000</t>
  </si>
  <si>
    <t>1,485,807,000</t>
  </si>
  <si>
    <t>669,691,000</t>
  </si>
  <si>
    <t>457,598,000</t>
  </si>
  <si>
    <t>98,263,000</t>
  </si>
  <si>
    <t>1,601,892,000</t>
  </si>
  <si>
    <t>711,622,000</t>
  </si>
  <si>
    <t>482,465,000</t>
  </si>
  <si>
    <t>99,681,000</t>
  </si>
  <si>
    <t>2,821,446,000</t>
  </si>
  <si>
    <t>1,645,912,000</t>
  </si>
  <si>
    <t>453,535,000</t>
  </si>
  <si>
    <t>233,713,000</t>
  </si>
  <si>
    <t>2,952,896,000</t>
  </si>
  <si>
    <t>1,668,691,000</t>
  </si>
  <si>
    <t>505,877,000</t>
  </si>
  <si>
    <t>259,838,000</t>
  </si>
  <si>
    <t>3,088,533,000</t>
  </si>
  <si>
    <t>1,726,383,000</t>
  </si>
  <si>
    <t>514,891,000</t>
  </si>
  <si>
    <t>253,640,000</t>
  </si>
  <si>
    <t>3,023,189,000</t>
  </si>
  <si>
    <t>1,671,590,000</t>
  </si>
  <si>
    <t>509,557,000</t>
  </si>
  <si>
    <t>246,101,000</t>
  </si>
  <si>
    <t>1,421,178,000</t>
  </si>
  <si>
    <t>509,291,000</t>
  </si>
  <si>
    <t>397,285,000</t>
  </si>
  <si>
    <t>276,743,000</t>
  </si>
  <si>
    <t>1,861,358,000</t>
  </si>
  <si>
    <t>563,648,000</t>
  </si>
  <si>
    <t>471,921,000</t>
  </si>
  <si>
    <t>388,055,000</t>
  </si>
  <si>
    <t>2,219,762,000</t>
  </si>
  <si>
    <t>670,472,000</t>
  </si>
  <si>
    <t>522,046,000</t>
  </si>
  <si>
    <t>401,527,000</t>
  </si>
  <si>
    <t>2,398,373,000</t>
  </si>
  <si>
    <t>731,925,000</t>
  </si>
  <si>
    <t>584,491,000</t>
  </si>
  <si>
    <t>504,415,000</t>
  </si>
  <si>
    <t>52,708,000,000</t>
  </si>
  <si>
    <t>21,187,000,000</t>
  </si>
  <si>
    <t>8,088,000,000</t>
  </si>
  <si>
    <t>10,611,000,000</t>
  </si>
  <si>
    <t>291,000,000</t>
  </si>
  <si>
    <t>55,870,000,000</t>
  </si>
  <si>
    <t>20,261,000,000</t>
  </si>
  <si>
    <t>8,136,000,000</t>
  </si>
  <si>
    <t>11,537,000,000</t>
  </si>
  <si>
    <t>55,355,000,000</t>
  </si>
  <si>
    <t>20,676,000,000</t>
  </si>
  <si>
    <t>7,930,000,000</t>
  </si>
  <si>
    <t>12,128,000,000</t>
  </si>
  <si>
    <t>265,000,000</t>
  </si>
  <si>
    <t>59,387,000,000</t>
  </si>
  <si>
    <t>23,196,000,000</t>
  </si>
  <si>
    <t>8,397,000,000</t>
  </si>
  <si>
    <t>12,740,000,000</t>
  </si>
  <si>
    <t>3,946,000,000</t>
  </si>
  <si>
    <t>527,000,000</t>
  </si>
  <si>
    <t>1,534,000,000</t>
  </si>
  <si>
    <t>4,243,000,000</t>
  </si>
  <si>
    <t>1,601,000,000</t>
  </si>
  <si>
    <t>714,000,000</t>
  </si>
  <si>
    <t>25,000,000</t>
  </si>
  <si>
    <t>4,192,000,000</t>
  </si>
  <si>
    <t>695,000,000</t>
  </si>
  <si>
    <t>798,000,000</t>
  </si>
  <si>
    <t>42,000,000</t>
  </si>
  <si>
    <t>4,694,000,000</t>
  </si>
  <si>
    <t>730,000,000</t>
  </si>
  <si>
    <t>1,807,000,000</t>
  </si>
  <si>
    <t>881,000,000</t>
  </si>
  <si>
    <t>21,852,000,000</t>
  </si>
  <si>
    <t>15,287,000,000</t>
  </si>
  <si>
    <t>3,303,000,000</t>
  </si>
  <si>
    <t>1,473,000,000</t>
  </si>
  <si>
    <t>23,483,000,000</t>
  </si>
  <si>
    <t>16,282,000,000</t>
  </si>
  <si>
    <t>3,557,000,000</t>
  </si>
  <si>
    <t>23,617,000,000</t>
  </si>
  <si>
    <t>16,254,000,000</t>
  </si>
  <si>
    <t>3,494,000,000</t>
  </si>
  <si>
    <t>22,365,000,000</t>
  </si>
  <si>
    <t>15,468,000,000</t>
  </si>
  <si>
    <t>3,219,000,000</t>
  </si>
  <si>
    <t>6,956,200,000</t>
  </si>
  <si>
    <t>6,279,100,000</t>
  </si>
  <si>
    <t>7,122,300,000</t>
  </si>
  <si>
    <t>6,463,400,000</t>
  </si>
  <si>
    <t>7,537,100,000</t>
  </si>
  <si>
    <t>6,748,500,000</t>
  </si>
  <si>
    <t>7,613,800,000</t>
  </si>
  <si>
    <t>6,742,700,000</t>
  </si>
  <si>
    <t>3,003,955,000</t>
  </si>
  <si>
    <t>1,277,113,000</t>
  </si>
  <si>
    <t>850,371,000</t>
  </si>
  <si>
    <t>316,344,000</t>
  </si>
  <si>
    <t>3,024,623,000</t>
  </si>
  <si>
    <t>1,288,878,000</t>
  </si>
  <si>
    <t>924,031,000</t>
  </si>
  <si>
    <t>322,037,000</t>
  </si>
  <si>
    <t>3,117,693,000</t>
  </si>
  <si>
    <t>1,344,636,000</t>
  </si>
  <si>
    <t>869,572,000</t>
  </si>
  <si>
    <t>353,143,000</t>
  </si>
  <si>
    <t>3,007,976,000</t>
  </si>
  <si>
    <t>1,290,025,000</t>
  </si>
  <si>
    <t>844,960,000</t>
  </si>
  <si>
    <t>345,464,000</t>
  </si>
  <si>
    <t>2,265,100,000</t>
  </si>
  <si>
    <t>670,900,000</t>
  </si>
  <si>
    <t>574,000,000</t>
  </si>
  <si>
    <t>167,700,000</t>
  </si>
  <si>
    <t>2,131,700,000</t>
  </si>
  <si>
    <t>717,900,000</t>
  </si>
  <si>
    <t>691,000,000</t>
  </si>
  <si>
    <t>178,000,000</t>
  </si>
  <si>
    <t>2,384,400,000</t>
  </si>
  <si>
    <t>806,500,000</t>
  </si>
  <si>
    <t>640,500,000</t>
  </si>
  <si>
    <t>197,400,000</t>
  </si>
  <si>
    <t>2,704,400,000</t>
  </si>
  <si>
    <t>814,300,000</t>
  </si>
  <si>
    <t>705,300,000</t>
  </si>
  <si>
    <t>239,600,000</t>
  </si>
  <si>
    <t>14,135,000,000</t>
  </si>
  <si>
    <t>8,554,000,000</t>
  </si>
  <si>
    <t>250,000,000</t>
  </si>
  <si>
    <t>14,484,000,000</t>
  </si>
  <si>
    <t>8,673,000,000</t>
  </si>
  <si>
    <t>245,000,000</t>
  </si>
  <si>
    <t>7,888,000,000</t>
  </si>
  <si>
    <t>2,417,000,000</t>
  </si>
  <si>
    <t>13,599,000,000</t>
  </si>
  <si>
    <t>7,896,000,000</t>
  </si>
  <si>
    <t>2,415,000,000</t>
  </si>
  <si>
    <t>224,000,000</t>
  </si>
  <si>
    <t>4,050,400,000</t>
  </si>
  <si>
    <t>3,207,800,000</t>
  </si>
  <si>
    <t>4,644,600,000</t>
  </si>
  <si>
    <t>3,524,400,000</t>
  </si>
  <si>
    <t>5,147,100,000</t>
  </si>
  <si>
    <t>3,870,200,000</t>
  </si>
  <si>
    <t>5,122,900,000</t>
  </si>
  <si>
    <t>3,764,500,000</t>
  </si>
  <si>
    <t>5,054,980,000</t>
  </si>
  <si>
    <t>3,230,857,000</t>
  </si>
  <si>
    <t>1,064,757,000</t>
  </si>
  <si>
    <t>229,166,000</t>
  </si>
  <si>
    <t>5,584,571,000</t>
  </si>
  <si>
    <t>3,570,801,000</t>
  </si>
  <si>
    <t>1,183,682,000</t>
  </si>
  <si>
    <t>253,380,000</t>
  </si>
  <si>
    <t>6,165,441,000</t>
  </si>
  <si>
    <t>3,898,403,000</t>
  </si>
  <si>
    <t>1,341,000,000</t>
  </si>
  <si>
    <t>294,496,000</t>
  </si>
  <si>
    <t>6,187,646,000</t>
  </si>
  <si>
    <t>3,665,578,000</t>
  </si>
  <si>
    <t>1,466,761,000</t>
  </si>
  <si>
    <t>339,613,000</t>
  </si>
  <si>
    <t>11,818,376,000</t>
  </si>
  <si>
    <t>9,976,057,000</t>
  </si>
  <si>
    <t>1,173,340,000</t>
  </si>
  <si>
    <t>12,695,157,000</t>
  </si>
  <si>
    <t>10,621,373,000</t>
  </si>
  <si>
    <t>1,545,716,000</t>
  </si>
  <si>
    <t>12,114,832,000</t>
  </si>
  <si>
    <t>10,146,494,000</t>
  </si>
  <si>
    <t>1,522,811,000</t>
  </si>
  <si>
    <t>10,964,157,000</t>
  </si>
  <si>
    <t>9,196,326,000</t>
  </si>
  <si>
    <t>1,429,233,000</t>
  </si>
  <si>
    <t>4,365,400,000</t>
  </si>
  <si>
    <t>1,656,600,000</t>
  </si>
  <si>
    <t>1,252,300,000</t>
  </si>
  <si>
    <t>1,101,600,000</t>
  </si>
  <si>
    <t>4,669,100,000</t>
  </si>
  <si>
    <t>1,727,700,000</t>
  </si>
  <si>
    <t>1,293,200,000</t>
  </si>
  <si>
    <t>1,043,200,000</t>
  </si>
  <si>
    <t>4,627,100,000</t>
  </si>
  <si>
    <t>1,768,900,000</t>
  </si>
  <si>
    <t>1,254,700,000</t>
  </si>
  <si>
    <t>1,006,200,000</t>
  </si>
  <si>
    <t>4,857,800,000</t>
  </si>
  <si>
    <t>1,779,200,000</t>
  </si>
  <si>
    <t>1,172,700,000</t>
  </si>
  <si>
    <t>994,500,000</t>
  </si>
  <si>
    <t>93,646,000,000</t>
  </si>
  <si>
    <t>64,729,000,000</t>
  </si>
  <si>
    <t>97,142,000,000</t>
  </si>
  <si>
    <t>70,467,000,000</t>
  </si>
  <si>
    <t>225,000,000</t>
  </si>
  <si>
    <t>91,973,000,000</t>
  </si>
  <si>
    <t>61,274,000,000</t>
  </si>
  <si>
    <t>3,139,000,000</t>
  </si>
  <si>
    <t>89,716,000,000</t>
  </si>
  <si>
    <t>59,014,000,000</t>
  </si>
  <si>
    <t>3,827,000,000</t>
  </si>
  <si>
    <t>12,134,000,000</t>
  </si>
  <si>
    <t>7,432,000,000</t>
  </si>
  <si>
    <t>3,357,000,000</t>
  </si>
  <si>
    <t>12,540,000,000</t>
  </si>
  <si>
    <t>7,737,000,000</t>
  </si>
  <si>
    <t>3,453,000,000</t>
  </si>
  <si>
    <t>13,506,000,000</t>
  </si>
  <si>
    <t>8,406,000,000</t>
  </si>
  <si>
    <t>3,777,000,000</t>
  </si>
  <si>
    <t>14,437,000,000</t>
  </si>
  <si>
    <t>9,168,000,000</t>
  </si>
  <si>
    <t>4,168,000,000</t>
  </si>
  <si>
    <t>14,197,000,000</t>
  </si>
  <si>
    <t>8,763,000,000</t>
  </si>
  <si>
    <t>3,872,000,000</t>
  </si>
  <si>
    <t>14,792,000,000</t>
  </si>
  <si>
    <t>8,689,000,000</t>
  </si>
  <si>
    <t>3,266,000,000</t>
  </si>
  <si>
    <t>14,580,000,000</t>
  </si>
  <si>
    <t>9,517,000,000</t>
  </si>
  <si>
    <t>4,039,000,000</t>
  </si>
  <si>
    <t>13,525,000,000</t>
  </si>
  <si>
    <t>8,844,000,000</t>
  </si>
  <si>
    <t>3,590,000,000</t>
  </si>
  <si>
    <t>1,287,577,000</t>
  </si>
  <si>
    <t>1,073,447,000</t>
  </si>
  <si>
    <t>174,085,000</t>
  </si>
  <si>
    <t>12,784,000</t>
  </si>
  <si>
    <t>1,463,767,000</t>
  </si>
  <si>
    <t>1,200,308,000</t>
  </si>
  <si>
    <t>194,491,000</t>
  </si>
  <si>
    <t>13,279,000</t>
  </si>
  <si>
    <t>1,627,413,000</t>
  </si>
  <si>
    <t>1,354,969,000</t>
  </si>
  <si>
    <t>207,519,000</t>
  </si>
  <si>
    <t>13,338,000</t>
  </si>
  <si>
    <t>1,822,114,000</t>
  </si>
  <si>
    <t>1,524,907,000</t>
  </si>
  <si>
    <t>224,088,000</t>
  </si>
  <si>
    <t>13,794,000</t>
  </si>
  <si>
    <t>793,373,000</t>
  </si>
  <si>
    <t>206,974,000</t>
  </si>
  <si>
    <t>123,524,000</t>
  </si>
  <si>
    <t>214,827,000</t>
  </si>
  <si>
    <t>861,527,000</t>
  </si>
  <si>
    <t>221,498,000</t>
  </si>
  <si>
    <t>127,470,000</t>
  </si>
  <si>
    <t>224,713,000</t>
  </si>
  <si>
    <t>993,897,000</t>
  </si>
  <si>
    <t>258,617,000</t>
  </si>
  <si>
    <t>122,201,000</t>
  </si>
  <si>
    <t>258,074,000</t>
  </si>
  <si>
    <t>1,166,769,000</t>
  </si>
  <si>
    <t>304,477,000</t>
  </si>
  <si>
    <t>122,735,000</t>
  </si>
  <si>
    <t>344,527,000</t>
  </si>
  <si>
    <t>2,842,781,000</t>
  </si>
  <si>
    <t>1,237,452,000</t>
  </si>
  <si>
    <t>387,812,000</t>
  </si>
  <si>
    <t>487,832,000</t>
  </si>
  <si>
    <t>2,929,408,000</t>
  </si>
  <si>
    <t>1,232,962,000</t>
  </si>
  <si>
    <t>384,907,000</t>
  </si>
  <si>
    <t>539,469,000</t>
  </si>
  <si>
    <t>2,814,049,000</t>
  </si>
  <si>
    <t>1,215,229,000</t>
  </si>
  <si>
    <t>406,864,000</t>
  </si>
  <si>
    <t>530,616,000</t>
  </si>
  <si>
    <t>2,984,493,000</t>
  </si>
  <si>
    <t>1,163,391,000</t>
  </si>
  <si>
    <t>379,399,000</t>
  </si>
  <si>
    <t>481,258,000</t>
  </si>
  <si>
    <t>19,561,000,000</t>
  </si>
  <si>
    <t>12,952,000,000</t>
  </si>
  <si>
    <t>3,706,000,000</t>
  </si>
  <si>
    <t>19,724,000,000</t>
  </si>
  <si>
    <t>13,041,000,000</t>
  </si>
  <si>
    <t>18,591,000,000</t>
  </si>
  <si>
    <t>11,967,000,000</t>
  </si>
  <si>
    <t>5,011,000,000</t>
  </si>
  <si>
    <t>18,202,000,000</t>
  </si>
  <si>
    <t>11,551,000,000</t>
  </si>
  <si>
    <t>3,334,000,000</t>
  </si>
  <si>
    <t>14,070,000,000</t>
  </si>
  <si>
    <t>7,365,000,000</t>
  </si>
  <si>
    <t>1,007,000,000</t>
  </si>
  <si>
    <t>1,806,000,000</t>
  </si>
  <si>
    <t>16,226,000,000</t>
  </si>
  <si>
    <t>8,435,000,000</t>
  </si>
  <si>
    <t>1,029,000,000</t>
  </si>
  <si>
    <t>2,040,000,000</t>
  </si>
  <si>
    <t>14,403,000,000</t>
  </si>
  <si>
    <t>6,452,000,000</t>
  </si>
  <si>
    <t>2,309,000,000</t>
  </si>
  <si>
    <t>13,058,000,000</t>
  </si>
  <si>
    <t>5,801,000,000</t>
  </si>
  <si>
    <t>1,089,000,000</t>
  </si>
  <si>
    <t>2,209,000,000</t>
  </si>
  <si>
    <t>10,962,818,000</t>
  </si>
  <si>
    <t>9,498,456,000</t>
  </si>
  <si>
    <t>731,767,000</t>
  </si>
  <si>
    <t>12,574,299,000</t>
  </si>
  <si>
    <t>10,925,598,000</t>
  </si>
  <si>
    <t>819,048,000</t>
  </si>
  <si>
    <t>14,268,716,000</t>
  </si>
  <si>
    <t>12,381,189,000</t>
  </si>
  <si>
    <t>890,431,000</t>
  </si>
  <si>
    <t>15,149,675,000</t>
  </si>
  <si>
    <t>13,130,915,000</t>
  </si>
  <si>
    <t>959,899,000</t>
  </si>
  <si>
    <t>48,017,000,000</t>
  </si>
  <si>
    <t>19,053,000,000</t>
  </si>
  <si>
    <t>18,185,000,000</t>
  </si>
  <si>
    <t>46,854,000,000</t>
  </si>
  <si>
    <t>18,421,000,000</t>
  </si>
  <si>
    <t>18,205,000,000</t>
  </si>
  <si>
    <t>45,998,000,000</t>
  </si>
  <si>
    <t>17,889,000,000</t>
  </si>
  <si>
    <t>18,401,000,000</t>
  </si>
  <si>
    <t>44,294,000,000</t>
  </si>
  <si>
    <t>17,482,000,000</t>
  </si>
  <si>
    <t>18,084,000,000</t>
  </si>
  <si>
    <t>2,181,732,000</t>
  </si>
  <si>
    <t>875,166,000</t>
  </si>
  <si>
    <t>621,536,000</t>
  </si>
  <si>
    <t>54,291,000</t>
  </si>
  <si>
    <t>3,310,800,000</t>
  </si>
  <si>
    <t>1,294,700,000</t>
  </si>
  <si>
    <t>926,900,000</t>
  </si>
  <si>
    <t>79,700,000</t>
  </si>
  <si>
    <t>4,371,500,000</t>
  </si>
  <si>
    <t>1,723,800,000</t>
  </si>
  <si>
    <t>138,400,000</t>
  </si>
  <si>
    <t>4,712,100,000</t>
  </si>
  <si>
    <t>1,914,900,000</t>
  </si>
  <si>
    <t>183,200,000</t>
  </si>
  <si>
    <t>96,619,000,000</t>
  </si>
  <si>
    <t>76,726,000,000</t>
  </si>
  <si>
    <t>15,477,000,000</t>
  </si>
  <si>
    <t>1,652,000,000</t>
  </si>
  <si>
    <t>98,375,000,000</t>
  </si>
  <si>
    <t>78,138,000,000</t>
  </si>
  <si>
    <t>15,809,000,000</t>
  </si>
  <si>
    <t>1,703,000,000</t>
  </si>
  <si>
    <t>108,465,000,000</t>
  </si>
  <si>
    <t>85,512,000,000</t>
  </si>
  <si>
    <t>17,868,000,000</t>
  </si>
  <si>
    <t>1,948,000,000</t>
  </si>
  <si>
    <t>109,830,000,000</t>
  </si>
  <si>
    <t>85,496,000,000</t>
  </si>
  <si>
    <t>18,669,000,000</t>
  </si>
  <si>
    <t>2,089,000,000</t>
  </si>
  <si>
    <t>19,279,000,000</t>
  </si>
  <si>
    <t>12,289,000,000</t>
  </si>
  <si>
    <t>4,267,000,000</t>
  </si>
  <si>
    <t>833,000,000</t>
  </si>
  <si>
    <t>19,031,000,000</t>
  </si>
  <si>
    <t>12,087,000,000</t>
  </si>
  <si>
    <t>4,313,000,000</t>
  </si>
  <si>
    <t>889,000,000</t>
  </si>
  <si>
    <t>19,023,000,000</t>
  </si>
  <si>
    <t>12,098,000,000</t>
  </si>
  <si>
    <t>4,350,000,000</t>
  </si>
  <si>
    <t>19,204,000,000</t>
  </si>
  <si>
    <t>12,265,000,000</t>
  </si>
  <si>
    <t>4,452,000,000</t>
  </si>
  <si>
    <t>934,000,000</t>
  </si>
  <si>
    <t>2,369,300,000</t>
  </si>
  <si>
    <t>805,300,000</t>
  </si>
  <si>
    <t>602,100,000</t>
  </si>
  <si>
    <t>223,300,000</t>
  </si>
  <si>
    <t>2,577,100,000</t>
  </si>
  <si>
    <t>877,900,000</t>
  </si>
  <si>
    <t>258,100,000</t>
  </si>
  <si>
    <t>2,418,800,000</t>
  </si>
  <si>
    <t>759,200,000</t>
  </si>
  <si>
    <t>571,200,000</t>
  </si>
  <si>
    <t>284,600,000</t>
  </si>
  <si>
    <t>2,334,200,000</t>
  </si>
  <si>
    <t>691,100,000</t>
  </si>
  <si>
    <t>519,600,000</t>
  </si>
  <si>
    <t>305,000,000</t>
  </si>
  <si>
    <t>10,459,000,000</t>
  </si>
  <si>
    <t>6,073,000,000</t>
  </si>
  <si>
    <t>2,720,000,000</t>
  </si>
  <si>
    <t>10,773,000,000</t>
  </si>
  <si>
    <t>6,344,000,000</t>
  </si>
  <si>
    <t>2,686,000,000</t>
  </si>
  <si>
    <t>11,454,000,000</t>
  </si>
  <si>
    <t>6,646,000,000</t>
  </si>
  <si>
    <t>12,154,000,000</t>
  </si>
  <si>
    <t>6,950,000,000</t>
  </si>
  <si>
    <t>3,012,000,000</t>
  </si>
  <si>
    <t>3,414,500,000</t>
  </si>
  <si>
    <t>2,718,900,000</t>
  </si>
  <si>
    <t>346,100,000</t>
  </si>
  <si>
    <t>25,100,000</t>
  </si>
  <si>
    <t>3,477,200,000</t>
  </si>
  <si>
    <t>2,767,300,000</t>
  </si>
  <si>
    <t>346,900,000</t>
  </si>
  <si>
    <t>25,400,000</t>
  </si>
  <si>
    <t>3,782,300,000</t>
  </si>
  <si>
    <t>2,991,900,000</t>
  </si>
  <si>
    <t>439,200,000</t>
  </si>
  <si>
    <t>19,700,000</t>
  </si>
  <si>
    <t>3,917,200,000</t>
  </si>
  <si>
    <t>2,994,000,000</t>
  </si>
  <si>
    <t>411,800,000</t>
  </si>
  <si>
    <t>20,800,000</t>
  </si>
  <si>
    <t>5,935,095,000</t>
  </si>
  <si>
    <t>4,920,664,000</t>
  </si>
  <si>
    <t>328,595,000</t>
  </si>
  <si>
    <t>7,779,812,000</t>
  </si>
  <si>
    <t>6,336,272,000</t>
  </si>
  <si>
    <t>521,502,000</t>
  </si>
  <si>
    <t>9,474,008,000</t>
  </si>
  <si>
    <t>7,757,571,000</t>
  </si>
  <si>
    <t>630,421,000</t>
  </si>
  <si>
    <t>10,949,999,000</t>
  </si>
  <si>
    <t>8,923,519,000</t>
  </si>
  <si>
    <t>764,117,000</t>
  </si>
  <si>
    <t>5,671,400,000</t>
  </si>
  <si>
    <t>3,421,700,000</t>
  </si>
  <si>
    <t>1,114,600,000</t>
  </si>
  <si>
    <t>86,300,000</t>
  </si>
  <si>
    <t>5,808,300,000</t>
  </si>
  <si>
    <t>3,585,100,000</t>
  </si>
  <si>
    <t>1,128,800,000</t>
  </si>
  <si>
    <t>81,700,000</t>
  </si>
  <si>
    <t>6,011,600,000</t>
  </si>
  <si>
    <t>3,808,500,000</t>
  </si>
  <si>
    <t>1,198,200,000</t>
  </si>
  <si>
    <t>76,700,000</t>
  </si>
  <si>
    <t>8,680,100,000</t>
  </si>
  <si>
    <t>5,776,800,000</t>
  </si>
  <si>
    <t>164,500,000</t>
  </si>
  <si>
    <t>4,122,930,000</t>
  </si>
  <si>
    <t>2,398,790,000</t>
  </si>
  <si>
    <t>1,219,343,000</t>
  </si>
  <si>
    <t>64,093,000</t>
  </si>
  <si>
    <t>5,062,528,000</t>
  </si>
  <si>
    <t>2,987,126,000</t>
  </si>
  <si>
    <t>1,454,080,000</t>
  </si>
  <si>
    <t>80,969,000</t>
  </si>
  <si>
    <t>6,740,064,000</t>
  </si>
  <si>
    <t>4,088,151,000</t>
  </si>
  <si>
    <t>1,866,520,000</t>
  </si>
  <si>
    <t>120,719,000</t>
  </si>
  <si>
    <t>7,192,633,000</t>
  </si>
  <si>
    <t>4,359,104,000</t>
  </si>
  <si>
    <t>1,987,271,000</t>
  </si>
  <si>
    <t>122,120,000</t>
  </si>
  <si>
    <t>11,799,000,000</t>
  </si>
  <si>
    <t>11,420,000,000</t>
  </si>
  <si>
    <t>10,303,000,000</t>
  </si>
  <si>
    <t>10,986,000,000</t>
  </si>
  <si>
    <t>9,974,000,000</t>
  </si>
  <si>
    <t>10,466,000,000</t>
  </si>
  <si>
    <t>9,576,000,000</t>
  </si>
  <si>
    <t>1,282,236,000</t>
  </si>
  <si>
    <t>322,516,000</t>
  </si>
  <si>
    <t>151,382,000</t>
  </si>
  <si>
    <t>235,184,000</t>
  </si>
  <si>
    <t>1,388,386,000</t>
  </si>
  <si>
    <t>338,580,000</t>
  </si>
  <si>
    <t>159,642,000</t>
  </si>
  <si>
    <t>250,434,000</t>
  </si>
  <si>
    <t>1,475,139,000</t>
  </si>
  <si>
    <t>355,727,000</t>
  </si>
  <si>
    <t>169,952,000</t>
  </si>
  <si>
    <t>266,761,000</t>
  </si>
  <si>
    <t>1,423,936,000</t>
  </si>
  <si>
    <t>343,801,000</t>
  </si>
  <si>
    <t>170,120,000</t>
  </si>
  <si>
    <t>276,462,000</t>
  </si>
  <si>
    <t>22,603,400,000</t>
  </si>
  <si>
    <t>4,796,500,000</t>
  </si>
  <si>
    <t>6,839,500,000</t>
  </si>
  <si>
    <t>5,278,100,000</t>
  </si>
  <si>
    <t>23,113,100,000</t>
  </si>
  <si>
    <t>4,908,100,000</t>
  </si>
  <si>
    <t>6,606,700,000</t>
  </si>
  <si>
    <t>5,531,300,000</t>
  </si>
  <si>
    <t>19,615,600,000</t>
  </si>
  <si>
    <t>4,932,500,000</t>
  </si>
  <si>
    <t>6,280,300,000</t>
  </si>
  <si>
    <t>4,733,600,000</t>
  </si>
  <si>
    <t>19,958,700,000</t>
  </si>
  <si>
    <t>5,037,200,000</t>
  </si>
  <si>
    <t>6,432,400,000</t>
  </si>
  <si>
    <t>4,796,400,000</t>
  </si>
  <si>
    <t>45,358,000,000</t>
  </si>
  <si>
    <t>41,171,000,000</t>
  </si>
  <si>
    <t>(318,000,000)</t>
  </si>
  <si>
    <t>39,946,000,000</t>
  </si>
  <si>
    <t>35,263,000,000</t>
  </si>
  <si>
    <t>(329,000,000)</t>
  </si>
  <si>
    <t>40,536,000,000</t>
  </si>
  <si>
    <t>36,044,000,000</t>
  </si>
  <si>
    <t>(220,000,000)</t>
  </si>
  <si>
    <t>47,248,000,000</t>
  </si>
  <si>
    <t>42,186,000,000</t>
  </si>
  <si>
    <t>(487,000,000)</t>
  </si>
  <si>
    <t>3,094,500,000</t>
  </si>
  <si>
    <t>2,144,200,000</t>
  </si>
  <si>
    <t>98,200,000</t>
  </si>
  <si>
    <t>332,400,000</t>
  </si>
  <si>
    <t>3,276,800,000</t>
  </si>
  <si>
    <t>2,272,400,000</t>
  </si>
  <si>
    <t>99,600,000</t>
  </si>
  <si>
    <t>370,900,000</t>
  </si>
  <si>
    <t>3,350,300,000</t>
  </si>
  <si>
    <t>2,317,500,000</t>
  </si>
  <si>
    <t>101,100,000</t>
  </si>
  <si>
    <t>388,100,000</t>
  </si>
  <si>
    <t>3,253,600,000</t>
  </si>
  <si>
    <t>2,171,600,000</t>
  </si>
  <si>
    <t>103,700,000</t>
  </si>
  <si>
    <t>401,300,000</t>
  </si>
  <si>
    <t>50,521,000,000</t>
  </si>
  <si>
    <t>33,194,000,000</t>
  </si>
  <si>
    <t>12,244,000,000</t>
  </si>
  <si>
    <t>1,523,000,000</t>
  </si>
  <si>
    <t>53,417,000,000</t>
  </si>
  <si>
    <t>34,941,000,000</t>
  </si>
  <si>
    <t>12,865,000,000</t>
  </si>
  <si>
    <t>1,462,000,000</t>
  </si>
  <si>
    <t>56,223,000,000</t>
  </si>
  <si>
    <t>36,665,000,000</t>
  </si>
  <si>
    <t>13,281,000,000</t>
  </si>
  <si>
    <t>1,485,000,000</t>
  </si>
  <si>
    <t>59,074,000,000</t>
  </si>
  <si>
    <t>38,504,000,000</t>
  </si>
  <si>
    <t>14,115,000,000</t>
  </si>
  <si>
    <t>1,484,000,000</t>
  </si>
  <si>
    <t>3,598,916,000</t>
  </si>
  <si>
    <t>2,195,857,000</t>
  </si>
  <si>
    <t>601,300,000</t>
  </si>
  <si>
    <t>683,688,000</t>
  </si>
  <si>
    <t>4,607,309,000</t>
  </si>
  <si>
    <t>2,599,828,000</t>
  </si>
  <si>
    <t>613,341,000</t>
  </si>
  <si>
    <t>716,471,000</t>
  </si>
  <si>
    <t>5,259,312,000</t>
  </si>
  <si>
    <t>2,974,976,000</t>
  </si>
  <si>
    <t>591,611,000</t>
  </si>
  <si>
    <t>825,242,000</t>
  </si>
  <si>
    <t>5,885,893,000</t>
  </si>
  <si>
    <t>3,266,971,000</t>
  </si>
  <si>
    <t>630,954,000</t>
  </si>
  <si>
    <t>913,712,000</t>
  </si>
  <si>
    <t>7,810,610,000</t>
  </si>
  <si>
    <t>7,479,746,000</t>
  </si>
  <si>
    <t>360,586,000</t>
  </si>
  <si>
    <t>116,388,000</t>
  </si>
  <si>
    <t>9,531,778,000</t>
  </si>
  <si>
    <t>7,567,707,000</t>
  </si>
  <si>
    <t>2,177,616,000</t>
  </si>
  <si>
    <t>167,425,000</t>
  </si>
  <si>
    <t>10,681,897,000</t>
  </si>
  <si>
    <t>8,024,286,000</t>
  </si>
  <si>
    <t>2,856,642,000</t>
  </si>
  <si>
    <t>185,993,000</t>
  </si>
  <si>
    <t>10,116,502,000</t>
  </si>
  <si>
    <t>7,677,233,000</t>
  </si>
  <si>
    <t>2,620,072,000</t>
  </si>
  <si>
    <t>224,133,000</t>
  </si>
  <si>
    <t>17,699,000,000</t>
  </si>
  <si>
    <t>8,307,000,000</t>
  </si>
  <si>
    <t>7,161,000,000</t>
  </si>
  <si>
    <t>867,000,000</t>
  </si>
  <si>
    <t>18,605,000,000</t>
  </si>
  <si>
    <t>7,677,000,000</t>
  </si>
  <si>
    <t>938,000,000</t>
  </si>
  <si>
    <t>19,820,000,000</t>
  </si>
  <si>
    <t>6,025,000,000</t>
  </si>
  <si>
    <t>8,625,000,000</t>
  </si>
  <si>
    <t>1,015,000,000</t>
  </si>
  <si>
    <t>20,425,000,000</t>
  </si>
  <si>
    <t>6,132,000,000</t>
  </si>
  <si>
    <t>9,312,000,000</t>
  </si>
  <si>
    <t>1,221,000,000</t>
  </si>
  <si>
    <t>6,376,000,000</t>
  </si>
  <si>
    <t>3,851,000,000</t>
  </si>
  <si>
    <t>1,201,000,000</t>
  </si>
  <si>
    <t>749,000,000</t>
  </si>
  <si>
    <t>6,313,000,000</t>
  </si>
  <si>
    <t>3,685,000,000</t>
  </si>
  <si>
    <t>1,162,000,000</t>
  </si>
  <si>
    <t>800,000,000</t>
  </si>
  <si>
    <t>6,777,000,000</t>
  </si>
  <si>
    <t>3,775,000,000</t>
  </si>
  <si>
    <t>1,181,000,000</t>
  </si>
  <si>
    <t>8,229,000,000</t>
  </si>
  <si>
    <t>4,265,000,000</t>
  </si>
  <si>
    <t>1,467,000,000</t>
  </si>
  <si>
    <t>1,166,000,000</t>
  </si>
  <si>
    <t>45,352,000,000</t>
  </si>
  <si>
    <t>39,595,000,000</t>
  </si>
  <si>
    <t>909,000,000</t>
  </si>
  <si>
    <t>172,000,000</t>
  </si>
  <si>
    <t>44,062,000,000</t>
  </si>
  <si>
    <t>37,940,000,000</t>
  </si>
  <si>
    <t>870,000,000</t>
  </si>
  <si>
    <t>150,000,000</t>
  </si>
  <si>
    <t>45,608,000,000</t>
  </si>
  <si>
    <t>38,939,000,000</t>
  </si>
  <si>
    <t>32,735,000,000</t>
  </si>
  <si>
    <t>25,683,000,000</t>
  </si>
  <si>
    <t>27,686,000,000</t>
  </si>
  <si>
    <t>16,538,000,000</t>
  </si>
  <si>
    <t>8,482,000,000</t>
  </si>
  <si>
    <t>27,931,000,000</t>
  </si>
  <si>
    <t>16,725,000,000</t>
  </si>
  <si>
    <t>8,440,000,000</t>
  </si>
  <si>
    <t>28,105,000,000</t>
  </si>
  <si>
    <t>16,863,000,000</t>
  </si>
  <si>
    <t>8,355,000,000</t>
  </si>
  <si>
    <t>27,079,000,000</t>
  </si>
  <si>
    <t>16,496,000,000</t>
  </si>
  <si>
    <t>8,256,000,000</t>
  </si>
  <si>
    <t>8,312,000,000</t>
  </si>
  <si>
    <t>3,456,000,000</t>
  </si>
  <si>
    <t>9,441,000,000</t>
  </si>
  <si>
    <t>4,014,000,000</t>
  </si>
  <si>
    <t>321,000,000</t>
  </si>
  <si>
    <t>9,667,000,000</t>
  </si>
  <si>
    <t>366,000,000</t>
  </si>
  <si>
    <t>10,776,000,000</t>
  </si>
  <si>
    <t>4,525,000,000</t>
  </si>
  <si>
    <t>475,888,000</t>
  </si>
  <si>
    <t>117,275,000</t>
  </si>
  <si>
    <t>47,115,000</t>
  </si>
  <si>
    <t>121,211,000</t>
  </si>
  <si>
    <t>635,490,000</t>
  </si>
  <si>
    <t>172,050,000</t>
  </si>
  <si>
    <t>43,720,000</t>
  </si>
  <si>
    <t>186,979,000</t>
  </si>
  <si>
    <t>992,332,000</t>
  </si>
  <si>
    <t>275,379,000</t>
  </si>
  <si>
    <t>57,664,000</t>
  </si>
  <si>
    <t>301,812,000</t>
  </si>
  <si>
    <t>1,042,779,000</t>
  </si>
  <si>
    <t>280,901,000</t>
  </si>
  <si>
    <t>53,992,000</t>
  </si>
  <si>
    <t>294,520,000</t>
  </si>
  <si>
    <t>797,517,000</t>
  </si>
  <si>
    <t>337,533,000</t>
  </si>
  <si>
    <t>20,412,000</t>
  </si>
  <si>
    <t>277,621,000</t>
  </si>
  <si>
    <t>1,029,475,000</t>
  </si>
  <si>
    <t>423,256,000</t>
  </si>
  <si>
    <t>27,772,000</t>
  </si>
  <si>
    <t>357,165,000</t>
  </si>
  <si>
    <t>1,105,247,000</t>
  </si>
  <si>
    <t>441,929,000</t>
  </si>
  <si>
    <t>29,412,000</t>
  </si>
  <si>
    <t>378,716,000</t>
  </si>
  <si>
    <t>1,288,149,000</t>
  </si>
  <si>
    <t>497,359,000</t>
  </si>
  <si>
    <t>29,870,000</t>
  </si>
  <si>
    <t>464,472,000</t>
  </si>
  <si>
    <t>11,814,000,000</t>
  </si>
  <si>
    <t>10,190,000,000</t>
  </si>
  <si>
    <t>12,784,000,000</t>
  </si>
  <si>
    <t>11,020,000,000</t>
  </si>
  <si>
    <t>649,000,000</t>
  </si>
  <si>
    <t>13,796,000,000</t>
  </si>
  <si>
    <t>11,830,000,000</t>
  </si>
  <si>
    <t>659,000,000</t>
  </si>
  <si>
    <t>14,486,000,000</t>
  </si>
  <si>
    <t>12,363,000,000</t>
  </si>
  <si>
    <t>634,000,000</t>
  </si>
  <si>
    <t>6,761,000,000</t>
  </si>
  <si>
    <t>4,802,000,000</t>
  </si>
  <si>
    <t>7,006,000,000</t>
  </si>
  <si>
    <t>4,946,000,000</t>
  </si>
  <si>
    <t>1,338,000,000</t>
  </si>
  <si>
    <t>7,142,000,000</t>
  </si>
  <si>
    <t>4,889,000,000</t>
  </si>
  <si>
    <t>1,339,000,000</t>
  </si>
  <si>
    <t>7,357,000,000</t>
  </si>
  <si>
    <t>4,901,000,000</t>
  </si>
  <si>
    <t>6,420,881,000</t>
  </si>
  <si>
    <t>3,011,684,000</t>
  </si>
  <si>
    <t>2,388,182,000</t>
  </si>
  <si>
    <t>6,484,892,000</t>
  </si>
  <si>
    <t>3,006,009,000</t>
  </si>
  <si>
    <t>2,310,780,000</t>
  </si>
  <si>
    <t>6,023,819,000</t>
  </si>
  <si>
    <t>3,022,797,000</t>
  </si>
  <si>
    <t>2,347,308,000</t>
  </si>
  <si>
    <t>5,702,613,000</t>
  </si>
  <si>
    <t>2,896,255,000</t>
  </si>
  <si>
    <t>2,265,436,000</t>
  </si>
  <si>
    <t>27,567,000,000</t>
  </si>
  <si>
    <t>16,750,700,000</t>
  </si>
  <si>
    <t>2,211,700,000</t>
  </si>
  <si>
    <t>28,105,700,000</t>
  </si>
  <si>
    <t>17,203,000,000</t>
  </si>
  <si>
    <t>2,138,400,000</t>
  </si>
  <si>
    <t>27,441,300,000</t>
  </si>
  <si>
    <t>16,985,600,000</t>
  </si>
  <si>
    <t>2,506,500,000</t>
  </si>
  <si>
    <t>25,413,000,000</t>
  </si>
  <si>
    <t>15,623,800,000</t>
  </si>
  <si>
    <t>2,643,700,000</t>
  </si>
  <si>
    <t>1,581,623,000</t>
  </si>
  <si>
    <t>743,164,000</t>
  </si>
  <si>
    <t>261,471,000</t>
  </si>
  <si>
    <t>254,723,000</t>
  </si>
  <si>
    <t>111,537,000</t>
  </si>
  <si>
    <t>1,931,217,000</t>
  </si>
  <si>
    <t>802,474,000</t>
  </si>
  <si>
    <t>267,278,000</t>
  </si>
  <si>
    <t>305,043,000</t>
  </si>
  <si>
    <t>94,534,000</t>
  </si>
  <si>
    <t>2,147,036,000</t>
  </si>
  <si>
    <t>917,472,000</t>
  </si>
  <si>
    <t>274,815,000</t>
  </si>
  <si>
    <t>349,543,000</t>
  </si>
  <si>
    <t>176,746,000</t>
  </si>
  <si>
    <t>2,173,334,000</t>
  </si>
  <si>
    <t>967,870,000</t>
  </si>
  <si>
    <t>301,670,000</t>
  </si>
  <si>
    <t>372,596,000</t>
  </si>
  <si>
    <t>174,896,000</t>
  </si>
  <si>
    <t>122,196,000,000</t>
  </si>
  <si>
    <t>115,315,000,000</t>
  </si>
  <si>
    <t>4,110,000,000</t>
  </si>
  <si>
    <t>433,000,000</t>
  </si>
  <si>
    <t>137,392,000,000</t>
  </si>
  <si>
    <t>129,040,000,000</t>
  </si>
  <si>
    <t>5,388,000,000</t>
  </si>
  <si>
    <t>457,000,000</t>
  </si>
  <si>
    <t>179,045,000,000</t>
  </si>
  <si>
    <t>167,634,000,000</t>
  </si>
  <si>
    <t>7,901,000,000</t>
  </si>
  <si>
    <t>392,000,000</t>
  </si>
  <si>
    <t>190,884,000,000</t>
  </si>
  <si>
    <t>179,468,000,000</t>
  </si>
  <si>
    <t>7,276,000,000</t>
  </si>
  <si>
    <t>2,730,300,000</t>
  </si>
  <si>
    <t>795,000,000</t>
  </si>
  <si>
    <t>752,200,000</t>
  </si>
  <si>
    <t>93,500,000</t>
  </si>
  <si>
    <t>2,972,500,000</t>
  </si>
  <si>
    <t>822,400,000</t>
  </si>
  <si>
    <t>822,100,000</t>
  </si>
  <si>
    <t>93,400,000</t>
  </si>
  <si>
    <t>3,334,300,000</t>
  </si>
  <si>
    <t>930,300,000</t>
  </si>
  <si>
    <t>869,300,000</t>
  </si>
  <si>
    <t>95,600,000</t>
  </si>
  <si>
    <t>3,484,500,000</t>
  </si>
  <si>
    <t>976,300,000</t>
  </si>
  <si>
    <t>921,300,000</t>
  </si>
  <si>
    <t>113,500,000</t>
  </si>
  <si>
    <t>35,015,000,000</t>
  </si>
  <si>
    <t>21,939,000,000</t>
  </si>
  <si>
    <t>9,176,000,000</t>
  </si>
  <si>
    <t>217,000,000</t>
  </si>
  <si>
    <t>35,299,000,000</t>
  </si>
  <si>
    <t>22,189,000,000</t>
  </si>
  <si>
    <t>8,679,000,000</t>
  </si>
  <si>
    <t>34,244,000,000</t>
  </si>
  <si>
    <t>21,647,000,000</t>
  </si>
  <si>
    <t>8,457,000,000</t>
  </si>
  <si>
    <t>206,000,000</t>
  </si>
  <si>
    <t>29,636,000,000</t>
  </si>
  <si>
    <t>18,124,000,000</t>
  </si>
  <si>
    <t>7,577,000,000</t>
  </si>
  <si>
    <t>181,000,000</t>
  </si>
  <si>
    <t>68,150,000,000</t>
  </si>
  <si>
    <t>37,987,000,000</t>
  </si>
  <si>
    <t>9,098,000,000</t>
  </si>
  <si>
    <t>17,755,000,000</t>
  </si>
  <si>
    <t>68,199,000,000</t>
  </si>
  <si>
    <t>38,107,000,000</t>
  </si>
  <si>
    <t>9,438,000,000</t>
  </si>
  <si>
    <t>16,602,000,000</t>
  </si>
  <si>
    <t>73,316,000,000</t>
  </si>
  <si>
    <t>39,102,000,000</t>
  </si>
  <si>
    <t>8,319,000,000</t>
  </si>
  <si>
    <t>17,091,000,000</t>
  </si>
  <si>
    <t>69,951,000,000</t>
  </si>
  <si>
    <t>38,714,000,000</t>
  </si>
  <si>
    <t>6,998,000,000</t>
  </si>
  <si>
    <t>16,769,000,000</t>
  </si>
  <si>
    <t>5,787,980,000</t>
  </si>
  <si>
    <t>4,297,922,000</t>
  </si>
  <si>
    <t>1,110,550,000</t>
  </si>
  <si>
    <t>7,348,754,000</t>
  </si>
  <si>
    <t>5,427,945,000</t>
  </si>
  <si>
    <t>1,373,878,000</t>
  </si>
  <si>
    <t>7,803,446,000</t>
  </si>
  <si>
    <t>5,649,254,000</t>
  </si>
  <si>
    <t>1,381,396,000</t>
  </si>
  <si>
    <t>8,071,563,000</t>
  </si>
  <si>
    <t>5,660,877,000</t>
  </si>
  <si>
    <t>1,573,120,000</t>
  </si>
  <si>
    <t>3,901,300,000</t>
  </si>
  <si>
    <t>1,503,800,000</t>
  </si>
  <si>
    <t>1,457,300,000</t>
  </si>
  <si>
    <t>100,100,000</t>
  </si>
  <si>
    <t>4,200,700,000</t>
  </si>
  <si>
    <t>1,528,500,000</t>
  </si>
  <si>
    <t>1,548,600,000</t>
  </si>
  <si>
    <t>100,200,000</t>
  </si>
  <si>
    <t>4,409,300,000</t>
  </si>
  <si>
    <t>1,700,600,000</t>
  </si>
  <si>
    <t>1,617,600,000</t>
  </si>
  <si>
    <t>115,100,000</t>
  </si>
  <si>
    <t>4,071,300,000</t>
  </si>
  <si>
    <t>1,455,300,000</t>
  </si>
  <si>
    <t>1,532,400,000</t>
  </si>
  <si>
    <t>108,400,000</t>
  </si>
  <si>
    <t>4,123,400,000</t>
  </si>
  <si>
    <t>2,457,600,000</t>
  </si>
  <si>
    <t>1,090,300,000</t>
  </si>
  <si>
    <t>4,243,200,000</t>
  </si>
  <si>
    <t>2,513,000,000</t>
  </si>
  <si>
    <t>1,122,000,000</t>
  </si>
  <si>
    <t>4,296,300,000</t>
  </si>
  <si>
    <t>1,127,400,000</t>
  </si>
  <si>
    <t>4,411,500,000</t>
  </si>
  <si>
    <t>2,579,800,000</t>
  </si>
  <si>
    <t>1,175,000,000</t>
  </si>
  <si>
    <t>2,031,901,000</t>
  </si>
  <si>
    <t>1,704,767,000</t>
  </si>
  <si>
    <t>135,824,000</t>
  </si>
  <si>
    <t>2,155,551,000</t>
  </si>
  <si>
    <t>1,791,594,000</t>
  </si>
  <si>
    <t>145,298,000</t>
  </si>
  <si>
    <t>2,957,951,000</t>
  </si>
  <si>
    <t>2,435,591,000</t>
  </si>
  <si>
    <t>164,596,000</t>
  </si>
  <si>
    <t>3,539,570,000</t>
  </si>
  <si>
    <t>2,817,803,000</t>
  </si>
  <si>
    <t>233,887,000</t>
  </si>
  <si>
    <t>11,924,000,000</t>
  </si>
  <si>
    <t>7,134,000,000</t>
  </si>
  <si>
    <t>2,961,000,000</t>
  </si>
  <si>
    <t>12,261,000,000</t>
  </si>
  <si>
    <t>7,226,000,000</t>
  </si>
  <si>
    <t>2,958,000,000</t>
  </si>
  <si>
    <t>12,951,000,000</t>
  </si>
  <si>
    <t>7,515,000,000</t>
  </si>
  <si>
    <t>12,893,000,000</t>
  </si>
  <si>
    <t>7,334,000,000</t>
  </si>
  <si>
    <t>3,140,000,000</t>
  </si>
  <si>
    <t>30,871,000,000</t>
  </si>
  <si>
    <t>16,106,000,000</t>
  </si>
  <si>
    <t>6,384,000,000</t>
  </si>
  <si>
    <t>1,715,000,000</t>
  </si>
  <si>
    <t>31,821,000,000</t>
  </si>
  <si>
    <t>16,447,000,000</t>
  </si>
  <si>
    <t>6,469,000,000</t>
  </si>
  <si>
    <t>1,770,000,000</t>
  </si>
  <si>
    <t>30,274,000,000</t>
  </si>
  <si>
    <t>15,383,000,000</t>
  </si>
  <si>
    <t>1,763,000,000</t>
  </si>
  <si>
    <t>30,109,000,000</t>
  </si>
  <si>
    <t>15,040,000,000</t>
  </si>
  <si>
    <t>6,111,000,000</t>
  </si>
  <si>
    <t>1,735,000,000</t>
  </si>
  <si>
    <t>2,060,702,000</t>
  </si>
  <si>
    <t>995,046,000</t>
  </si>
  <si>
    <t>2,246,428,000</t>
  </si>
  <si>
    <t>1,073,497,000</t>
  </si>
  <si>
    <t>2,464,867,000</t>
  </si>
  <si>
    <t>1,125,057,000</t>
  </si>
  <si>
    <t>2,722,564,000</t>
  </si>
  <si>
    <t>1,090,263,000</t>
  </si>
  <si>
    <t>24,618,000,000</t>
  </si>
  <si>
    <t>15,055,000,000</t>
  </si>
  <si>
    <t>2,249,000,000</t>
  </si>
  <si>
    <t>24,466,000,000</t>
  </si>
  <si>
    <t>14,009,000,000</t>
  </si>
  <si>
    <t>2,362,000,000</t>
  </si>
  <si>
    <t>24,522,000,000</t>
  </si>
  <si>
    <t>14,362,000,000</t>
  </si>
  <si>
    <t>2,541,000,000</t>
  </si>
  <si>
    <t>25,434,000,000</t>
  </si>
  <si>
    <t>14,320,000,000</t>
  </si>
  <si>
    <t>2,749,000,000</t>
  </si>
  <si>
    <t>14,861,000,000</t>
  </si>
  <si>
    <t>7,208,000,000</t>
  </si>
  <si>
    <t>2,550,000,000</t>
  </si>
  <si>
    <t>1,533,000,000</t>
  </si>
  <si>
    <t>15,855,000,000</t>
  </si>
  <si>
    <t>7,281,000,000</t>
  </si>
  <si>
    <t>2,774,000,000</t>
  </si>
  <si>
    <t>1,725,000,000</t>
  </si>
  <si>
    <t>15,001,000,000</t>
  </si>
  <si>
    <t>6,819,000,000</t>
  </si>
  <si>
    <t>1,580,000,000</t>
  </si>
  <si>
    <t>13,502,000,000</t>
  </si>
  <si>
    <t>6,485,000,000</t>
  </si>
  <si>
    <t>2,833,000,000</t>
  </si>
  <si>
    <t>9,974,100,000</t>
  </si>
  <si>
    <t>7,213,900,000</t>
  </si>
  <si>
    <t>550,600,000</t>
  </si>
  <si>
    <t>9,055,800,000</t>
  </si>
  <si>
    <t>7,129,200,000</t>
  </si>
  <si>
    <t>505,800,000</t>
  </si>
  <si>
    <t>8,895,300,000</t>
  </si>
  <si>
    <t>7,177,400,000</t>
  </si>
  <si>
    <t>439,100,000</t>
  </si>
  <si>
    <t>7,162,800,000</t>
  </si>
  <si>
    <t>6,352,800,000</t>
  </si>
  <si>
    <t>82,243,000,000</t>
  </si>
  <si>
    <t>68,948,000,000</t>
  </si>
  <si>
    <t>7,202,000,000</t>
  </si>
  <si>
    <t>100,160,000,000</t>
  </si>
  <si>
    <t>87,758,000,000</t>
  </si>
  <si>
    <t>7,851,000,000</t>
  </si>
  <si>
    <t>1,220,000,000</t>
  </si>
  <si>
    <t>97,817,000,000</t>
  </si>
  <si>
    <t>84,275,000,000</t>
  </si>
  <si>
    <t>8,450,000,000</t>
  </si>
  <si>
    <t>1,326,000,000</t>
  </si>
  <si>
    <t>72,051,000,000</t>
  </si>
  <si>
    <t>55,891,000,000</t>
  </si>
  <si>
    <t>10,029,000,000</t>
  </si>
  <si>
    <t>1,646,000,000</t>
  </si>
  <si>
    <t>47,267,000,000</t>
  </si>
  <si>
    <t>16,446,000,000</t>
  </si>
  <si>
    <t>12,776,000,000</t>
  </si>
  <si>
    <t>8,168,000,000</t>
  </si>
  <si>
    <t>44,033,000,000</t>
  </si>
  <si>
    <t>16,954,000,000</t>
  </si>
  <si>
    <t>11,911,000,000</t>
  </si>
  <si>
    <t>7,503,000,000</t>
  </si>
  <si>
    <t>42,237,000,000</t>
  </si>
  <si>
    <t>16,768,000,000</t>
  </si>
  <si>
    <t>11,606,000,000</t>
  </si>
  <si>
    <t>7,180,000,000</t>
  </si>
  <si>
    <t>39,498,000,000</t>
  </si>
  <si>
    <t>14,934,000,000</t>
  </si>
  <si>
    <t>10,313,000,000</t>
  </si>
  <si>
    <t>6,704,000,000</t>
  </si>
  <si>
    <t>11,966,000,000</t>
  </si>
  <si>
    <t>2,079,000,000</t>
  </si>
  <si>
    <t>4,017,000,000</t>
  </si>
  <si>
    <t>2,008,000,000</t>
  </si>
  <si>
    <t>11,325,000,000</t>
  </si>
  <si>
    <t>2,156,000,000</t>
  </si>
  <si>
    <t>2,500,000,000</t>
  </si>
  <si>
    <t>10,846,000,000</t>
  </si>
  <si>
    <t>2,246,000,000</t>
  </si>
  <si>
    <t>3,627,000,000</t>
  </si>
  <si>
    <t>2,861,000,000</t>
  </si>
  <si>
    <t>5,522,000,000</t>
  </si>
  <si>
    <t>1,694,000,000</t>
  </si>
  <si>
    <t>1,831,000,000</t>
  </si>
  <si>
    <t>2,957,000,000</t>
  </si>
  <si>
    <t>77,849,000,000</t>
  </si>
  <si>
    <t>20,385,000,000</t>
  </si>
  <si>
    <t>20,289,000,000</t>
  </si>
  <si>
    <t>10,411,000,000</t>
  </si>
  <si>
    <t>86,833,000,000</t>
  </si>
  <si>
    <t>27,078,000,000</t>
  </si>
  <si>
    <t>20,488,000,000</t>
  </si>
  <si>
    <t>11,381,000,000</t>
  </si>
  <si>
    <t>93,580,000,000</t>
  </si>
  <si>
    <t>33,038,000,000</t>
  </si>
  <si>
    <t>20,324,000,000</t>
  </si>
  <si>
    <t>12,046,000,000</t>
  </si>
  <si>
    <t>85,320,000,000</t>
  </si>
  <si>
    <t>32,780,000,000</t>
  </si>
  <si>
    <t>19,260,000,000</t>
  </si>
  <si>
    <t>11,988,000,000</t>
  </si>
  <si>
    <t>4,608,955,000</t>
  </si>
  <si>
    <t>116,586,000</t>
  </si>
  <si>
    <t>2,448,629,000</t>
  </si>
  <si>
    <t>264,631,000</t>
  </si>
  <si>
    <t>4,822,539,000</t>
  </si>
  <si>
    <t>83,692,000</t>
  </si>
  <si>
    <t>2,540,954,000</t>
  </si>
  <si>
    <t>231,912,000</t>
  </si>
  <si>
    <t>4,736,150,000</t>
  </si>
  <si>
    <t>63,083,000</t>
  </si>
  <si>
    <t>2,655,650,000</t>
  </si>
  <si>
    <t>157,824,000</t>
  </si>
  <si>
    <t>4,995,881,000</t>
  </si>
  <si>
    <t>73,814,000</t>
  </si>
  <si>
    <t>2,796,508,000</t>
  </si>
  <si>
    <t>196,424,000</t>
  </si>
  <si>
    <t>2,378,972,000</t>
  </si>
  <si>
    <t>1,097,041,000</t>
  </si>
  <si>
    <t>692,693,000</t>
  </si>
  <si>
    <t>116,346,000</t>
  </si>
  <si>
    <t>24,539,000</t>
  </si>
  <si>
    <t>2,485,983,000</t>
  </si>
  <si>
    <t>1,127,233,000</t>
  </si>
  <si>
    <t>728,582,000</t>
  </si>
  <si>
    <t>123,297,000</t>
  </si>
  <si>
    <t>29,185,000</t>
  </si>
  <si>
    <t>2,395,447,000</t>
  </si>
  <si>
    <t>1,043,454,000</t>
  </si>
  <si>
    <t>700,810,000</t>
  </si>
  <si>
    <t>119,076,000</t>
  </si>
  <si>
    <t>30,951,000</t>
  </si>
  <si>
    <t>2,508,257,000</t>
  </si>
  <si>
    <t>1,072,670,000</t>
  </si>
  <si>
    <t>732,622,000</t>
  </si>
  <si>
    <t>119,968,000</t>
  </si>
  <si>
    <t>36,052,000</t>
  </si>
  <si>
    <t>9,073,000,000</t>
  </si>
  <si>
    <t>931,000,000</t>
  </si>
  <si>
    <t>16,358,000,000</t>
  </si>
  <si>
    <t>10,921,000,000</t>
  </si>
  <si>
    <t>939,000,000</t>
  </si>
  <si>
    <t>16,192,000,000</t>
  </si>
  <si>
    <t>10,977,000,000</t>
  </si>
  <si>
    <t>674,000,000</t>
  </si>
  <si>
    <t>12,399,000,000</t>
  </si>
  <si>
    <t>9,894,000,000</t>
  </si>
  <si>
    <t>653,000,000</t>
  </si>
  <si>
    <t>1,617,000,000</t>
  </si>
  <si>
    <t>4,608,563,000</t>
  </si>
  <si>
    <t>1,079,136,000</t>
  </si>
  <si>
    <t>285,144,000</t>
  </si>
  <si>
    <t>1,291,456,000</t>
  </si>
  <si>
    <t>5,312,686,000</t>
  </si>
  <si>
    <t>1,252,812,000</t>
  </si>
  <si>
    <t>466,498,000</t>
  </si>
  <si>
    <t>1,602,390,000</t>
  </si>
  <si>
    <t>5,288,933,000</t>
  </si>
  <si>
    <t>1,089,888,000</t>
  </si>
  <si>
    <t>471,219,000</t>
  </si>
  <si>
    <t>1,957,025,000</t>
  </si>
  <si>
    <t>2,787,116,000</t>
  </si>
  <si>
    <t>832,306,000</t>
  </si>
  <si>
    <t>372,457,000</t>
  </si>
  <si>
    <t>1,668,489,000</t>
  </si>
  <si>
    <t>7,719,600,000</t>
  </si>
  <si>
    <t>4,191,600,000</t>
  </si>
  <si>
    <t>1,545,700,000</t>
  </si>
  <si>
    <t>581,800,000</t>
  </si>
  <si>
    <t>9,429,300,000</t>
  </si>
  <si>
    <t>5,213,200,000</t>
  </si>
  <si>
    <t>2,180,700,000</t>
  </si>
  <si>
    <t>671,900,000</t>
  </si>
  <si>
    <t>5,015,000,000</t>
  </si>
  <si>
    <t>844,000,000</t>
  </si>
  <si>
    <t>446,000,000</t>
  </si>
  <si>
    <t>5,115,000,000</t>
  </si>
  <si>
    <t>945,000,000</t>
  </si>
  <si>
    <t>3,183,000,000</t>
  </si>
  <si>
    <t>2,131,000,000</t>
  </si>
  <si>
    <t>3,491,000,000</t>
  </si>
  <si>
    <t>1,083,000,000</t>
  </si>
  <si>
    <t>2,454,000,000</t>
  </si>
  <si>
    <t>3,023,000,000</t>
  </si>
  <si>
    <t>1,446,000,000</t>
  </si>
  <si>
    <t>832,000,000</t>
  </si>
  <si>
    <t>104,000,000</t>
  </si>
  <si>
    <t>3,100,000,000</t>
  </si>
  <si>
    <t>1,316,000,000</t>
  </si>
  <si>
    <t>1,054,000,000</t>
  </si>
  <si>
    <t>3,383,000,000</t>
  </si>
  <si>
    <t>1,433,000,000</t>
  </si>
  <si>
    <t>137,000,000</t>
  </si>
  <si>
    <t>3,292,000,000</t>
  </si>
  <si>
    <t>1,313,000,000</t>
  </si>
  <si>
    <t>138,000,000</t>
  </si>
  <si>
    <t>14,256,000,000</t>
  </si>
  <si>
    <t>8,276,000,000</t>
  </si>
  <si>
    <t>1,518,000,000</t>
  </si>
  <si>
    <t>15,136,000,000</t>
  </si>
  <si>
    <t>8,152,000,000</t>
  </si>
  <si>
    <t>2,163,000,000</t>
  </si>
  <si>
    <t>17,021,000,000</t>
  </si>
  <si>
    <t>8,751,000,000</t>
  </si>
  <si>
    <t>1,324,000,000</t>
  </si>
  <si>
    <t>2,551,000,000</t>
  </si>
  <si>
    <t>17,486,000,000</t>
  </si>
  <si>
    <t>8,596,000,000</t>
  </si>
  <si>
    <t>1,399,000,000</t>
  </si>
  <si>
    <t>2,831,000,000</t>
  </si>
  <si>
    <t>9,964,000,000</t>
  </si>
  <si>
    <t>4,334,000,000</t>
  </si>
  <si>
    <t>704,000,000</t>
  </si>
  <si>
    <t>1,032,000,000</t>
  </si>
  <si>
    <t>8,414,000,000</t>
  </si>
  <si>
    <t>5,299,000,000</t>
  </si>
  <si>
    <t>469,000,000</t>
  </si>
  <si>
    <t>1,362,000,000</t>
  </si>
  <si>
    <t>7,292,000,000</t>
  </si>
  <si>
    <t>4,457,000,000</t>
  </si>
  <si>
    <t>545,000,000</t>
  </si>
  <si>
    <t>325,000,000</t>
  </si>
  <si>
    <t>1,229,000,000</t>
  </si>
  <si>
    <t>7,729,000,000</t>
  </si>
  <si>
    <t>4,312,000,000</t>
  </si>
  <si>
    <t>670,000,000</t>
  </si>
  <si>
    <t>289,000,000</t>
  </si>
  <si>
    <t>1,239,000,000</t>
  </si>
  <si>
    <t>4,374,562,000</t>
  </si>
  <si>
    <t>3,117,203,000</t>
  </si>
  <si>
    <t>650,243,000</t>
  </si>
  <si>
    <t>378,769,000</t>
  </si>
  <si>
    <t>5,504,656,000</t>
  </si>
  <si>
    <t>3,752,760,000</t>
  </si>
  <si>
    <t>876,927,000</t>
  </si>
  <si>
    <t>472,321,000</t>
  </si>
  <si>
    <t>6,779,511,000</t>
  </si>
  <si>
    <t>4,591,476,000</t>
  </si>
  <si>
    <t>1,231,421,000</t>
  </si>
  <si>
    <t>650,788,000</t>
  </si>
  <si>
    <t>8,830,669,000</t>
  </si>
  <si>
    <t>6,029,901,000</t>
  </si>
  <si>
    <t>1,568,877,000</t>
  </si>
  <si>
    <t>852,098,000</t>
  </si>
  <si>
    <t>413,000,000</t>
  </si>
  <si>
    <t>311,000,000</t>
  </si>
  <si>
    <t>1,857,000,000</t>
  </si>
  <si>
    <t>411,000,000</t>
  </si>
  <si>
    <t>485,000,000</t>
  </si>
  <si>
    <t>358,000,000</t>
  </si>
  <si>
    <t>1,557,000,000</t>
  </si>
  <si>
    <t>497,000,000</t>
  </si>
  <si>
    <t>5,204,000,000</t>
  </si>
  <si>
    <t>917,000,000</t>
  </si>
  <si>
    <t>25,313,000,000</t>
  </si>
  <si>
    <t>14,279,000,000</t>
  </si>
  <si>
    <t>7,796,000,000</t>
  </si>
  <si>
    <t>27,799,000,000</t>
  </si>
  <si>
    <t>15,353,000,000</t>
  </si>
  <si>
    <t>8,766,000,000</t>
  </si>
  <si>
    <t>30,601,000,000</t>
  </si>
  <si>
    <t>16,534,000,000</t>
  </si>
  <si>
    <t>9,892,000,000</t>
  </si>
  <si>
    <t>32,376,000,000</t>
  </si>
  <si>
    <t>17,405,000,000</t>
  </si>
  <si>
    <t>10,469,000,000</t>
  </si>
  <si>
    <t>5,703,000,000</t>
  </si>
  <si>
    <t>2,398,000,000</t>
  </si>
  <si>
    <t>1,815,000,000</t>
  </si>
  <si>
    <t>510,000,000</t>
  </si>
  <si>
    <t>6,288,000,000</t>
  </si>
  <si>
    <t>2,620,000,000</t>
  </si>
  <si>
    <t>1,917,000,000</t>
  </si>
  <si>
    <t>573,000,000</t>
  </si>
  <si>
    <t>6,172,000,000</t>
  </si>
  <si>
    <t>2,539,000,000</t>
  </si>
  <si>
    <t>1,915,000,000</t>
  </si>
  <si>
    <t>6,309,000,000</t>
  </si>
  <si>
    <t>1,851,000,000</t>
  </si>
  <si>
    <t>17,194,000,000</t>
  </si>
  <si>
    <t>12,151,000,000</t>
  </si>
  <si>
    <t>1,654,000,000</t>
  </si>
  <si>
    <t>14,117,000,000</t>
  </si>
  <si>
    <t>1,905,000,000</t>
  </si>
  <si>
    <t>21,440,000,000</t>
  </si>
  <si>
    <t>15,631,000,000</t>
  </si>
  <si>
    <t>2,092,000,000</t>
  </si>
  <si>
    <t>14,757,000,000</t>
  </si>
  <si>
    <t>11,694,000,000</t>
  </si>
  <si>
    <t>1,764,000,000</t>
  </si>
  <si>
    <t>11,245,000,000</t>
  </si>
  <si>
    <t>3,002,000,000</t>
  </si>
  <si>
    <t>11,624,000,000</t>
  </si>
  <si>
    <t>4,201,000,000</t>
  </si>
  <si>
    <t>2,897,000,000</t>
  </si>
  <si>
    <t>951,000,000</t>
  </si>
  <si>
    <t>10,511,000,000</t>
  </si>
  <si>
    <t>3,662,000,000</t>
  </si>
  <si>
    <t>2,911,000,000</t>
  </si>
  <si>
    <t>9,888,000,000</t>
  </si>
  <si>
    <t>3,045,000,000</t>
  </si>
  <si>
    <t>1,026,000,000</t>
  </si>
  <si>
    <t>6,332,400,000</t>
  </si>
  <si>
    <t>2,571,300,000</t>
  </si>
  <si>
    <t>2,247,400,000</t>
  </si>
  <si>
    <t>904,200,000</t>
  </si>
  <si>
    <t>6,325,000,000</t>
  </si>
  <si>
    <t>2,406,000,000</t>
  </si>
  <si>
    <t>2,179,000,000</t>
  </si>
  <si>
    <t>918,000,000</t>
  </si>
  <si>
    <t>6,123,000,000</t>
  </si>
  <si>
    <t>2,290,000,000</t>
  </si>
  <si>
    <t>920,000,000</t>
  </si>
  <si>
    <t>5,546,000,000</t>
  </si>
  <si>
    <t>2,099,000,000</t>
  </si>
  <si>
    <t>19,429,273,000</t>
  </si>
  <si>
    <t>17,915,735,000</t>
  </si>
  <si>
    <t>454,900,000</t>
  </si>
  <si>
    <t>19,052,046,000</t>
  </si>
  <si>
    <t>17,641,421,000</t>
  </si>
  <si>
    <t>467,904,000</t>
  </si>
  <si>
    <t>21,105,141,000</t>
  </si>
  <si>
    <t>19,198,615,000</t>
  </si>
  <si>
    <t>520,805,000</t>
  </si>
  <si>
    <t>16,439,276,000</t>
  </si>
  <si>
    <t>14,858,014,000</t>
  </si>
  <si>
    <t>458,989,000</t>
  </si>
  <si>
    <t>4,280,159,000</t>
  </si>
  <si>
    <t>2,053,816,000</t>
  </si>
  <si>
    <t>430,822,000</t>
  </si>
  <si>
    <t>1,147,282,000</t>
  </si>
  <si>
    <t>4,130,000,000</t>
  </si>
  <si>
    <t>1,862,000,000</t>
  </si>
  <si>
    <t>436,000,000</t>
  </si>
  <si>
    <t>1,336,000,000</t>
  </si>
  <si>
    <t>4,682,000,000</t>
  </si>
  <si>
    <t>2,083,000,000</t>
  </si>
  <si>
    <t>1,360,000,000</t>
  </si>
  <si>
    <t>5,010,000,000</t>
  </si>
  <si>
    <t>2,199,000,000</t>
  </si>
  <si>
    <t>602,000,000</t>
  </si>
  <si>
    <t>1,331,000,000</t>
  </si>
  <si>
    <t>5,508,500,000</t>
  </si>
  <si>
    <t>3,414,400,000</t>
  </si>
  <si>
    <t>1,403,500,000</t>
  </si>
  <si>
    <t>5,607,000,000</t>
  </si>
  <si>
    <t>3,482,100,000</t>
  </si>
  <si>
    <t>1,399,500,000</t>
  </si>
  <si>
    <t>5,727,000,000</t>
  </si>
  <si>
    <t>3,523,600,000</t>
  </si>
  <si>
    <t>1,545,900,000</t>
  </si>
  <si>
    <t>5,915,700,000</t>
  </si>
  <si>
    <t>3,611,100,000</t>
  </si>
  <si>
    <t>484,581,000</t>
  </si>
  <si>
    <t>21,306,000</t>
  </si>
  <si>
    <t>38,123,000</t>
  </si>
  <si>
    <t>147,515,000</t>
  </si>
  <si>
    <t>780,209,000</t>
  </si>
  <si>
    <t>38,851,000</t>
  </si>
  <si>
    <t>56,881,000</t>
  </si>
  <si>
    <t>306,769,000</t>
  </si>
  <si>
    <t>933,505,000</t>
  </si>
  <si>
    <t>53,871,000</t>
  </si>
  <si>
    <t>51,085,000</t>
  </si>
  <si>
    <t>374,661,000</t>
  </si>
  <si>
    <t>1,023,285,000</t>
  </si>
  <si>
    <t>55,352,000</t>
  </si>
  <si>
    <t>49,298,000</t>
  </si>
  <si>
    <t>409,215,000</t>
  </si>
  <si>
    <t>10,184,121,000</t>
  </si>
  <si>
    <t>8,540,319,000</t>
  </si>
  <si>
    <t>491,725,000</t>
  </si>
  <si>
    <t>205,334,000</t>
  </si>
  <si>
    <t>11,871,879,000</t>
  </si>
  <si>
    <t>10,222,213,000</t>
  </si>
  <si>
    <t>541,586,000</t>
  </si>
  <si>
    <t>239,343,000</t>
  </si>
  <si>
    <t>12,195,091,000</t>
  </si>
  <si>
    <t>10,088,548,000</t>
  </si>
  <si>
    <t>674,887,000</t>
  </si>
  <si>
    <t>294,684,000</t>
  </si>
  <si>
    <t>7,763,206,000</t>
  </si>
  <si>
    <t>5,641,052,000</t>
  </si>
  <si>
    <t>693,331,000</t>
  </si>
  <si>
    <t>354,620,000</t>
  </si>
  <si>
    <t>15,317,800,000</t>
  </si>
  <si>
    <t>12,602,100,000</t>
  </si>
  <si>
    <t>477,200,000</t>
  </si>
  <si>
    <t>294,400,000</t>
  </si>
  <si>
    <t>15,134,400,000</t>
  </si>
  <si>
    <t>12,491,400,000</t>
  </si>
  <si>
    <t>431,800,000</t>
  </si>
  <si>
    <t>291,100,000</t>
  </si>
  <si>
    <t>15,416,900,000</t>
  </si>
  <si>
    <t>12,671,200,000</t>
  </si>
  <si>
    <t>443,900,000</t>
  </si>
  <si>
    <t>292,900,000</t>
  </si>
  <si>
    <t>6,182,184,000</t>
  </si>
  <si>
    <t>3,084,766,000</t>
  </si>
  <si>
    <t>2,120,025,000</t>
  </si>
  <si>
    <t>6,649,237,000</t>
  </si>
  <si>
    <t>3,280,236,000</t>
  </si>
  <si>
    <t>2,265,516,000</t>
  </si>
  <si>
    <t>7,216,081,000</t>
  </si>
  <si>
    <t>3,507,180,000</t>
  </si>
  <si>
    <t>2,438,527,000</t>
  </si>
  <si>
    <t>7,966,674,000</t>
  </si>
  <si>
    <t>3,804,031,000</t>
  </si>
  <si>
    <t>2,648,622,000</t>
  </si>
  <si>
    <t>20,100,000,000</t>
  </si>
  <si>
    <t>3,585,000,000</t>
  </si>
  <si>
    <t>20,170,000,000</t>
  </si>
  <si>
    <t>2,108,000,000</t>
  </si>
  <si>
    <t>4,203,000,000</t>
  </si>
  <si>
    <t>19,312,000,000</t>
  </si>
  <si>
    <t>6,803,000,000</t>
  </si>
  <si>
    <t>2,053,000,000</t>
  </si>
  <si>
    <t>4,261,000,000</t>
  </si>
  <si>
    <t>12,480,000,000</t>
  </si>
  <si>
    <t>5,804,000,000</t>
  </si>
  <si>
    <t>1,613,000,000</t>
  </si>
  <si>
    <t>4,544,000,000</t>
  </si>
  <si>
    <t>1,355,300,000</t>
  </si>
  <si>
    <t>90,800,000</t>
  </si>
  <si>
    <t>803,800,000</t>
  </si>
  <si>
    <t>76,000,000</t>
  </si>
  <si>
    <t>1,346,100,000</t>
  </si>
  <si>
    <t>81,100,000</t>
  </si>
  <si>
    <t>812,800,000</t>
  </si>
  <si>
    <t>69,900,000</t>
  </si>
  <si>
    <t>1,381,400,000</t>
  </si>
  <si>
    <t>80,900,000</t>
  </si>
  <si>
    <t>816,700,000</t>
  </si>
  <si>
    <t>65,400,000</t>
  </si>
  <si>
    <t>1,421,300,000</t>
  </si>
  <si>
    <t>95,500,000</t>
  </si>
  <si>
    <t>836,700,000</t>
  </si>
  <si>
    <t>57,300,000</t>
  </si>
  <si>
    <t>3,823,713,000</t>
  </si>
  <si>
    <t>1,582,398,000</t>
  </si>
  <si>
    <t>1,489,735,000</t>
  </si>
  <si>
    <t>114,250,000</t>
  </si>
  <si>
    <t>3,791,335,000</t>
  </si>
  <si>
    <t>1,650,622,000</t>
  </si>
  <si>
    <t>1,420,096,000</t>
  </si>
  <si>
    <t>110,412,000</t>
  </si>
  <si>
    <t>3,821,504,000</t>
  </si>
  <si>
    <t>1,680,791,000</t>
  </si>
  <si>
    <t>1,378,400,000</t>
  </si>
  <si>
    <t>109,931,000</t>
  </si>
  <si>
    <t>3,578,060,000</t>
  </si>
  <si>
    <t>1,558,591,000</t>
  </si>
  <si>
    <t>1,279,961,000</t>
  </si>
  <si>
    <t>110,156,000</t>
  </si>
  <si>
    <t>16,596,800,000</t>
  </si>
  <si>
    <t>13,908,300,000</t>
  </si>
  <si>
    <t>571,600,000</t>
  </si>
  <si>
    <t>279,300,000</t>
  </si>
  <si>
    <t>517,400,000</t>
  </si>
  <si>
    <t>13,900,700,000</t>
  </si>
  <si>
    <t>559,500,000</t>
  </si>
  <si>
    <t>251,400,000</t>
  </si>
  <si>
    <t>571,700,000</t>
  </si>
  <si>
    <t>18,534,400,000</t>
  </si>
  <si>
    <t>15,481,600,000</t>
  </si>
  <si>
    <t>561,400,000</t>
  </si>
  <si>
    <t>215,600,000</t>
  </si>
  <si>
    <t>588,500,000</t>
  </si>
  <si>
    <t>18,671,300,000</t>
  </si>
  <si>
    <t>15,292,100,000</t>
  </si>
  <si>
    <t>541,500,000</t>
  </si>
  <si>
    <t>239,800,000</t>
  </si>
  <si>
    <t>583,700,000</t>
  </si>
  <si>
    <t>15,598,000,000</t>
  </si>
  <si>
    <t>11,759,000,000</t>
  </si>
  <si>
    <t>2,077,000,000</t>
  </si>
  <si>
    <t>17,090,000,000</t>
  </si>
  <si>
    <t>12,207,000,000</t>
  </si>
  <si>
    <t>2,433,000,000</t>
  </si>
  <si>
    <t>16,833,000,000</t>
  </si>
  <si>
    <t>12,713,000,000</t>
  </si>
  <si>
    <t>2,612,000,000</t>
  </si>
  <si>
    <t>17,666,000,000</t>
  </si>
  <si>
    <t>12,734,000,000</t>
  </si>
  <si>
    <t>2,755,000,000</t>
  </si>
  <si>
    <t>5,260,956,000</t>
  </si>
  <si>
    <t>1,177,275,000</t>
  </si>
  <si>
    <t>2,188,747,000</t>
  </si>
  <si>
    <t>65,141,000</t>
  </si>
  <si>
    <t>6,793,306,000</t>
  </si>
  <si>
    <t>1,077,420,000</t>
  </si>
  <si>
    <t>3,185,497,000</t>
  </si>
  <si>
    <t>117,975,000</t>
  </si>
  <si>
    <t>8,441,971,000</t>
  </si>
  <si>
    <t>857,841,000</t>
  </si>
  <si>
    <t>4,302,998,000</t>
  </si>
  <si>
    <t>207,820,000</t>
  </si>
  <si>
    <t>9,223,987,000</t>
  </si>
  <si>
    <t>632,180,000</t>
  </si>
  <si>
    <t>5,060,406,000</t>
  </si>
  <si>
    <t>272,494,000</t>
  </si>
  <si>
    <t>3,637,212,000</t>
  </si>
  <si>
    <t>2,446,443,000</t>
  </si>
  <si>
    <t>3,585,141,000</t>
  </si>
  <si>
    <t>2,566,444,000</t>
  </si>
  <si>
    <t>3,910,865,000</t>
  </si>
  <si>
    <t>2,850,316,000</t>
  </si>
  <si>
    <t>5,386,703,000</t>
  </si>
  <si>
    <t>4,063,955,000</t>
  </si>
  <si>
    <t>9,781,000,000</t>
  </si>
  <si>
    <t>6,351,000,000</t>
  </si>
  <si>
    <t>98,000,000</t>
  </si>
  <si>
    <t>6,423,000,000</t>
  </si>
  <si>
    <t>68,000,000</t>
  </si>
  <si>
    <t>1,178,000,000</t>
  </si>
  <si>
    <t>10,886,000,000</t>
  </si>
  <si>
    <t>7,036,000,000</t>
  </si>
  <si>
    <t>1,227,000,000</t>
  </si>
  <si>
    <t>10,415,000,000</t>
  </si>
  <si>
    <t>6,239,000,000</t>
  </si>
  <si>
    <t>1,214,000,000</t>
  </si>
  <si>
    <t>66,415,000,000</t>
  </si>
  <si>
    <t>31,243,000,000</t>
  </si>
  <si>
    <t>25,357,000,000</t>
  </si>
  <si>
    <t>110,000,000</t>
  </si>
  <si>
    <t>66,683,000,000</t>
  </si>
  <si>
    <t>31,238,000,000</t>
  </si>
  <si>
    <t>25,772,000,000</t>
  </si>
  <si>
    <t>92,000,000</t>
  </si>
  <si>
    <t>63,056,000,000</t>
  </si>
  <si>
    <t>28,731,000,000</t>
  </si>
  <si>
    <t>24,538,000,000</t>
  </si>
  <si>
    <t>62,799,000,000</t>
  </si>
  <si>
    <t>28,209,000,000</t>
  </si>
  <si>
    <t>24,735,000,000</t>
  </si>
  <si>
    <t>70,000,000</t>
  </si>
  <si>
    <t>54,657,000,000</t>
  </si>
  <si>
    <t>9,821,000,000</t>
  </si>
  <si>
    <t>15,171,000,000</t>
  </si>
  <si>
    <t>7,482,000,000</t>
  </si>
  <si>
    <t>51,584,000,000</t>
  </si>
  <si>
    <t>9,586,000,000</t>
  </si>
  <si>
    <t>14,355,000,000</t>
  </si>
  <si>
    <t>6,678,000,000</t>
  </si>
  <si>
    <t>4,599,000,000</t>
  </si>
  <si>
    <t>49,605,000,000</t>
  </si>
  <si>
    <t>9,577,000,000</t>
  </si>
  <si>
    <t>14,097,000,000</t>
  </si>
  <si>
    <t>8,393,000,000</t>
  </si>
  <si>
    <t>48,851,000,000</t>
  </si>
  <si>
    <t>14,809,000,000</t>
  </si>
  <si>
    <t>7,690,000,000</t>
  </si>
  <si>
    <t>3,728,000,000</t>
  </si>
  <si>
    <t>9,289,500,000</t>
  </si>
  <si>
    <t>4,683,600,000</t>
  </si>
  <si>
    <t>189,000,000</t>
  </si>
  <si>
    <t>3,292,900,000</t>
  </si>
  <si>
    <t>10,477,600,000</t>
  </si>
  <si>
    <t>5,231,000,000</t>
  </si>
  <si>
    <t>177,400,000</t>
  </si>
  <si>
    <t>3,574,300,000</t>
  </si>
  <si>
    <t>11,964,400,000</t>
  </si>
  <si>
    <t>6,697,700,000</t>
  </si>
  <si>
    <t>163,500,000</t>
  </si>
  <si>
    <t>3,672,400,000</t>
  </si>
  <si>
    <t>12,394,100,000</t>
  </si>
  <si>
    <t>6,913,200,000</t>
  </si>
  <si>
    <t>156,600,000</t>
  </si>
  <si>
    <t>3,732,600,000</t>
  </si>
  <si>
    <t>2,104,745,000</t>
  </si>
  <si>
    <t>155,355,000</t>
  </si>
  <si>
    <t>346,393,000</t>
  </si>
  <si>
    <t>859,947,000</t>
  </si>
  <si>
    <t>2,819,557,000</t>
  </si>
  <si>
    <t>205,018,000</t>
  </si>
  <si>
    <t>519,267,000</t>
  </si>
  <si>
    <t>1,271,353,000</t>
  </si>
  <si>
    <t>4,103,728,000</t>
  </si>
  <si>
    <t>392,709,000</t>
  </si>
  <si>
    <t>838,526,000</t>
  </si>
  <si>
    <t>1,620,577,000</t>
  </si>
  <si>
    <t>4,860,427,000</t>
  </si>
  <si>
    <t>299,694,000</t>
  </si>
  <si>
    <t>1,177,697,000</t>
  </si>
  <si>
    <t>2,052,295,000</t>
  </si>
  <si>
    <t>17,083,900,000</t>
  </si>
  <si>
    <t>15,590,900,000</t>
  </si>
  <si>
    <t>15,400,000</t>
  </si>
  <si>
    <t>36,100,000</t>
  </si>
  <si>
    <t>18,170,900,000</t>
  </si>
  <si>
    <t>16,275,100,000</t>
  </si>
  <si>
    <t>18,800,000</t>
  </si>
  <si>
    <t>38,800,000</t>
  </si>
  <si>
    <t>19,391,400,000</t>
  </si>
  <si>
    <t>17,297,300,000</t>
  </si>
  <si>
    <t>18,900,000</t>
  </si>
  <si>
    <t>50,900,000</t>
  </si>
  <si>
    <t>20,853,800,000</t>
  </si>
  <si>
    <t>18,705,900,000</t>
  </si>
  <si>
    <t>22,800,000</t>
  </si>
  <si>
    <t>77,500,000</t>
  </si>
  <si>
    <t>13,015,704,000</t>
  </si>
  <si>
    <t>10,086,675,000</t>
  </si>
  <si>
    <t>1,554,973,000</t>
  </si>
  <si>
    <t>13,215,971,000</t>
  </si>
  <si>
    <t>10,188,227,000</t>
  </si>
  <si>
    <t>1,633,992,000</t>
  </si>
  <si>
    <t>12,711,744,000</t>
  </si>
  <si>
    <t>9,655,245,000</t>
  </si>
  <si>
    <t>1,544,746,000</t>
  </si>
  <si>
    <t>11,360,753,000</t>
  </si>
  <si>
    <t>8,823,384,000</t>
  </si>
  <si>
    <t>1,359,360,000</t>
  </si>
  <si>
    <t>5,679,595,000</t>
  </si>
  <si>
    <t>4,507,196,000</t>
  </si>
  <si>
    <t>568,500,000</t>
  </si>
  <si>
    <t>5,822,363,000</t>
  </si>
  <si>
    <t>4,244,479,000</t>
  </si>
  <si>
    <t>861,390,000</t>
  </si>
  <si>
    <t>5,981,964,000</t>
  </si>
  <si>
    <t>4,353,850,000</t>
  </si>
  <si>
    <t>794,728,000</t>
  </si>
  <si>
    <t>7,668,476,000</t>
  </si>
  <si>
    <t>5,728,662,000</t>
  </si>
  <si>
    <t>957,150,000</t>
  </si>
  <si>
    <t>2,105,188,000</t>
  </si>
  <si>
    <t>1,143,659,000</t>
  </si>
  <si>
    <t>627,370,000</t>
  </si>
  <si>
    <t>131,835,000</t>
  </si>
  <si>
    <t>2,157,586,000</t>
  </si>
  <si>
    <t>1,181,444,000</t>
  </si>
  <si>
    <t>581,898,000</t>
  </si>
  <si>
    <t>132,400,000</t>
  </si>
  <si>
    <t>2,237,219,000</t>
  </si>
  <si>
    <t>1,232,611,000</t>
  </si>
  <si>
    <t>659,335,000</t>
  </si>
  <si>
    <t>121,141,000</t>
  </si>
  <si>
    <t>2,262,359,000</t>
  </si>
  <si>
    <t>1,237,859,000</t>
  </si>
  <si>
    <t>598,848,000</t>
  </si>
  <si>
    <t>125,928,000</t>
  </si>
  <si>
    <t>80,029,000,000</t>
  </si>
  <si>
    <t>59,222,000,000</t>
  </si>
  <si>
    <t>80,106,000,000</t>
  </si>
  <si>
    <t>60,775,000,000</t>
  </si>
  <si>
    <t>7,001,000,000</t>
  </si>
  <si>
    <t>73,908,000,000</t>
  </si>
  <si>
    <t>56,479,000,000</t>
  </si>
  <si>
    <t>6,656,000,000</t>
  </si>
  <si>
    <t>82,000,000</t>
  </si>
  <si>
    <t>74,953,000,000</t>
  </si>
  <si>
    <t>57,659,000,000</t>
  </si>
  <si>
    <t>6,405,000,000</t>
  </si>
  <si>
    <t>74,000,000</t>
  </si>
  <si>
    <t>16,606,000,000</t>
  </si>
  <si>
    <t>386,000,000</t>
  </si>
  <si>
    <t>10,486,000,000</t>
  </si>
  <si>
    <t>987,000,000</t>
  </si>
  <si>
    <t>16,872,000,000</t>
  </si>
  <si>
    <t>344,000,000</t>
  </si>
  <si>
    <t>9,681,000,000</t>
  </si>
  <si>
    <t>643,000,000</t>
  </si>
  <si>
    <t>16,281,000,000</t>
  </si>
  <si>
    <t>9,488,000,000</t>
  </si>
  <si>
    <t>273,000,000</t>
  </si>
  <si>
    <t>16,270,000,000</t>
  </si>
  <si>
    <t>403,000,000</t>
  </si>
  <si>
    <t>9,463,000,000</t>
  </si>
  <si>
    <t>255,000,000</t>
  </si>
  <si>
    <t>4,306,800,000</t>
  </si>
  <si>
    <t>3,040,900,000</t>
  </si>
  <si>
    <t>1,117,700,000</t>
  </si>
  <si>
    <t>92,300,000</t>
  </si>
  <si>
    <t>6,999,700,000</t>
  </si>
  <si>
    <t>4,629,600,000</t>
  </si>
  <si>
    <t>1,493,700,000</t>
  </si>
  <si>
    <t>122,800,000</t>
  </si>
  <si>
    <t>7,039,000,000</t>
  </si>
  <si>
    <t>4,576,000,000</t>
  </si>
  <si>
    <t>1,493,800,000</t>
  </si>
  <si>
    <t>117,300,000</t>
  </si>
  <si>
    <t>6,449,000,000</t>
  </si>
  <si>
    <t>4,263,200,000</t>
  </si>
  <si>
    <t>1,334,300,000</t>
  </si>
  <si>
    <t>119,600,000</t>
  </si>
  <si>
    <t>3,301,804,000</t>
  </si>
  <si>
    <t>1,879,559,000</t>
  </si>
  <si>
    <t>166,154,000</t>
  </si>
  <si>
    <t>404,336,000</t>
  </si>
  <si>
    <t>3,454,628,000</t>
  </si>
  <si>
    <t>2,020,436,000</t>
  </si>
  <si>
    <t>172,161,000</t>
  </si>
  <si>
    <t>415,708,000</t>
  </si>
  <si>
    <t>3,491,632,000</t>
  </si>
  <si>
    <t>2,087,854,000</t>
  </si>
  <si>
    <t>175,178,000</t>
  </si>
  <si>
    <t>417,358,000</t>
  </si>
  <si>
    <t>3,495,443,000</t>
  </si>
  <si>
    <t>1,969,675,000</t>
  </si>
  <si>
    <t>176,744,000</t>
  </si>
  <si>
    <t>494,422,000</t>
  </si>
  <si>
    <t>14,265,000,000</t>
  </si>
  <si>
    <t>8,314,000,000</t>
  </si>
  <si>
    <t>3,486,000,000</t>
  </si>
  <si>
    <t>463,000,000</t>
  </si>
  <si>
    <t>452,000,000</t>
  </si>
  <si>
    <t>14,791,000,000</t>
  </si>
  <si>
    <t>8,348,000,000</t>
  </si>
  <si>
    <t>4,013,000,000</t>
  </si>
  <si>
    <t>483,000,000</t>
  </si>
  <si>
    <t>450,000,000</t>
  </si>
  <si>
    <t>14,766,000,000</t>
  </si>
  <si>
    <t>8,206,000,000</t>
  </si>
  <si>
    <t>3,624,000,000</t>
  </si>
  <si>
    <t>476,000,000</t>
  </si>
  <si>
    <t>14,751,000,000</t>
  </si>
  <si>
    <t>8,063,000,000</t>
  </si>
  <si>
    <t>4,630,000,000</t>
  </si>
  <si>
    <t>462,000,000</t>
  </si>
  <si>
    <t>12,132,000,000</t>
  </si>
  <si>
    <t>4,876,000,000</t>
  </si>
  <si>
    <t>3,143,000,000</t>
  </si>
  <si>
    <t>1,087,000,000</t>
  </si>
  <si>
    <t>7,263,000,000</t>
  </si>
  <si>
    <t>1,751,000,000</t>
  </si>
  <si>
    <t>843,000,000</t>
  </si>
  <si>
    <t>7,852,000,000</t>
  </si>
  <si>
    <t>1,889,000,000</t>
  </si>
  <si>
    <t>7,669,000,000</t>
  </si>
  <si>
    <t>1,718,000,000</t>
  </si>
  <si>
    <t>2,237,000,000</t>
  </si>
  <si>
    <t>883,000,000</t>
  </si>
  <si>
    <t>84,847,000,000</t>
  </si>
  <si>
    <t>66,635,000,000</t>
  </si>
  <si>
    <t>17,504,000,000</t>
  </si>
  <si>
    <t>41,461,000,000</t>
  </si>
  <si>
    <t>26,973,000,000</t>
  </si>
  <si>
    <t>16,172,000,000</t>
  </si>
  <si>
    <t>54,105,000,000</t>
  </si>
  <si>
    <t>33,560,000,000</t>
  </si>
  <si>
    <t>18,786,000,000</t>
  </si>
  <si>
    <t>57,119,000,000</t>
  </si>
  <si>
    <t>32,747,000,000</t>
  </si>
  <si>
    <t>16,603,000,000</t>
  </si>
  <si>
    <t>179,290,000,000</t>
  </si>
  <si>
    <t>158,446,000,000</t>
  </si>
  <si>
    <t>15,443,000,000</t>
  </si>
  <si>
    <t>171,596,000,000</t>
  </si>
  <si>
    <t>152,451,000,000</t>
  </si>
  <si>
    <t>15,597,000,000</t>
  </si>
  <si>
    <t>971,000,000</t>
  </si>
  <si>
    <t>161,212,000,000</t>
  </si>
  <si>
    <t>140,183,000,000</t>
  </si>
  <si>
    <t>16,703,000,000</t>
  </si>
  <si>
    <t>1,019,000,000</t>
  </si>
  <si>
    <t>98,975,000,000</t>
  </si>
  <si>
    <t>77,693,000,000</t>
  </si>
  <si>
    <t>15,747,000,000</t>
  </si>
  <si>
    <t>1,099,000,000</t>
  </si>
  <si>
    <t>2,793,800,000</t>
  </si>
  <si>
    <t>2,594,300,000</t>
  </si>
  <si>
    <t>8,186,400,000</t>
  </si>
  <si>
    <t>3,967,100,000</t>
  </si>
  <si>
    <t>3,673,500,000</t>
  </si>
  <si>
    <t>8,241,200,000</t>
  </si>
  <si>
    <t>3,914,500,000</t>
  </si>
  <si>
    <t>3,713,600,000</t>
  </si>
  <si>
    <t>8,020,300,000</t>
  </si>
  <si>
    <t>3,858,700,000</t>
  </si>
  <si>
    <t>3,417,700,000</t>
  </si>
  <si>
    <t>5,920,269,000</t>
  </si>
  <si>
    <t>4,982,562,000</t>
  </si>
  <si>
    <t>434,894,000</t>
  </si>
  <si>
    <t>37,691,000</t>
  </si>
  <si>
    <t>6,411,577,000</t>
  </si>
  <si>
    <t>5,424,644,000</t>
  </si>
  <si>
    <t>485,069,000</t>
  </si>
  <si>
    <t>25,865,000</t>
  </si>
  <si>
    <t>7,747,229,000</t>
  </si>
  <si>
    <t>6,578,435,000</t>
  </si>
  <si>
    <t>705,477,000</t>
  </si>
  <si>
    <t>34,257,000</t>
  </si>
  <si>
    <t>7,572,436,000</t>
  </si>
  <si>
    <t>6,648,771,000</t>
  </si>
  <si>
    <t>592,863,000</t>
  </si>
  <si>
    <t>34,848,000</t>
  </si>
  <si>
    <t>11,224,000,000</t>
  </si>
  <si>
    <t>6,396,000,000</t>
  </si>
  <si>
    <t>1,001,000,000</t>
  </si>
  <si>
    <t>11,925,000,000</t>
  </si>
  <si>
    <t>6,744,000,000</t>
  </si>
  <si>
    <t>1,349,000,000</t>
  </si>
  <si>
    <t>12,273,000,000</t>
  </si>
  <si>
    <t>6,962,000,000</t>
  </si>
  <si>
    <t>1,437,000,000</t>
  </si>
  <si>
    <t>96,000,000</t>
  </si>
  <si>
    <t>5,960,000,000</t>
  </si>
  <si>
    <t>1,296,000,000</t>
  </si>
  <si>
    <t>1,106,000,000</t>
  </si>
  <si>
    <t>24,866,000,000</t>
  </si>
  <si>
    <t>9,820,000,000</t>
  </si>
  <si>
    <t>2,849,000,000</t>
  </si>
  <si>
    <t>4,967,000,000</t>
  </si>
  <si>
    <t>26,487,000,000</t>
  </si>
  <si>
    <t>10,686,000,000</t>
  </si>
  <si>
    <t>5,477,000,000</t>
  </si>
  <si>
    <t>25,281,000,000</t>
  </si>
  <si>
    <t>10,378,000,000</t>
  </si>
  <si>
    <t>3,637,000,000</t>
  </si>
  <si>
    <t>5,490,000,000</t>
  </si>
  <si>
    <t>23,554,000,000</t>
  </si>
  <si>
    <t>9,749,000,000</t>
  </si>
  <si>
    <t>2,159,000,000</t>
  </si>
  <si>
    <t>5,151,000,000</t>
  </si>
  <si>
    <t>1,148,231,000</t>
  </si>
  <si>
    <t>743,304,000</t>
  </si>
  <si>
    <t>180,317,000</t>
  </si>
  <si>
    <t>197,269,000</t>
  </si>
  <si>
    <t>1,710,966,000</t>
  </si>
  <si>
    <t>1,021,658,000</t>
  </si>
  <si>
    <t>309,348,000</t>
  </si>
  <si>
    <t>257,494,000</t>
  </si>
  <si>
    <t>2,610,726,000</t>
  </si>
  <si>
    <t>1,561,173,000</t>
  </si>
  <si>
    <t>588,822,000</t>
  </si>
  <si>
    <t>448,763,000</t>
  </si>
  <si>
    <t>6,419,285,000</t>
  </si>
  <si>
    <t>5,099,484,000</t>
  </si>
  <si>
    <t>922,340,000</t>
  </si>
  <si>
    <t>6,638,774,000</t>
  </si>
  <si>
    <t>5,253,040,000</t>
  </si>
  <si>
    <t>1,030,014,000</t>
  </si>
  <si>
    <t>6,571,893,000</t>
  </si>
  <si>
    <t>5,086,449,000</t>
  </si>
  <si>
    <t>961,579,000</t>
  </si>
  <si>
    <t>6,786,984,000</t>
  </si>
  <si>
    <t>5,285,568,000</t>
  </si>
  <si>
    <t>956,158,000</t>
  </si>
  <si>
    <t>7,688,024,000</t>
  </si>
  <si>
    <t>5,157,434,000</t>
  </si>
  <si>
    <t>1,011,543,000</t>
  </si>
  <si>
    <t>730,493,000</t>
  </si>
  <si>
    <t>7,959,894,000</t>
  </si>
  <si>
    <t>5,305,270,000</t>
  </si>
  <si>
    <t>1,044,819,000</t>
  </si>
  <si>
    <t>754,711,000</t>
  </si>
  <si>
    <t>8,073,855,000</t>
  </si>
  <si>
    <t>5,306,281,000</t>
  </si>
  <si>
    <t>1,048,952,000</t>
  </si>
  <si>
    <t>772,445,000</t>
  </si>
  <si>
    <t>8,299,074,000</t>
  </si>
  <si>
    <t>5,099,393,000</t>
  </si>
  <si>
    <t>1,086,504,000</t>
  </si>
  <si>
    <t>827,008,000</t>
  </si>
  <si>
    <t>4,245,895,000</t>
  </si>
  <si>
    <t>2,522,803,000</t>
  </si>
  <si>
    <t>1,324,815,000</t>
  </si>
  <si>
    <t>1,700,000</t>
  </si>
  <si>
    <t>4,695,014,000</t>
  </si>
  <si>
    <t>2,772,098,000</t>
  </si>
  <si>
    <t>1,425,734,000</t>
  </si>
  <si>
    <t>5,094,933,000</t>
  </si>
  <si>
    <t>2,980,462,000</t>
  </si>
  <si>
    <t>1,533,799,000</t>
  </si>
  <si>
    <t>5,250,399,000</t>
  </si>
  <si>
    <t>3,089,723,000</t>
  </si>
  <si>
    <t>1,606,217,000</t>
  </si>
  <si>
    <t>1,237,000</t>
  </si>
  <si>
    <t>1,328,817,000</t>
  </si>
  <si>
    <t>200,600,000</t>
  </si>
  <si>
    <t>660,887,000</t>
  </si>
  <si>
    <t>263,150,000</t>
  </si>
  <si>
    <t>1,534,615,000</t>
  </si>
  <si>
    <t>232,600,000</t>
  </si>
  <si>
    <t>750,292,000</t>
  </si>
  <si>
    <t>317,263,000</t>
  </si>
  <si>
    <t>1,789,489,000</t>
  </si>
  <si>
    <t>273,199,000</t>
  </si>
  <si>
    <t>898,440,000</t>
  </si>
  <si>
    <t>367,856,000</t>
  </si>
  <si>
    <t>2,052,230,000</t>
  </si>
  <si>
    <t>309,629,000</t>
  </si>
  <si>
    <t>1,041,231,000</t>
  </si>
  <si>
    <t>413,322,000</t>
  </si>
  <si>
    <t>6,945,000,000</t>
  </si>
  <si>
    <t>2,789,000,000</t>
  </si>
  <si>
    <t>2,971,000,000</t>
  </si>
  <si>
    <t>7,450,000,000</t>
  </si>
  <si>
    <t>35,000,000</t>
  </si>
  <si>
    <t>7,620,000,000</t>
  </si>
  <si>
    <t>3,242,000,000</t>
  </si>
  <si>
    <t>3,301,000,000</t>
  </si>
  <si>
    <t>7,405,000,000</t>
  </si>
  <si>
    <t>3,218,000,000</t>
  </si>
  <si>
    <t>3,389,000,000</t>
  </si>
  <si>
    <t>24,000,000</t>
  </si>
  <si>
    <t>6,351,900,000</t>
  </si>
  <si>
    <t>3,778,100,000</t>
  </si>
  <si>
    <t>1,537,700,000</t>
  </si>
  <si>
    <t>6,623,500,000</t>
  </si>
  <si>
    <t>3,869,600,000</t>
  </si>
  <si>
    <t>1,570,100,000</t>
  </si>
  <si>
    <t>6,307,900,000</t>
  </si>
  <si>
    <t>3,604,800,000</t>
  </si>
  <si>
    <t>1,506,400,000</t>
  </si>
  <si>
    <t>5,879,500,000</t>
  </si>
  <si>
    <t>3,404,000,000</t>
  </si>
  <si>
    <t>1,467,400,000</t>
  </si>
  <si>
    <t>2,993,489,000</t>
  </si>
  <si>
    <t>1,321,772,000</t>
  </si>
  <si>
    <t>914,130,000</t>
  </si>
  <si>
    <t>3,238,128,000</t>
  </si>
  <si>
    <t>1,355,200,000</t>
  </si>
  <si>
    <t>1,040,567,000</t>
  </si>
  <si>
    <t>3,549,494,000</t>
  </si>
  <si>
    <t>1,447,595,000</t>
  </si>
  <si>
    <t>1,102,426,000</t>
  </si>
  <si>
    <t>3,582,395,000</t>
  </si>
  <si>
    <t>1,417,749,000</t>
  </si>
  <si>
    <t>1,136,728,000</t>
  </si>
  <si>
    <t>9,721,065,000</t>
  </si>
  <si>
    <t>7,011,428,000</t>
  </si>
  <si>
    <t>1,437,886,000</t>
  </si>
  <si>
    <t>10,230,353,000</t>
  </si>
  <si>
    <t>7,360,924,000</t>
  </si>
  <si>
    <t>1,526,366,000</t>
  </si>
  <si>
    <t>11,041,677,000</t>
  </si>
  <si>
    <t>7,937,956,000</t>
  </si>
  <si>
    <t>1,615,371,000</t>
  </si>
  <si>
    <t>11,939,999,000</t>
  </si>
  <si>
    <t>8,576,873,000</t>
  </si>
  <si>
    <t>1,738,755,000</t>
  </si>
  <si>
    <t>1,367,135,000</t>
  </si>
  <si>
    <t>328,784,000</t>
  </si>
  <si>
    <t>248,136,000</t>
  </si>
  <si>
    <t>445,228,000</t>
  </si>
  <si>
    <t>1,832,253,000</t>
  </si>
  <si>
    <t>516,119,000</t>
  </si>
  <si>
    <t>391,707,000</t>
  </si>
  <si>
    <t>492,397,000</t>
  </si>
  <si>
    <t>2,042,537,000</t>
  </si>
  <si>
    <t>605,752,000</t>
  </si>
  <si>
    <t>191,802,000</t>
  </si>
  <si>
    <t>551,032,000</t>
  </si>
  <si>
    <t>1,181,704,000</t>
  </si>
  <si>
    <t>648,968,000</t>
  </si>
  <si>
    <t>165,318,000</t>
  </si>
  <si>
    <t>581,155,000</t>
  </si>
  <si>
    <t>8,417,200,000</t>
  </si>
  <si>
    <t>5,234,700,000</t>
  </si>
  <si>
    <t>1,088,100,000</t>
  </si>
  <si>
    <t>877,400,000</t>
  </si>
  <si>
    <t>8,803,300,000</t>
  </si>
  <si>
    <t>5,643,100,000</t>
  </si>
  <si>
    <t>998,400,000</t>
  </si>
  <si>
    <t>906,900,000</t>
  </si>
  <si>
    <t>9,115,000,000</t>
  </si>
  <si>
    <t>5,518,600,000</t>
  </si>
  <si>
    <t>1,067,000,000</t>
  </si>
  <si>
    <t>970,600,000</t>
  </si>
  <si>
    <t>9,387,700,000</t>
  </si>
  <si>
    <t>5,764,000,000</t>
  </si>
  <si>
    <t>1,054,500,000</t>
  </si>
  <si>
    <t>991,100,000</t>
  </si>
  <si>
    <t>14,866,800,000</t>
  </si>
  <si>
    <t>6,382,300,000</t>
  </si>
  <si>
    <t>5,655,800,000</t>
  </si>
  <si>
    <t>621,400,000</t>
  </si>
  <si>
    <t>16,447,800,000</t>
  </si>
  <si>
    <t>6,858,800,000</t>
  </si>
  <si>
    <t>6,086,800,000</t>
  </si>
  <si>
    <t>709,600,000</t>
  </si>
  <si>
    <t>19,162,700,000</t>
  </si>
  <si>
    <t>7,787,500,000</t>
  </si>
  <si>
    <t>7,130,200,000</t>
  </si>
  <si>
    <t>893,900,000</t>
  </si>
  <si>
    <t>21,315,900,000</t>
  </si>
  <si>
    <t>8,511,100,000</t>
  </si>
  <si>
    <t>7,970,300,000</t>
  </si>
  <si>
    <t>980,800,000</t>
  </si>
  <si>
    <t>4,176,000,000</t>
  </si>
  <si>
    <t>2,754,000,000</t>
  </si>
  <si>
    <t>207,000,000</t>
  </si>
  <si>
    <t>356,000,000</t>
  </si>
  <si>
    <t>2,987,000,000</t>
  </si>
  <si>
    <t>220,000,000</t>
  </si>
  <si>
    <t>378,000,000</t>
  </si>
  <si>
    <t>4,951,000,000</t>
  </si>
  <si>
    <t>229,000,000</t>
  </si>
  <si>
    <t>4,380,000,000</t>
  </si>
  <si>
    <t>2,714,000,000</t>
  </si>
  <si>
    <t>5,075,000,000</t>
  </si>
  <si>
    <t>337,000,000</t>
  </si>
  <si>
    <t>746,000,000</t>
  </si>
  <si>
    <t>2,707,000,000</t>
  </si>
  <si>
    <t>772,000,000</t>
  </si>
  <si>
    <t>5,903,000,000</t>
  </si>
  <si>
    <t>2,790,000,000</t>
  </si>
  <si>
    <t>393,000,000</t>
  </si>
  <si>
    <t>5,234,000,000</t>
  </si>
  <si>
    <t>353,000,000</t>
  </si>
  <si>
    <t>764,000,000</t>
  </si>
  <si>
    <t>7,690,800,000</t>
  </si>
  <si>
    <t>5,100,900,000</t>
  </si>
  <si>
    <t>1,788,300,000</t>
  </si>
  <si>
    <t>123,200,000</t>
  </si>
  <si>
    <t>7,750,500,000</t>
  </si>
  <si>
    <t>5,062,900,000</t>
  </si>
  <si>
    <t>1,849,400,000</t>
  </si>
  <si>
    <t>118,900,000</t>
  </si>
  <si>
    <t>7,031,500,000</t>
  </si>
  <si>
    <t>4,444,900,000</t>
  </si>
  <si>
    <t>1,656,200,000</t>
  </si>
  <si>
    <t>88,700,000</t>
  </si>
  <si>
    <t>6,778,300,000</t>
  </si>
  <si>
    <t>4,246,700,000</t>
  </si>
  <si>
    <t>1,604,400,000</t>
  </si>
  <si>
    <t>94,900,000</t>
  </si>
  <si>
    <t>9,534,462,000</t>
  </si>
  <si>
    <t>5,328,236,000</t>
  </si>
  <si>
    <t>3,264,896,000</t>
  </si>
  <si>
    <t>10,185,532,000</t>
  </si>
  <si>
    <t>5,568,966,000</t>
  </si>
  <si>
    <t>3,470,200,000</t>
  </si>
  <si>
    <t>11,129,533,000</t>
  </si>
  <si>
    <t>5,965,049,000</t>
  </si>
  <si>
    <t>3,860,448,000</t>
  </si>
  <si>
    <t>11,339,304,000</t>
  </si>
  <si>
    <t>5,780,078,000</t>
  </si>
  <si>
    <t>3,943,786,000</t>
  </si>
  <si>
    <t>3,983,400,000</t>
  </si>
  <si>
    <t>2,446,000,000</t>
  </si>
  <si>
    <t>976,900,000</t>
  </si>
  <si>
    <t>4,209,200,000</t>
  </si>
  <si>
    <t>2,628,700,000</t>
  </si>
  <si>
    <t>1,010,000,000</t>
  </si>
  <si>
    <t>5,736,300,000</t>
  </si>
  <si>
    <t>3,662,100,000</t>
  </si>
  <si>
    <t>1,497,600,000</t>
  </si>
  <si>
    <t>6,550,200,000</t>
  </si>
  <si>
    <t>4,109,800,000</t>
  </si>
  <si>
    <t>1,736,700,000</t>
  </si>
  <si>
    <t>5,897,700,000</t>
  </si>
  <si>
    <t>3,870,100,000</t>
  </si>
  <si>
    <t>1,020,400,000</t>
  </si>
  <si>
    <t>96,800,000</t>
  </si>
  <si>
    <t>5,610,600,000</t>
  </si>
  <si>
    <t>3,579,600,000</t>
  </si>
  <si>
    <t>1,013,100,000</t>
  </si>
  <si>
    <t>98,900,000</t>
  </si>
  <si>
    <t>5,692,700,000</t>
  </si>
  <si>
    <t>3,724,000,000</t>
  </si>
  <si>
    <t>1,085,800,000</t>
  </si>
  <si>
    <t>110,900,000</t>
  </si>
  <si>
    <t>7,811,200,000</t>
  </si>
  <si>
    <t>4,843,400,000</t>
  </si>
  <si>
    <t>1,614,100,000</t>
  </si>
  <si>
    <t>208,400,000</t>
  </si>
  <si>
    <t>1,290,052,000</t>
  </si>
  <si>
    <t>470,243,000</t>
  </si>
  <si>
    <t>120,310,000</t>
  </si>
  <si>
    <t>330,418,000</t>
  </si>
  <si>
    <t>1,371,065,000</t>
  </si>
  <si>
    <t>479,665,000</t>
  </si>
  <si>
    <t>122,128,000</t>
  </si>
  <si>
    <t>340,316,000</t>
  </si>
  <si>
    <t>1,519,978,000</t>
  </si>
  <si>
    <t>500,126,000</t>
  </si>
  <si>
    <t>133,502,000</t>
  </si>
  <si>
    <t>393,987,000</t>
  </si>
  <si>
    <t>1,662,829,000</t>
  </si>
  <si>
    <t>534,326,000</t>
  </si>
  <si>
    <t>139,137,000</t>
  </si>
  <si>
    <t>588,235,000</t>
  </si>
  <si>
    <t>3,237,500,000</t>
  </si>
  <si>
    <t>1,638,900,000</t>
  </si>
  <si>
    <t>1,012,400,000</t>
  </si>
  <si>
    <t>3,492,600,000</t>
  </si>
  <si>
    <t>1,759,200,000</t>
  </si>
  <si>
    <t>1,048,700,000</t>
  </si>
  <si>
    <t>3,593,100,000</t>
  </si>
  <si>
    <t>1,774,600,000</t>
  </si>
  <si>
    <t>1,053,700,000</t>
  </si>
  <si>
    <t>3,711,800,000</t>
  </si>
  <si>
    <t>1,803,500,000</t>
  </si>
  <si>
    <t>1,054,100,000</t>
  </si>
  <si>
    <t>2,307,182,000</t>
  </si>
  <si>
    <t>610,836,000</t>
  </si>
  <si>
    <t>655,473,000</t>
  </si>
  <si>
    <t>107,591,000</t>
  </si>
  <si>
    <t>2,530,809,000</t>
  </si>
  <si>
    <t>699,294,000</t>
  </si>
  <si>
    <t>729,055,000</t>
  </si>
  <si>
    <t>117,580,000</t>
  </si>
  <si>
    <t>2,665,456,000</t>
  </si>
  <si>
    <t>778,896,000</t>
  </si>
  <si>
    <t>764,799,000</t>
  </si>
  <si>
    <t>128,582,000</t>
  </si>
  <si>
    <t>3,018,227,000</t>
  </si>
  <si>
    <t>987,357,000</t>
  </si>
  <si>
    <t>785,179,000</t>
  </si>
  <si>
    <t>137,596,000</t>
  </si>
  <si>
    <t>16,537,000,000</t>
  </si>
  <si>
    <t>9,373,000,000</t>
  </si>
  <si>
    <t>1,787,000,000</t>
  </si>
  <si>
    <t>17,087,000,000</t>
  </si>
  <si>
    <t>9,817,000,000</t>
  </si>
  <si>
    <t>1,901,000,000</t>
  </si>
  <si>
    <t>18,467,000,000</t>
  </si>
  <si>
    <t>11,031,000,000</t>
  </si>
  <si>
    <t>981,000,000</t>
  </si>
  <si>
    <t>1,945,000,000</t>
  </si>
  <si>
    <t>17,489,000,000</t>
  </si>
  <si>
    <t>9,811,000,000</t>
  </si>
  <si>
    <t>2,034,000,000</t>
  </si>
  <si>
    <t>4,256,157,000</t>
  </si>
  <si>
    <t>800,380,000</t>
  </si>
  <si>
    <t>376,687,000</t>
  </si>
  <si>
    <t>1,068,382,000</t>
  </si>
  <si>
    <t>4,543,849,000</t>
  </si>
  <si>
    <t>837,946,000</t>
  </si>
  <si>
    <t>402,369,000</t>
  </si>
  <si>
    <t>1,107,700,000</t>
  </si>
  <si>
    <t>4,870,818,000</t>
  </si>
  <si>
    <t>882,803,000</t>
  </si>
  <si>
    <t>446,845,000</t>
  </si>
  <si>
    <t>1,143,827,000</t>
  </si>
  <si>
    <t>5,266,103,000</t>
  </si>
  <si>
    <t>960,192,000</t>
  </si>
  <si>
    <t>452,835,000</t>
  </si>
  <si>
    <t>1,177,568,000</t>
  </si>
  <si>
    <t>24,380,510,000</t>
  </si>
  <si>
    <t>17,889,249,000</t>
  </si>
  <si>
    <t>4,884,284,000</t>
  </si>
  <si>
    <t>78,900,000</t>
  </si>
  <si>
    <t>23,114,000,000</t>
  </si>
  <si>
    <t>17,082,000,000</t>
  </si>
  <si>
    <t>4,735,000,000</t>
  </si>
  <si>
    <t>22,492,000,000</t>
  </si>
  <si>
    <t>16,691,000,000</t>
  </si>
  <si>
    <t>21,059,000,000</t>
  </si>
  <si>
    <t>15,545,000,000</t>
  </si>
  <si>
    <t>4,600,000,000</t>
  </si>
  <si>
    <t>67,000,000</t>
  </si>
  <si>
    <t>1,913,149,000</t>
  </si>
  <si>
    <t>1,055,844,000</t>
  </si>
  <si>
    <t>356,817,000</t>
  </si>
  <si>
    <t>31,652,000</t>
  </si>
  <si>
    <t>2,142,807,000</t>
  </si>
  <si>
    <t>1,178,173,000</t>
  </si>
  <si>
    <t>390,610,000</t>
  </si>
  <si>
    <t>38,405,000</t>
  </si>
  <si>
    <t>2,555,601,000</t>
  </si>
  <si>
    <t>1,461,190,000</t>
  </si>
  <si>
    <t>489,937,000</t>
  </si>
  <si>
    <t>48,138,000</t>
  </si>
  <si>
    <t>2,985,908,000</t>
  </si>
  <si>
    <t>1,719,723,000</t>
  </si>
  <si>
    <t>712,803,000</t>
  </si>
  <si>
    <t>65,770,000</t>
  </si>
  <si>
    <t>9,647,000,000</t>
  </si>
  <si>
    <t>1,090,000,000</t>
  </si>
  <si>
    <t>10,557,000,000</t>
  </si>
  <si>
    <t>7,186,000,000</t>
  </si>
  <si>
    <t>1,113,000,000</t>
  </si>
  <si>
    <t>11,035,000,000</t>
  </si>
  <si>
    <t>7,689,000,000</t>
  </si>
  <si>
    <t>414,000,000</t>
  </si>
  <si>
    <t>1,156,000,000</t>
  </si>
  <si>
    <t>10,231,000,000</t>
  </si>
  <si>
    <t>6,648,000,000</t>
  </si>
  <si>
    <t>397,000,000</t>
  </si>
  <si>
    <t>1,250,000,000</t>
  </si>
  <si>
    <t>11,240,000,000</t>
  </si>
  <si>
    <t>1,441,000,000</t>
  </si>
  <si>
    <t>8,602,000,000</t>
  </si>
  <si>
    <t>5,808,000,000</t>
  </si>
  <si>
    <t>576,000,000</t>
  </si>
  <si>
    <t>8,707,000,000</t>
  </si>
  <si>
    <t>235,000,000</t>
  </si>
  <si>
    <t>367,000,000</t>
  </si>
  <si>
    <t>8,533,000,000</t>
  </si>
  <si>
    <t>219,000,000</t>
  </si>
  <si>
    <t>5,120,000,000</t>
  </si>
  <si>
    <t>205,000,000</t>
  </si>
  <si>
    <t>14,351,000,000</t>
  </si>
  <si>
    <t>635,000,000</t>
  </si>
  <si>
    <t>1,133,000,000</t>
  </si>
  <si>
    <t>13,724,000,000</t>
  </si>
  <si>
    <t>9,878,000,000</t>
  </si>
  <si>
    <t>1,226,000,000</t>
  </si>
  <si>
    <t>13,739,000,000</t>
  </si>
  <si>
    <t>9,930,000,000</t>
  </si>
  <si>
    <t>1,353,000,000</t>
  </si>
  <si>
    <t>11,160,000,000</t>
  </si>
  <si>
    <t>8,545,000,000</t>
  </si>
  <si>
    <t>1,237,000,000</t>
  </si>
  <si>
    <t>123,000,000</t>
  </si>
  <si>
    <t>2,796,100,000</t>
  </si>
  <si>
    <t>1,687,800,000</t>
  </si>
  <si>
    <t>585,400,000</t>
  </si>
  <si>
    <t>4,867,700,000</t>
  </si>
  <si>
    <t>2,876,000,000</t>
  </si>
  <si>
    <t>895,100,000</t>
  </si>
  <si>
    <t>6,028,000,000</t>
  </si>
  <si>
    <t>3,449,400,000</t>
  </si>
  <si>
    <t>1,078,400,000</t>
  </si>
  <si>
    <t>6,548,400,000</t>
  </si>
  <si>
    <t>3,606,100,000</t>
  </si>
  <si>
    <t>1,177,200,000</t>
  </si>
  <si>
    <t>10,889,500,000</t>
  </si>
  <si>
    <t>6,985,800,000</t>
  </si>
  <si>
    <t>2,960,300,000</t>
  </si>
  <si>
    <t>11,338,600,000</t>
  </si>
  <si>
    <t>7,235,900,000</t>
  </si>
  <si>
    <t>2,814,600,000</t>
  </si>
  <si>
    <t>11,171,800,000</t>
  </si>
  <si>
    <t>7,099,800,000</t>
  </si>
  <si>
    <t>2,681,100,000</t>
  </si>
  <si>
    <t>11,406,900,000</t>
  </si>
  <si>
    <t>7,139,700,000</t>
  </si>
  <si>
    <t>2,798,900,000</t>
  </si>
  <si>
    <t>1,025,400,000</t>
  </si>
  <si>
    <t>159,700,000</t>
  </si>
  <si>
    <t>226,300,000</t>
  </si>
  <si>
    <t>29,100,000</t>
  </si>
  <si>
    <t>2,291,500,000</t>
  </si>
  <si>
    <t>1,268,800,000</t>
  </si>
  <si>
    <t>179,100,000</t>
  </si>
  <si>
    <t>252,200,000</t>
  </si>
  <si>
    <t>25,900,000</t>
  </si>
  <si>
    <t>3,258,400,000</t>
  </si>
  <si>
    <t>1,703,900,000</t>
  </si>
  <si>
    <t>191,300,000</t>
  </si>
  <si>
    <t>303,200,000</t>
  </si>
  <si>
    <t>33,500,000</t>
  </si>
  <si>
    <t>3,289,000,000</t>
  </si>
  <si>
    <t>1,623,800,000</t>
  </si>
  <si>
    <t>195,900,000</t>
  </si>
  <si>
    <t>312,400,000</t>
  </si>
  <si>
    <t>33,400,000</t>
  </si>
  <si>
    <t>2,730,000,000</t>
  </si>
  <si>
    <t>835,000,000</t>
  </si>
  <si>
    <t>3,371,000,000</t>
  </si>
  <si>
    <t>328,000,000</t>
  </si>
  <si>
    <t>1,052,000,000</t>
  </si>
  <si>
    <t>787,000,000</t>
  </si>
  <si>
    <t>4,038,000,000</t>
  </si>
  <si>
    <t>427,000,000</t>
  </si>
  <si>
    <t>942,000,000</t>
  </si>
  <si>
    <t>3,133,000,000</t>
  </si>
  <si>
    <t>689,000,000</t>
  </si>
  <si>
    <t>10,793,000,000</t>
  </si>
  <si>
    <t>362,000,000</t>
  </si>
  <si>
    <t>2,123,000,000</t>
  </si>
  <si>
    <t>4,549,000,000</t>
  </si>
  <si>
    <t>11,813,000,000</t>
  </si>
  <si>
    <t>2,484,000,000</t>
  </si>
  <si>
    <t>5,445,000,000</t>
  </si>
  <si>
    <t>12,727,000,000</t>
  </si>
  <si>
    <t>470,000,000</t>
  </si>
  <si>
    <t>2,927,000,000</t>
  </si>
  <si>
    <t>5,492,000,000</t>
  </si>
  <si>
    <t>13,620,000,000</t>
  </si>
  <si>
    <t>607,000,000</t>
  </si>
  <si>
    <t>3,264,000,000</t>
  </si>
  <si>
    <t>5,690,000,000</t>
  </si>
  <si>
    <t>9,021,000,000</t>
  </si>
  <si>
    <t>4,089,000,000</t>
  </si>
  <si>
    <t>536,000,000</t>
  </si>
  <si>
    <t>9,675,000,000</t>
  </si>
  <si>
    <t>4,308,000,000</t>
  </si>
  <si>
    <t>188,000,000</t>
  </si>
  <si>
    <t>9,946,000,000</t>
  </si>
  <si>
    <t>3,344,000,000</t>
  </si>
  <si>
    <t>3,906,000,000</t>
  </si>
  <si>
    <t>3,830,000,000</t>
  </si>
  <si>
    <t>4,295,000,000</t>
  </si>
  <si>
    <t>715,000,000</t>
  </si>
  <si>
    <t>6,906,000,000</t>
  </si>
  <si>
    <t>3,236,000,000</t>
  </si>
  <si>
    <t>286,000,000</t>
  </si>
  <si>
    <t>4,183,000,000</t>
  </si>
  <si>
    <t>2,186,000,000</t>
  </si>
  <si>
    <t>3,956,000,000</t>
  </si>
  <si>
    <t>727,000,000</t>
  </si>
  <si>
    <t>812,000,000</t>
  </si>
  <si>
    <t>87,000,000</t>
  </si>
  <si>
    <t>3,600,000,000</t>
  </si>
  <si>
    <t>615,000,000</t>
  </si>
  <si>
    <t>1,587,000,000</t>
  </si>
  <si>
    <t>748,000,000</t>
  </si>
  <si>
    <t>57,000,000</t>
  </si>
  <si>
    <t>44,411,233,000</t>
  </si>
  <si>
    <t>36,414,626,000</t>
  </si>
  <si>
    <t>6,338,129,000</t>
  </si>
  <si>
    <t>46,516,712,000</t>
  </si>
  <si>
    <t>38,335,677,000</t>
  </si>
  <si>
    <t>48,680,752,000</t>
  </si>
  <si>
    <t>40,129,236,000</t>
  </si>
  <si>
    <t>50,366,919,000</t>
  </si>
  <si>
    <t>41,326,447,000</t>
  </si>
  <si>
    <t>127,434,000,000</t>
  </si>
  <si>
    <t>55,228,000,000</t>
  </si>
  <si>
    <t>41,066,000,000</t>
  </si>
  <si>
    <t>18,143,000,000</t>
  </si>
  <si>
    <t>128,752,000,000</t>
  </si>
  <si>
    <t>51,191,000,000</t>
  </si>
  <si>
    <t>28,414,000,000</t>
  </si>
  <si>
    <t>18,395,000,000</t>
  </si>
  <si>
    <t>132,447,000,000</t>
  </si>
  <si>
    <t>60,145,000,000</t>
  </si>
  <si>
    <t>41,817,000,000</t>
  </si>
  <si>
    <t>18,273,000,000</t>
  </si>
  <si>
    <t>146,801,000,000</t>
  </si>
  <si>
    <t>67,046,000,000</t>
  </si>
  <si>
    <t>32,954,000,000</t>
  </si>
  <si>
    <t>22,016,000,000</t>
  </si>
  <si>
    <t>4,206,100,000</t>
  </si>
  <si>
    <t>2,545,600,000</t>
  </si>
  <si>
    <t>1,193,800,000</t>
  </si>
  <si>
    <t>4,146,300,000</t>
  </si>
  <si>
    <t>2,493,300,000</t>
  </si>
  <si>
    <t>1,163,900,000</t>
  </si>
  <si>
    <t>3,567,500,000</t>
  </si>
  <si>
    <t>2,163,500,000</t>
  </si>
  <si>
    <t>1,051,800,000</t>
  </si>
  <si>
    <t>4,885,000,000</t>
  </si>
  <si>
    <t>3,003,100,000</t>
  </si>
  <si>
    <t>1,597,300,000</t>
  </si>
  <si>
    <t>2,665,000,000</t>
  </si>
  <si>
    <t>1,174,000,000</t>
  </si>
  <si>
    <t>728,000,000</t>
  </si>
  <si>
    <t>183,000,000</t>
  </si>
  <si>
    <t>2,692,000,000</t>
  </si>
  <si>
    <t>1,219,000,000</t>
  </si>
  <si>
    <t>184,000,000</t>
  </si>
  <si>
    <t>2,732,000,000</t>
  </si>
  <si>
    <t>1,253,000,000</t>
  </si>
  <si>
    <t>770,000,000</t>
  </si>
  <si>
    <t>2,530,000,000</t>
  </si>
  <si>
    <t>765,000,000</t>
  </si>
  <si>
    <t>1,924,400,000</t>
  </si>
  <si>
    <t>874,838,000</t>
  </si>
  <si>
    <t>254,468,000</t>
  </si>
  <si>
    <t>45,639,000</t>
  </si>
  <si>
    <t>2,372,906,000</t>
  </si>
  <si>
    <t>1,105,032,000</t>
  </si>
  <si>
    <t>276,446,000</t>
  </si>
  <si>
    <t>63,608,000</t>
  </si>
  <si>
    <t>2,707,115,000</t>
  </si>
  <si>
    <t>1,257,270,000</t>
  </si>
  <si>
    <t>321,624,000</t>
  </si>
  <si>
    <t>54,219,000</t>
  </si>
  <si>
    <t>3,171,411,000</t>
  </si>
  <si>
    <t>1,443,348,000</t>
  </si>
  <si>
    <t>382,858,000</t>
  </si>
  <si>
    <t>77,445,000</t>
  </si>
  <si>
    <t>11,390,000,000</t>
  </si>
  <si>
    <t>7,739,000,000</t>
  </si>
  <si>
    <t>1,440,000,000</t>
  </si>
  <si>
    <t>590,000,000</t>
  </si>
  <si>
    <t>11,973,000,000</t>
  </si>
  <si>
    <t>8,001,000,000</t>
  </si>
  <si>
    <t>583,000,000</t>
  </si>
  <si>
    <t>12,233,000,000</t>
  </si>
  <si>
    <t>8,146,000,000</t>
  </si>
  <si>
    <t>1,504,000,000</t>
  </si>
  <si>
    <t>627,000,000</t>
  </si>
  <si>
    <t>12,238,000,000</t>
  </si>
  <si>
    <t>8,205,000,000</t>
  </si>
  <si>
    <t>1,463,000,000</t>
  </si>
  <si>
    <t>5,353,197,000</t>
  </si>
  <si>
    <t>2,943,847,000</t>
  </si>
  <si>
    <t>1,303,427,000</t>
  </si>
  <si>
    <t>194,039,000</t>
  </si>
  <si>
    <t>1,603,123,000</t>
  </si>
  <si>
    <t>662,769,000</t>
  </si>
  <si>
    <t>531,932,000</t>
  </si>
  <si>
    <t>74,833,000</t>
  </si>
  <si>
    <t>2,626,141,000</t>
  </si>
  <si>
    <t>954,990,000</t>
  </si>
  <si>
    <t>766,854,000</t>
  </si>
  <si>
    <t>151,837,000</t>
  </si>
  <si>
    <t>3,050,945,000</t>
  </si>
  <si>
    <t>923,336,000</t>
  </si>
  <si>
    <t>1,068,221,000</t>
  </si>
  <si>
    <t>205,087,000</t>
  </si>
  <si>
    <t>73,301,000,000</t>
  </si>
  <si>
    <t>50,568,000,000</t>
  </si>
  <si>
    <t>15,110,000,000</t>
  </si>
  <si>
    <t>71,279,000,000</t>
  </si>
  <si>
    <t>50,039,000,000</t>
  </si>
  <si>
    <t>14,465,000,000</t>
  </si>
  <si>
    <t>1,996,000,000</t>
  </si>
  <si>
    <t>72,618,000,000</t>
  </si>
  <si>
    <t>51,278,000,000</t>
  </si>
  <si>
    <t>14,676,000,000</t>
  </si>
  <si>
    <t>2,129,000,000</t>
  </si>
  <si>
    <t>73,785,000,000</t>
  </si>
  <si>
    <t>51,997,000,000</t>
  </si>
  <si>
    <t>14,665,000,000</t>
  </si>
  <si>
    <t>2,213,000,000</t>
  </si>
  <si>
    <t>3,794,249,000</t>
  </si>
  <si>
    <t>1,630,965,000</t>
  </si>
  <si>
    <t>1,466,067,000</t>
  </si>
  <si>
    <t>4,031,100,000</t>
  </si>
  <si>
    <t>1,690,700,000</t>
  </si>
  <si>
    <t>2,036,100,000</t>
  </si>
  <si>
    <t>4,249,900,000</t>
  </si>
  <si>
    <t>1,712,700,000</t>
  </si>
  <si>
    <t>1,645,800,000</t>
  </si>
  <si>
    <t>4,104,900,000</t>
  </si>
  <si>
    <t>1,613,600,000</t>
  </si>
  <si>
    <t>1,731,200,000</t>
  </si>
  <si>
    <t>25,878,372,000</t>
  </si>
  <si>
    <t>18,521,400,000</t>
  </si>
  <si>
    <t>4,250,446,000</t>
  </si>
  <si>
    <t>27,422,696,000</t>
  </si>
  <si>
    <t>19,605,037,000</t>
  </si>
  <si>
    <t>4,467,089,000</t>
  </si>
  <si>
    <t>29,078,407,000</t>
  </si>
  <si>
    <t>20,776,522,000</t>
  </si>
  <si>
    <t>4,695,384,000</t>
  </si>
  <si>
    <t>30,944,938,000</t>
  </si>
  <si>
    <t>22,034,523,000</t>
  </si>
  <si>
    <t>5,205,715,000</t>
  </si>
  <si>
    <t>3,589,516,000</t>
  </si>
  <si>
    <t>1,955,682,000</t>
  </si>
  <si>
    <t>787,329,000</t>
  </si>
  <si>
    <t>3,494,253,000</t>
  </si>
  <si>
    <t>1,838,766,000</t>
  </si>
  <si>
    <t>819,711,000</t>
  </si>
  <si>
    <t>3,620,095,000</t>
  </si>
  <si>
    <t>1,903,384,000</t>
  </si>
  <si>
    <t>855,908,000</t>
  </si>
  <si>
    <t>3,766,065,000</t>
  </si>
  <si>
    <t>2,016,212,000</t>
  </si>
  <si>
    <t>907,024,000</t>
  </si>
  <si>
    <t>12,509,900,000</t>
  </si>
  <si>
    <t>7,214,400,000</t>
  </si>
  <si>
    <t>3,354,900,000</t>
  </si>
  <si>
    <t>376,400,000</t>
  </si>
  <si>
    <t>13,090,300,000</t>
  </si>
  <si>
    <t>7,561,200,000</t>
  </si>
  <si>
    <t>3,446,300,000</t>
  </si>
  <si>
    <t>395,500,000</t>
  </si>
  <si>
    <t>16,889,600,000</t>
  </si>
  <si>
    <t>9,397,600,000</t>
  </si>
  <si>
    <t>4,896,100,000</t>
  </si>
  <si>
    <t>16,965,400,000</t>
  </si>
  <si>
    <t>9,209,500,000</t>
  </si>
  <si>
    <t>4,612,100,000</t>
  </si>
  <si>
    <t>692,300,000</t>
  </si>
  <si>
    <t>763,000,000</t>
  </si>
  <si>
    <t>12,000,000</t>
  </si>
  <si>
    <t>26,000,000</t>
  </si>
  <si>
    <t>18,000,000</t>
  </si>
  <si>
    <t>597,000,000</t>
  </si>
  <si>
    <t>36,000,000</t>
  </si>
  <si>
    <t>1,246,000,000</t>
  </si>
  <si>
    <t>801,000,000</t>
  </si>
  <si>
    <t>65,000,000</t>
  </si>
  <si>
    <t>58,000,000</t>
  </si>
  <si>
    <t>26,191,000,000</t>
  </si>
  <si>
    <t>13,307,000,000</t>
  </si>
  <si>
    <t>3,757,000,000</t>
  </si>
  <si>
    <t>3,821,000,000</t>
  </si>
  <si>
    <t>27,174,000,000</t>
  </si>
  <si>
    <t>13,870,000,000</t>
  </si>
  <si>
    <t>3,964,000,000</t>
  </si>
  <si>
    <t>3,882,000,000</t>
  </si>
  <si>
    <t>26,815,000,000</t>
  </si>
  <si>
    <t>13,723,000,000</t>
  </si>
  <si>
    <t>4,094,000,000</t>
  </si>
  <si>
    <t>3,885,000,000</t>
  </si>
  <si>
    <t>27,625,000,000</t>
  </si>
  <si>
    <t>15,070,000,000</t>
  </si>
  <si>
    <t>4,154,000,000</t>
  </si>
  <si>
    <t>3,985,000,000</t>
  </si>
  <si>
    <t>4,664,120,000</t>
  </si>
  <si>
    <t>3,098,066,000</t>
  </si>
  <si>
    <t>1,040,287,000</t>
  </si>
  <si>
    <t>88,975,000</t>
  </si>
  <si>
    <t>5,164,784,000</t>
  </si>
  <si>
    <t>3,411,175,000</t>
  </si>
  <si>
    <t>1,138,934,000</t>
  </si>
  <si>
    <t>100,025,000</t>
  </si>
  <si>
    <t>5,711,715,000</t>
  </si>
  <si>
    <t>3,761,300,000</t>
  </si>
  <si>
    <t>1,246,308,000</t>
  </si>
  <si>
    <t>114,635,000</t>
  </si>
  <si>
    <t>6,226,507,000</t>
  </si>
  <si>
    <t>4,083,333,000</t>
  </si>
  <si>
    <t>1,369,097,000</t>
  </si>
  <si>
    <t>123,569,000</t>
  </si>
  <si>
    <t>34,374,000,000</t>
  </si>
  <si>
    <t>32,016,000,000</t>
  </si>
  <si>
    <t>37,580,000,000</t>
  </si>
  <si>
    <t>34,895,000,000</t>
  </si>
  <si>
    <t>1,255,000,000</t>
  </si>
  <si>
    <t>41,373,000,000</t>
  </si>
  <si>
    <t>37,456,000,000</t>
  </si>
  <si>
    <t>1,748,000,000</t>
  </si>
  <si>
    <t>36,881,000,000</t>
  </si>
  <si>
    <t>32,184,000,000</t>
  </si>
  <si>
    <t>1,864,000,000</t>
  </si>
  <si>
    <t>29,809,000,000</t>
  </si>
  <si>
    <t>26,045,000,000</t>
  </si>
  <si>
    <t>1,702,000,000</t>
  </si>
  <si>
    <t>418,000,000</t>
  </si>
  <si>
    <t>37,601,000,000</t>
  </si>
  <si>
    <t>34,085,000,000</t>
  </si>
  <si>
    <t>2,248,000,000</t>
  </si>
  <si>
    <t>489,000,000</t>
  </si>
  <si>
    <t>40,633,000,000</t>
  </si>
  <si>
    <t>35,673,000,000</t>
  </si>
  <si>
    <t>2,762,000,000</t>
  </si>
  <si>
    <t>562,000,000</t>
  </si>
  <si>
    <t>28,711,000,000</t>
  </si>
  <si>
    <t>22,466,000,000</t>
  </si>
  <si>
    <t>756,000,000</t>
  </si>
  <si>
    <t>1,793,557,000</t>
  </si>
  <si>
    <t>1,189,341,000</t>
  </si>
  <si>
    <t>247,597,000</t>
  </si>
  <si>
    <t>2,064,305,000</t>
  </si>
  <si>
    <t>1,369,438,000</t>
  </si>
  <si>
    <t>312,367,000</t>
  </si>
  <si>
    <t>2,446,877,000</t>
  </si>
  <si>
    <t>1,668,892,000</t>
  </si>
  <si>
    <t>346,345,000</t>
  </si>
  <si>
    <t>2,779,541,000</t>
  </si>
  <si>
    <t>1,855,181,000</t>
  </si>
  <si>
    <t>390,253,000</t>
  </si>
  <si>
    <t>12,825,000,000</t>
  </si>
  <si>
    <t>6,457,000,000</t>
  </si>
  <si>
    <t>1,804,000,000</t>
  </si>
  <si>
    <t>12,205,000,000</t>
  </si>
  <si>
    <t>5,841,000,000</t>
  </si>
  <si>
    <t>1,858,000,000</t>
  </si>
  <si>
    <t>1,522,000,000</t>
  </si>
  <si>
    <t>13,045,000,000</t>
  </si>
  <si>
    <t>5,618,000,000</t>
  </si>
  <si>
    <t>1,843,000,000</t>
  </si>
  <si>
    <t>1,358,000,000</t>
  </si>
  <si>
    <t>13,000,000,000</t>
  </si>
  <si>
    <t>5,440,000,000</t>
  </si>
  <si>
    <t>12,237,000,000</t>
  </si>
  <si>
    <t>10,019,000,000</t>
  </si>
  <si>
    <t>1,165,000,000</t>
  </si>
  <si>
    <t>12,104,000,000</t>
  </si>
  <si>
    <t>10,131,000,000</t>
  </si>
  <si>
    <t>13,878,000,000</t>
  </si>
  <si>
    <t>11,421,000,000</t>
  </si>
  <si>
    <t>1,361,000,000</t>
  </si>
  <si>
    <t>13,423,000,000</t>
  </si>
  <si>
    <t>10,979,000,000</t>
  </si>
  <si>
    <t>1,304,000,000</t>
  </si>
  <si>
    <t>1,834,921,000</t>
  </si>
  <si>
    <t>955,624,000</t>
  </si>
  <si>
    <t>670,602,000</t>
  </si>
  <si>
    <t>2,332,051,000</t>
  </si>
  <si>
    <t>1,195,381,000</t>
  </si>
  <si>
    <t>871,572,000</t>
  </si>
  <si>
    <t>3,084,370,000</t>
  </si>
  <si>
    <t>1,572,164,000</t>
  </si>
  <si>
    <t>1,158,251,000</t>
  </si>
  <si>
    <t>3,963,313,000</t>
  </si>
  <si>
    <t>2,057,766,000</t>
  </si>
  <si>
    <t>1,497,000,000</t>
  </si>
  <si>
    <t>37,152,000,000</t>
  </si>
  <si>
    <t>17,820,000,000</t>
  </si>
  <si>
    <t>38,279,000,000</t>
  </si>
  <si>
    <t>17,192,000,000</t>
  </si>
  <si>
    <t>17,629,000,000</t>
  </si>
  <si>
    <t>38,901,000,000</t>
  </si>
  <si>
    <t>16,611,000,000</t>
  </si>
  <si>
    <t>17,795,000,000</t>
  </si>
  <si>
    <t>37,864,000,000</t>
  </si>
  <si>
    <t>12,130,000,000</t>
  </si>
  <si>
    <t>18,423,000,000</t>
  </si>
  <si>
    <t>1,819,000,000</t>
  </si>
  <si>
    <t>716,612,000</t>
  </si>
  <si>
    <t>245,316,000</t>
  </si>
  <si>
    <t>58,005,000</t>
  </si>
  <si>
    <t>346,031,000</t>
  </si>
  <si>
    <t>758,926,000</t>
  </si>
  <si>
    <t>258,612,000</t>
  </si>
  <si>
    <t>37,121,000</t>
  </si>
  <si>
    <t>346,273,000</t>
  </si>
  <si>
    <t>818,046,000</t>
  </si>
  <si>
    <t>270,741,000</t>
  </si>
  <si>
    <t>56,612,000</t>
  </si>
  <si>
    <t>363,929,000</t>
  </si>
  <si>
    <t>894,638,000</t>
  </si>
  <si>
    <t>282,037,000</t>
  </si>
  <si>
    <t>71,733,000</t>
  </si>
  <si>
    <t>381,277,000</t>
  </si>
  <si>
    <t>2,220,256,000</t>
  </si>
  <si>
    <t>1,436,582,000</t>
  </si>
  <si>
    <t>488,880,000</t>
  </si>
  <si>
    <t>2,670,573,000</t>
  </si>
  <si>
    <t>1,729,325,000</t>
  </si>
  <si>
    <t>596,390,000</t>
  </si>
  <si>
    <t>3,241,369,000</t>
  </si>
  <si>
    <t>2,104,582,000</t>
  </si>
  <si>
    <t>712,006,000</t>
  </si>
  <si>
    <t>3,924,116,000</t>
  </si>
  <si>
    <t>2,539,783,000</t>
  </si>
  <si>
    <t>863,354,000</t>
  </si>
  <si>
    <t>122,489,000,000</t>
  </si>
  <si>
    <t>89,659,000,000</t>
  </si>
  <si>
    <t>23,207,000,000</t>
  </si>
  <si>
    <t>130,474,000,000</t>
  </si>
  <si>
    <t>93,633,000,000</t>
  </si>
  <si>
    <t>26,567,000,000</t>
  </si>
  <si>
    <t>157,107,000,000</t>
  </si>
  <si>
    <t>103,875,000,000</t>
  </si>
  <si>
    <t>42,211,000,000</t>
  </si>
  <si>
    <t>184,840,000,000</t>
  </si>
  <si>
    <t>117,038,000,000</t>
  </si>
  <si>
    <t>54,872,000,000</t>
  </si>
  <si>
    <t>10,515,400,000</t>
  </si>
  <si>
    <t>7,172,100,000</t>
  </si>
  <si>
    <t>786,800,000</t>
  </si>
  <si>
    <t>1,161,600,000</t>
  </si>
  <si>
    <t>10,368,600,000</t>
  </si>
  <si>
    <t>7,038,400,000</t>
  </si>
  <si>
    <t>790,400,000</t>
  </si>
  <si>
    <t>1,170,400,000</t>
  </si>
  <si>
    <t>10,524,500,000</t>
  </si>
  <si>
    <t>7,722,100,000</t>
  </si>
  <si>
    <t>820,900,000</t>
  </si>
  <si>
    <t>1,272,000,000</t>
  </si>
  <si>
    <t>10,731,300,000</t>
  </si>
  <si>
    <t>7,209,400,000</t>
  </si>
  <si>
    <t>835,100,000</t>
  </si>
  <si>
    <t>1,295,700,000</t>
  </si>
  <si>
    <t>21,963,000,000</t>
  </si>
  <si>
    <t>5,849,000,000</t>
  </si>
  <si>
    <t>6,891,000,000</t>
  </si>
  <si>
    <t>1,777,000,000</t>
  </si>
  <si>
    <t>23,988,000,000</t>
  </si>
  <si>
    <t>6,097,000,000</t>
  </si>
  <si>
    <t>7,234,000,000</t>
  </si>
  <si>
    <t>21,813,000,000</t>
  </si>
  <si>
    <t>4,434,000,000</t>
  </si>
  <si>
    <t>7,315,000,000</t>
  </si>
  <si>
    <t>19,941,000,000</t>
  </si>
  <si>
    <t>3,747,000,000</t>
  </si>
  <si>
    <t>6,884,000,000</t>
  </si>
  <si>
    <t>2,038,000,000</t>
  </si>
  <si>
    <t>54,127,000,000</t>
  </si>
  <si>
    <t>13,574,000,000</t>
  </si>
  <si>
    <t>37,352,000,000</t>
  </si>
  <si>
    <t>55,438,000,000</t>
  </si>
  <si>
    <t>13,703,000,000</t>
  </si>
  <si>
    <t>32,834,000,000</t>
  </si>
  <si>
    <t>1,867,000,000</t>
  </si>
  <si>
    <t>58,232,000,000</t>
  </si>
  <si>
    <t>14,758,000,000</t>
  </si>
  <si>
    <t>36,583,000,000</t>
  </si>
  <si>
    <t>1,923,000,000</t>
  </si>
  <si>
    <t>58,363,000,000</t>
  </si>
  <si>
    <t>12,947,000,000</t>
  </si>
  <si>
    <t>35,664,000,000</t>
  </si>
  <si>
    <t>2,084,000,000</t>
  </si>
  <si>
    <t>2,794,925,000</t>
  </si>
  <si>
    <t>1,763,394,000</t>
  </si>
  <si>
    <t>657,246,000</t>
  </si>
  <si>
    <t>3,086,608,000</t>
  </si>
  <si>
    <t>1,925,266,000</t>
  </si>
  <si>
    <t>734,511,000</t>
  </si>
  <si>
    <t>3,323,077,000</t>
  </si>
  <si>
    <t>2,148,147,000</t>
  </si>
  <si>
    <t>809,545,000</t>
  </si>
  <si>
    <t>3,445,134,000</t>
  </si>
  <si>
    <t>2,243,232,000</t>
  </si>
  <si>
    <t>848,323,000</t>
  </si>
  <si>
    <t>2,436,948,000</t>
  </si>
  <si>
    <t>1,589,821,000</t>
  </si>
  <si>
    <t>441,168,000</t>
  </si>
  <si>
    <t>62,630,000</t>
  </si>
  <si>
    <t>2,473,500,000</t>
  </si>
  <si>
    <t>1,595,700,000</t>
  </si>
  <si>
    <t>460,300,000</t>
  </si>
  <si>
    <t>61,800,000</t>
  </si>
  <si>
    <t>2,371,200,000</t>
  </si>
  <si>
    <t>1,562,600,000</t>
  </si>
  <si>
    <t>460,100,000</t>
  </si>
  <si>
    <t>60,200,000</t>
  </si>
  <si>
    <t>2,220,300,000</t>
  </si>
  <si>
    <t>1,465,500,000</t>
  </si>
  <si>
    <t>425,100,000</t>
  </si>
  <si>
    <t>55,500,000</t>
  </si>
  <si>
    <t>56,600,000,000</t>
  </si>
  <si>
    <t>40,468,000,000</t>
  </si>
  <si>
    <t>5,241,000,000</t>
  </si>
  <si>
    <t>2,342,000,000</t>
  </si>
  <si>
    <t>57,900,000,000</t>
  </si>
  <si>
    <t>40,898,000,000</t>
  </si>
  <si>
    <t>4,934,000,000</t>
  </si>
  <si>
    <t>2,475,000,000</t>
  </si>
  <si>
    <t>56,098,000,000</t>
  </si>
  <si>
    <t>40,431,000,000</t>
  </si>
  <si>
    <t>2,279,000,000</t>
  </si>
  <si>
    <t>57,244,000,000</t>
  </si>
  <si>
    <t>41,460,000,000</t>
  </si>
  <si>
    <t>5,275,000,000</t>
  </si>
  <si>
    <t>11,778,000,000</t>
  </si>
  <si>
    <t>1,932,000,000</t>
  </si>
  <si>
    <t>2,207,000,000</t>
  </si>
  <si>
    <t>2,242,000,000</t>
  </si>
  <si>
    <t>435,000,000</t>
  </si>
  <si>
    <t>13,880,000,000</t>
  </si>
  <si>
    <t>15,082,000,000</t>
  </si>
  <si>
    <t>2,226,000,000</t>
  </si>
  <si>
    <t>4,469,000,000</t>
  </si>
  <si>
    <t>502,000,000</t>
  </si>
  <si>
    <t>2,942,897,000</t>
  </si>
  <si>
    <t>1,693,210,000</t>
  </si>
  <si>
    <t>432,589,000</t>
  </si>
  <si>
    <t>208,208,000</t>
  </si>
  <si>
    <t>3,049,800,000</t>
  </si>
  <si>
    <t>1,748,100,000</t>
  </si>
  <si>
    <t>470,600,000</t>
  </si>
  <si>
    <t>234,800,000</t>
  </si>
  <si>
    <t>3,099,100,000</t>
  </si>
  <si>
    <t>1,816,400,000</t>
  </si>
  <si>
    <t>488,500,000</t>
  </si>
  <si>
    <t>245,200,000</t>
  </si>
  <si>
    <t>3,217,800,000</t>
  </si>
  <si>
    <t>1,856,500,000</t>
  </si>
  <si>
    <t>557,000,000</t>
  </si>
  <si>
    <t>253,500,000</t>
  </si>
  <si>
    <t>10,879,855,000</t>
  </si>
  <si>
    <t>5,817,880,000</t>
  </si>
  <si>
    <t>3,596,708,000</t>
  </si>
  <si>
    <t>11,419,648,000</t>
  </si>
  <si>
    <t>5,931,469,000</t>
  </si>
  <si>
    <t>3,841,032,000</t>
  </si>
  <si>
    <t>12,282,161,000</t>
  </si>
  <si>
    <t>6,288,190,000</t>
  </si>
  <si>
    <t>4,159,885,000</t>
  </si>
  <si>
    <t>12,376,744,000</t>
  </si>
  <si>
    <t>6,393,800,000</t>
  </si>
  <si>
    <t>4,178,386,000</t>
  </si>
  <si>
    <t>13,794,000,000</t>
  </si>
  <si>
    <t>6,799,000,000</t>
  </si>
  <si>
    <t>2,829,000,000</t>
  </si>
  <si>
    <t>13,783,000,000</t>
  </si>
  <si>
    <t>6,542,000,000</t>
  </si>
  <si>
    <t>2,899,000,000</t>
  </si>
  <si>
    <t>13,268,000,000</t>
  </si>
  <si>
    <t>6,868,000,000</t>
  </si>
  <si>
    <t>2,860,000,000</t>
  </si>
  <si>
    <t>222,000,000</t>
  </si>
  <si>
    <t>12,488,000,000</t>
  </si>
  <si>
    <t>6,684,000,000</t>
  </si>
  <si>
    <t>2,851,000,000</t>
  </si>
  <si>
    <t>221,000,000</t>
  </si>
  <si>
    <t>138,393,000,000</t>
  </si>
  <si>
    <t>126,485,000,000</t>
  </si>
  <si>
    <t>1,549,000,000</t>
  </si>
  <si>
    <t>138,074,000,000</t>
  </si>
  <si>
    <t>127,316,000,000</t>
  </si>
  <si>
    <t>5,081,000,000</t>
  </si>
  <si>
    <t>130,844,000,000</t>
  </si>
  <si>
    <t>118,141,000,000</t>
  </si>
  <si>
    <t>5,111,000,000</t>
  </si>
  <si>
    <t>87,804,000,000</t>
  </si>
  <si>
    <t>74,651,000,000</t>
  </si>
  <si>
    <t>4,953,000,000</t>
  </si>
  <si>
    <t>1,842,000,000</t>
  </si>
  <si>
    <t>2,567,310,000</t>
  </si>
  <si>
    <t>2,233,284,000</t>
  </si>
  <si>
    <t>308,143,000</t>
  </si>
  <si>
    <t>2,770,709,000</t>
  </si>
  <si>
    <t>2,343,829,000</t>
  </si>
  <si>
    <t>274,217,000</t>
  </si>
  <si>
    <t>2,994,169,000</t>
  </si>
  <si>
    <t>2,406,587,000</t>
  </si>
  <si>
    <t>292,358,000</t>
  </si>
  <si>
    <t>3,422,181,000</t>
  </si>
  <si>
    <t>2,564,648,000</t>
  </si>
  <si>
    <t>312,694,000</t>
  </si>
  <si>
    <t>2,299,176,000</t>
  </si>
  <si>
    <t>928,565,000</t>
  </si>
  <si>
    <t>177,366,000</t>
  </si>
  <si>
    <t>32,210,000</t>
  </si>
  <si>
    <t>461,627,000</t>
  </si>
  <si>
    <t>2,312,512,000</t>
  </si>
  <si>
    <t>953,611,000</t>
  </si>
  <si>
    <t>169,270,000</t>
  </si>
  <si>
    <t>481,303,000</t>
  </si>
  <si>
    <t>2,502,267,000</t>
  </si>
  <si>
    <t>1,011,249,000</t>
  </si>
  <si>
    <t>175,307,000</t>
  </si>
  <si>
    <t>542,952,000</t>
  </si>
  <si>
    <t>2,506,202,000</t>
  </si>
  <si>
    <t>1,024,336,000</t>
  </si>
  <si>
    <t>179,279,000</t>
  </si>
  <si>
    <t>565,059,000</t>
  </si>
  <si>
    <t>1,407,848,000</t>
  </si>
  <si>
    <t>516,708,000</t>
  </si>
  <si>
    <t>220,068,000</t>
  </si>
  <si>
    <t>98,844,000</t>
  </si>
  <si>
    <t>1,595,703,000</t>
  </si>
  <si>
    <t>622,523,000</t>
  </si>
  <si>
    <t>228,982,000</t>
  </si>
  <si>
    <t>129,931,000</t>
  </si>
  <si>
    <t>1,746,726,000</t>
  </si>
  <si>
    <t>716,598,000</t>
  </si>
  <si>
    <t>227,306,000</t>
  </si>
  <si>
    <t>142,376,000</t>
  </si>
  <si>
    <t>2,068,010,000</t>
  </si>
  <si>
    <t>803,274,000</t>
  </si>
  <si>
    <t>312,690,000</t>
  </si>
  <si>
    <t>215,484,000</t>
  </si>
  <si>
    <t>873,592,000</t>
  </si>
  <si>
    <t>167,600,000</t>
  </si>
  <si>
    <t>186,971,000</t>
  </si>
  <si>
    <t>61,694,000</t>
  </si>
  <si>
    <t>965,087,000</t>
  </si>
  <si>
    <t>187,013,000</t>
  </si>
  <si>
    <t>179,545,000</t>
  </si>
  <si>
    <t>70,297,000</t>
  </si>
  <si>
    <t>1,010,117,000</t>
  </si>
  <si>
    <t>188,425,000</t>
  </si>
  <si>
    <t>189,488,000</t>
  </si>
  <si>
    <t>67,777,000</t>
  </si>
  <si>
    <t>1,059,366,000</t>
  </si>
  <si>
    <t>192,788,000</t>
  </si>
  <si>
    <t>196,914,000</t>
  </si>
  <si>
    <t>63,718,000</t>
  </si>
  <si>
    <t>1,527,042,000</t>
  </si>
  <si>
    <t>279,885,000</t>
  </si>
  <si>
    <t>432,681,000</t>
  </si>
  <si>
    <t>765,905,000</t>
  </si>
  <si>
    <t>1,211,975,000</t>
  </si>
  <si>
    <t>130,277,000</t>
  </si>
  <si>
    <t>356,188,000</t>
  </si>
  <si>
    <t>882,097,000</t>
  </si>
  <si>
    <t>580,415,000</t>
  </si>
  <si>
    <t>60,987,000</t>
  </si>
  <si>
    <t>305,409,000</t>
  </si>
  <si>
    <t>855,506,000</t>
  </si>
  <si>
    <t>1,032,336,000</t>
  </si>
  <si>
    <t>124,512,000</t>
  </si>
  <si>
    <t>376,575,000</t>
  </si>
  <si>
    <t>995,922,000</t>
  </si>
  <si>
    <t>2,514,595,000</t>
  </si>
  <si>
    <t>1,118,240,000</t>
  </si>
  <si>
    <t>132,447,000</t>
  </si>
  <si>
    <t>629,908,000</t>
  </si>
  <si>
    <t>2,772,550,000</t>
  </si>
  <si>
    <t>1,212,480,000</t>
  </si>
  <si>
    <t>147,481,000</t>
  </si>
  <si>
    <t>725,216,000</t>
  </si>
  <si>
    <t>3,285,346,000</t>
  </si>
  <si>
    <t>1,410,205,000</t>
  </si>
  <si>
    <t>145,992,000</t>
  </si>
  <si>
    <t>894,057,000</t>
  </si>
  <si>
    <t>3,442,646,000</t>
  </si>
  <si>
    <t>1,442,073,000</t>
  </si>
  <si>
    <t>136,863,000</t>
  </si>
  <si>
    <t>898,924,000</t>
  </si>
  <si>
    <t>115,846,000,000</t>
  </si>
  <si>
    <t>46,275,000,000</t>
  </si>
  <si>
    <t>39,951,000,000</t>
  </si>
  <si>
    <t>16,460,000,000</t>
  </si>
  <si>
    <t>120,550,000,000</t>
  </si>
  <si>
    <t>44,887,000,000</t>
  </si>
  <si>
    <t>27,089,000,000</t>
  </si>
  <si>
    <t>127,079,000,000</t>
  </si>
  <si>
    <t>49,931,000,000</t>
  </si>
  <si>
    <t>41,016,000,000</t>
  </si>
  <si>
    <t>16,533,000,000</t>
  </si>
  <si>
    <t>131,620,000,000</t>
  </si>
  <si>
    <t>52,557,000,000</t>
  </si>
  <si>
    <t>29,986,000,000</t>
  </si>
  <si>
    <t>16,017,000,000</t>
  </si>
  <si>
    <t>1,843,641,000</t>
  </si>
  <si>
    <t>737,614,000</t>
  </si>
  <si>
    <t>477,270,000</t>
  </si>
  <si>
    <t>96,004,000</t>
  </si>
  <si>
    <t>13,829,000</t>
  </si>
  <si>
    <t>1,904,218,000</t>
  </si>
  <si>
    <t>783,456,000</t>
  </si>
  <si>
    <t>492,965,000</t>
  </si>
  <si>
    <t>100,536,000</t>
  </si>
  <si>
    <t>9,918,000</t>
  </si>
  <si>
    <t>1,989,344,000</t>
  </si>
  <si>
    <t>824,913,000</t>
  </si>
  <si>
    <t>512,707,000</t>
  </si>
  <si>
    <t>107,726,000</t>
  </si>
  <si>
    <t>10,634,000</t>
  </si>
  <si>
    <t>2,042,332,000</t>
  </si>
  <si>
    <t>842,672,000</t>
  </si>
  <si>
    <t>495,747,000</t>
  </si>
  <si>
    <t>118,545,000</t>
  </si>
  <si>
    <t>10,123,000</t>
  </si>
  <si>
    <t>15,351,000,000</t>
  </si>
  <si>
    <t>10,988,000,000</t>
  </si>
  <si>
    <t>1,572,000,000</t>
  </si>
  <si>
    <t>15,130,000,000</t>
  </si>
  <si>
    <t>10,770,000,000</t>
  </si>
  <si>
    <t>908,000,000</t>
  </si>
  <si>
    <t>1,661,000,000</t>
  </si>
  <si>
    <t>14,572,000,000</t>
  </si>
  <si>
    <t>10,351,000,000</t>
  </si>
  <si>
    <t>964,000,000</t>
  </si>
  <si>
    <t>12,994,000,000</t>
  </si>
  <si>
    <t>9,559,000,000</t>
  </si>
  <si>
    <t>1,342,000,000</t>
  </si>
  <si>
    <t>4,246,400,000</t>
  </si>
  <si>
    <t>2,760,500,000</t>
  </si>
  <si>
    <t>121,400,000</t>
  </si>
  <si>
    <t>364,200,000</t>
  </si>
  <si>
    <t>4,519,000,000</t>
  </si>
  <si>
    <t>2,982,100,000</t>
  </si>
  <si>
    <t>116,700,000</t>
  </si>
  <si>
    <t>340,100,000</t>
  </si>
  <si>
    <t>4,997,100,000</t>
  </si>
  <si>
    <t>3,371,800,000</t>
  </si>
  <si>
    <t>121,800,000</t>
  </si>
  <si>
    <t>391,400,000</t>
  </si>
  <si>
    <t>5,926,100,000</t>
  </si>
  <si>
    <t>3,949,400,000</t>
  </si>
  <si>
    <t>164,400,000</t>
  </si>
  <si>
    <t>561,800,000</t>
  </si>
  <si>
    <t>91,247,000,000</t>
  </si>
  <si>
    <t>1,727,000,000</t>
  </si>
  <si>
    <t>48,724,000,000</t>
  </si>
  <si>
    <t>8,891,000,000</t>
  </si>
  <si>
    <t>88,069,000,000</t>
  </si>
  <si>
    <t>1,337,000,000</t>
  </si>
  <si>
    <t>47,338,000,000</t>
  </si>
  <si>
    <t>3,813,000,000</t>
  </si>
  <si>
    <t>88,372,000,000</t>
  </si>
  <si>
    <t>47,667,000,000</t>
  </si>
  <si>
    <t>2,765,000,000</t>
  </si>
  <si>
    <t>90,033,000,000</t>
  </si>
  <si>
    <t>963,000,000</t>
  </si>
  <si>
    <t>48,728,000,000</t>
  </si>
  <si>
    <t>3,688,000,000</t>
  </si>
  <si>
    <t>12,917,000,000</t>
  </si>
  <si>
    <t>8,288,000,000</t>
  </si>
  <si>
    <t>3,682,000,000</t>
  </si>
  <si>
    <t>9,150,000,000</t>
  </si>
  <si>
    <t>4,032,000,000</t>
  </si>
  <si>
    <t>15,389,000,000</t>
  </si>
  <si>
    <t>4,472,000,000</t>
  </si>
  <si>
    <t>15,724,000,000</t>
  </si>
  <si>
    <t>4,477,000,000</t>
  </si>
  <si>
    <t>18,769,000,000</t>
  </si>
  <si>
    <t>15,471,000,000</t>
  </si>
  <si>
    <t>1,828,000,000</t>
  </si>
  <si>
    <t>19,872,000,000</t>
  </si>
  <si>
    <t>16,477,000,000</t>
  </si>
  <si>
    <t>20,891,000,000</t>
  </si>
  <si>
    <t>17,201,000,000</t>
  </si>
  <si>
    <t>2,130,000,000</t>
  </si>
  <si>
    <t>20,718,000,000</t>
  </si>
  <si>
    <t>17,036,000,000</t>
  </si>
  <si>
    <t>71,000,000</t>
  </si>
  <si>
    <t>13,983,000,000</t>
  </si>
  <si>
    <t>9,112,000,000</t>
  </si>
  <si>
    <t>1,468,000,000</t>
  </si>
  <si>
    <t>13,996,000,000</t>
  </si>
  <si>
    <t>9,002,000,000</t>
  </si>
  <si>
    <t>1,481,000,000</t>
  </si>
  <si>
    <t>12,961,000,000</t>
  </si>
  <si>
    <t>8,231,000,000</t>
  </si>
  <si>
    <t>1,343,000,000</t>
  </si>
  <si>
    <t>1,245,000,000</t>
  </si>
  <si>
    <t>13,609,000,000</t>
  </si>
  <si>
    <t>8,486,000,000</t>
  </si>
  <si>
    <t>1,410,000,000</t>
  </si>
  <si>
    <t>7,486,000,000</t>
  </si>
  <si>
    <t>4,523,000,000</t>
  </si>
  <si>
    <t>6,860,000,000</t>
  </si>
  <si>
    <t>546,000,000</t>
  </si>
  <si>
    <t>7,637,000,000</t>
  </si>
  <si>
    <t>1,176,000,000</t>
  </si>
  <si>
    <t>7,360,000,000</t>
  </si>
  <si>
    <t>3,434,000,000</t>
  </si>
  <si>
    <t>864,000,000</t>
  </si>
  <si>
    <t>468,651,000,000</t>
  </si>
  <si>
    <t>352,297,000,000</t>
  </si>
  <si>
    <t>88,629,000,000</t>
  </si>
  <si>
    <t>476,294,000,000</t>
  </si>
  <si>
    <t>358,069,000,000</t>
  </si>
  <si>
    <t>91,353,000,000</t>
  </si>
  <si>
    <t>485,651,000,000</t>
  </si>
  <si>
    <t>365,086,000,000</t>
  </si>
  <si>
    <t>93,418,000,000</t>
  </si>
  <si>
    <t>482,130,000,000</t>
  </si>
  <si>
    <t>360,984,000,000</t>
  </si>
  <si>
    <t>97,041,000,000</t>
  </si>
  <si>
    <t>9,895,100,000</t>
  </si>
  <si>
    <t>7,961,500,000</t>
  </si>
  <si>
    <t>937,600,000</t>
  </si>
  <si>
    <t>11,124,800,000</t>
  </si>
  <si>
    <t>8,986,500,000</t>
  </si>
  <si>
    <t>1,026,100,000</t>
  </si>
  <si>
    <t>14,171,800,000</t>
  </si>
  <si>
    <t>11,413,200,000</t>
  </si>
  <si>
    <t>1,750,100,000</t>
  </si>
  <si>
    <t>211,800,000</t>
  </si>
  <si>
    <t>5,664,800,000</t>
  </si>
  <si>
    <t>3,194,200,000</t>
  </si>
  <si>
    <t>1,140,600,000</t>
  </si>
  <si>
    <t>5,542,000,000</t>
  </si>
  <si>
    <t>3,235,000,000</t>
  </si>
  <si>
    <t>1,199,600,000</t>
  </si>
  <si>
    <t>5,607,200,000</t>
  </si>
  <si>
    <t>3,297,400,000</t>
  </si>
  <si>
    <t>1,169,300,000</t>
  </si>
  <si>
    <t>5,483,700,000</t>
  </si>
  <si>
    <t>3,199,400,000</t>
  </si>
  <si>
    <t>1,174,900,000</t>
  </si>
  <si>
    <t>5,989,000,000</t>
  </si>
  <si>
    <t>4,993,000,000</t>
  </si>
  <si>
    <t>32,000,000</t>
  </si>
  <si>
    <t>7,254,000,000</t>
  </si>
  <si>
    <t>5,716,000,000</t>
  </si>
  <si>
    <t>7,403,000,000</t>
  </si>
  <si>
    <t>5,763,000,000</t>
  </si>
  <si>
    <t>7,082,000,000</t>
  </si>
  <si>
    <t>5,694,000,000</t>
  </si>
  <si>
    <t>420,000,000</t>
  </si>
  <si>
    <t>2,093,000,000</t>
  </si>
  <si>
    <t>1,389,000,000</t>
  </si>
  <si>
    <t>185,000,000</t>
  </si>
  <si>
    <t>5,009,000,000</t>
  </si>
  <si>
    <t>2,394,000,000</t>
  </si>
  <si>
    <t>1,471,000,000</t>
  </si>
  <si>
    <t>5,281,000,000</t>
  </si>
  <si>
    <t>2,504,000,000</t>
  </si>
  <si>
    <t>2,700,000,000</t>
  </si>
  <si>
    <t>1,574,000,000</t>
  </si>
  <si>
    <t>5,154,284,000</t>
  </si>
  <si>
    <t>3,251,575,000</t>
  </si>
  <si>
    <t>481,677,000</t>
  </si>
  <si>
    <t>373,199,000</t>
  </si>
  <si>
    <t>5,620,936,000</t>
  </si>
  <si>
    <t>3,478,822,000</t>
  </si>
  <si>
    <t>465,926,000</t>
  </si>
  <si>
    <t>371,051,000</t>
  </si>
  <si>
    <t>5,433,661,000</t>
  </si>
  <si>
    <t>3,316,311,000</t>
  </si>
  <si>
    <t>502,901,000</t>
  </si>
  <si>
    <t>314,119,000</t>
  </si>
  <si>
    <t>4,075,883,000</t>
  </si>
  <si>
    <t>2,530,374,000</t>
  </si>
  <si>
    <t>475,328,000</t>
  </si>
  <si>
    <t>322,629,000</t>
  </si>
  <si>
    <t>1,623,938,000</t>
  </si>
  <si>
    <t>337,903,000</t>
  </si>
  <si>
    <t>188,302,000</t>
  </si>
  <si>
    <t>513,916,000</t>
  </si>
  <si>
    <t>1,998,051,000</t>
  </si>
  <si>
    <t>406,198,000</t>
  </si>
  <si>
    <t>72,143,000</t>
  </si>
  <si>
    <t>615,874,000</t>
  </si>
  <si>
    <t>2,424,176,000</t>
  </si>
  <si>
    <t>572,831,000</t>
  </si>
  <si>
    <t>225,070,000</t>
  </si>
  <si>
    <t>806,021,000</t>
  </si>
  <si>
    <t>1,452,619,000</t>
  </si>
  <si>
    <t>519,874,000</t>
  </si>
  <si>
    <t>179,867,000</t>
  </si>
  <si>
    <t>778,923,000</t>
  </si>
  <si>
    <t>10,128,223,000</t>
  </si>
  <si>
    <t>6,710,036,000</t>
  </si>
  <si>
    <t>669,451,000</t>
  </si>
  <si>
    <t>926,053,000</t>
  </si>
  <si>
    <t>10,914,922,000</t>
  </si>
  <si>
    <t>7,408,278,000</t>
  </si>
  <si>
    <t>681,226,000</t>
  </si>
  <si>
    <t>977,863,000</t>
  </si>
  <si>
    <t>11,686,135,000</t>
  </si>
  <si>
    <t>7,951,352,000</t>
  </si>
  <si>
    <t>767,608,000</t>
  </si>
  <si>
    <t>1,019,045,000</t>
  </si>
  <si>
    <t>11,024,486,000</t>
  </si>
  <si>
    <t>7,033,633,000</t>
  </si>
  <si>
    <t>865,817,000</t>
  </si>
  <si>
    <t>1,124,524,000</t>
  </si>
  <si>
    <t>7,232,397,000</t>
  </si>
  <si>
    <t>5,165,169,000</t>
  </si>
  <si>
    <t>1,173,955,000</t>
  </si>
  <si>
    <t>7,541,234,000</t>
  </si>
  <si>
    <t>5,106,489,000</t>
  </si>
  <si>
    <t>1,213,178,000</t>
  </si>
  <si>
    <t>6,602,267,000</t>
  </si>
  <si>
    <t>4,239,474,000</t>
  </si>
  <si>
    <t>1,341,315,000</t>
  </si>
  <si>
    <t>9,308,926,000</t>
  </si>
  <si>
    <t>6,199,645,000</t>
  </si>
  <si>
    <t>1,966,939,000</t>
  </si>
  <si>
    <t>2,168,652,000</t>
  </si>
  <si>
    <t>737,206,000</t>
  </si>
  <si>
    <t>365,684,000</t>
  </si>
  <si>
    <t>475,522,000</t>
  </si>
  <si>
    <t>9,508,000</t>
  </si>
  <si>
    <t>2,382,531,000</t>
  </si>
  <si>
    <t>743,253,000</t>
  </si>
  <si>
    <t>378,607,000</t>
  </si>
  <si>
    <t>492,447,000</t>
  </si>
  <si>
    <t>9,887,000</t>
  </si>
  <si>
    <t>2,377,344,000</t>
  </si>
  <si>
    <t>708,823,000</t>
  </si>
  <si>
    <t>353,670,000</t>
  </si>
  <si>
    <t>525,745,000</t>
  </si>
  <si>
    <t>9,537,000</t>
  </si>
  <si>
    <t>2,213,881,000</t>
  </si>
  <si>
    <t>671,907,000</t>
  </si>
  <si>
    <t>331,652,000</t>
  </si>
  <si>
    <t>533,891,000</t>
  </si>
  <si>
    <t>6,550,000</t>
  </si>
  <si>
    <t>451,509,000,000</t>
  </si>
  <si>
    <t>302,056,000,000</t>
  </si>
  <si>
    <t>81,844,000,000</t>
  </si>
  <si>
    <t>15,888,000,000</t>
  </si>
  <si>
    <t>420,836,000,000</t>
  </si>
  <si>
    <t>284,681,000,000</t>
  </si>
  <si>
    <t>76,696,000,000</t>
  </si>
  <si>
    <t>17,182,000,000</t>
  </si>
  <si>
    <t>394,105,000,000</t>
  </si>
  <si>
    <t>266,831,000,000</t>
  </si>
  <si>
    <t>74,226,000,000</t>
  </si>
  <si>
    <t>17,297,000,000</t>
  </si>
  <si>
    <t>259,488,000,000</t>
  </si>
  <si>
    <t>165,590,000,000</t>
  </si>
  <si>
    <t>61,444,000,000</t>
  </si>
  <si>
    <t>18,048,000,000</t>
  </si>
  <si>
    <t>2,928,429,000</t>
  </si>
  <si>
    <t>1,372,042,000</t>
  </si>
  <si>
    <t>1,148,731,000</t>
  </si>
  <si>
    <t>2,950,800,000</t>
  </si>
  <si>
    <t>1,373,400,000</t>
  </si>
  <si>
    <t>1,144,800,000</t>
  </si>
  <si>
    <t>2,922,600,000</t>
  </si>
  <si>
    <t>1,322,800,000</t>
  </si>
  <si>
    <t>1,143,100,000</t>
  </si>
  <si>
    <t>2,674,300,000</t>
  </si>
  <si>
    <t>1,157,100,000</t>
  </si>
  <si>
    <t>1,077,300,000</t>
  </si>
  <si>
    <t>20,421,000,000</t>
  </si>
  <si>
    <t>13,634,000,000</t>
  </si>
  <si>
    <t>4,398,000,000</t>
  </si>
  <si>
    <t>655,000,000</t>
  </si>
  <si>
    <t>20,006,000,000</t>
  </si>
  <si>
    <t>13,521,000,000</t>
  </si>
  <si>
    <t>4,219,000,000</t>
  </si>
  <si>
    <t>13,294,000,000</t>
  </si>
  <si>
    <t>577,000,000</t>
  </si>
  <si>
    <t>315,000,000</t>
  </si>
  <si>
    <t>18,045,000,000</t>
  </si>
  <si>
    <t>12,782,000,000</t>
  </si>
  <si>
    <t>3,792,000,000</t>
  </si>
  <si>
    <t>310,000,000</t>
  </si>
  <si>
    <t>3,791,000,000</t>
  </si>
  <si>
    <t>2,289,000,000</t>
  </si>
  <si>
    <t>936,000,000</t>
  </si>
  <si>
    <t>106,000,000</t>
  </si>
  <si>
    <t>3,837,000,000</t>
  </si>
  <si>
    <t>3,916,000,000</t>
  </si>
  <si>
    <t>2,403,000,000</t>
  </si>
  <si>
    <t>3,653,000,000</t>
  </si>
  <si>
    <t>854,000,000</t>
  </si>
  <si>
    <t>95,000,000</t>
  </si>
  <si>
    <t>4,986,566,000</t>
  </si>
  <si>
    <t>1,620,566,000</t>
  </si>
  <si>
    <t>1,641,819,000</t>
  </si>
  <si>
    <t>885,824,000</t>
  </si>
  <si>
    <t>35,819,000</t>
  </si>
  <si>
    <t>4,680,380,000</t>
  </si>
  <si>
    <t>1,349,380,000</t>
  </si>
  <si>
    <t>1,751,275,000</t>
  </si>
  <si>
    <t>957,587,000</t>
  </si>
  <si>
    <t>44,841,000</t>
  </si>
  <si>
    <t>4,618,133,000</t>
  </si>
  <si>
    <t>1,387,375,000</t>
  </si>
  <si>
    <t>1,770,710,000</t>
  </si>
  <si>
    <t>1,156,386,000</t>
  </si>
  <si>
    <t>66,750,000</t>
  </si>
  <si>
    <t>4,968,301,000</t>
  </si>
  <si>
    <t>2,077,748,000</t>
  </si>
  <si>
    <t>1,768,522,000</t>
  </si>
  <si>
    <t>1,177,923,000</t>
  </si>
  <si>
    <t>79,042,000</t>
  </si>
  <si>
    <t>13,633,000,000</t>
  </si>
  <si>
    <t>9,852,000,000</t>
  </si>
  <si>
    <t>1,450,000,000</t>
  </si>
  <si>
    <t>13,084,000,000</t>
  </si>
  <si>
    <t>9,501,000,000</t>
  </si>
  <si>
    <t>1,454,000,000</t>
  </si>
  <si>
    <t>13,279,000,000</t>
  </si>
  <si>
    <t>9,682,000,000</t>
  </si>
  <si>
    <t>1,505,000,000</t>
  </si>
  <si>
    <t>13,105,000,000</t>
  </si>
  <si>
    <t>9,359,000,000</t>
  </si>
  <si>
    <t>1,746,000,000</t>
  </si>
  <si>
    <t>4,471,700,000</t>
  </si>
  <si>
    <t>1,125,200,000</t>
  </si>
  <si>
    <t>1,822,100,000</t>
  </si>
  <si>
    <t>225,600,000</t>
  </si>
  <si>
    <t>4,623,400,000</t>
  </si>
  <si>
    <t>1,266,700,000</t>
  </si>
  <si>
    <t>1,796,300,000</t>
  </si>
  <si>
    <t>203,000,000</t>
  </si>
  <si>
    <t>78,500,000</t>
  </si>
  <si>
    <t>4,673,300,000</t>
  </si>
  <si>
    <t>1,242,800,000</t>
  </si>
  <si>
    <t>1,772,200,000</t>
  </si>
  <si>
    <t>187,400,000</t>
  </si>
  <si>
    <t>92,500,000</t>
  </si>
  <si>
    <t>5,997,800,000</t>
  </si>
  <si>
    <t>1,800,600,000</t>
  </si>
  <si>
    <t>2,291,900,000</t>
  </si>
  <si>
    <t>268,800,000</t>
  </si>
  <si>
    <t>337,400,000</t>
  </si>
  <si>
    <t>2,458,592,000</t>
  </si>
  <si>
    <t>80,146,000</t>
  </si>
  <si>
    <t>1,579,007,000</t>
  </si>
  <si>
    <t>31,237,000</t>
  </si>
  <si>
    <t>2,278,812,000</t>
  </si>
  <si>
    <t>58,913,000</t>
  </si>
  <si>
    <t>1,700,064,000</t>
  </si>
  <si>
    <t>(72,761,000)</t>
  </si>
  <si>
    <t>2,361,631,000</t>
  </si>
  <si>
    <t>49,736,000</t>
  </si>
  <si>
    <t>1,654,369,000</t>
  </si>
  <si>
    <t>(87,159,000)</t>
  </si>
  <si>
    <t>2,210,591,000</t>
  </si>
  <si>
    <t>49,344,000</t>
  </si>
  <si>
    <t>1,591,239,000</t>
  </si>
  <si>
    <t>49,282,000</t>
  </si>
  <si>
    <t>4,561,000,000</t>
  </si>
  <si>
    <t>399,000,000</t>
  </si>
  <si>
    <t>60,000,000</t>
  </si>
  <si>
    <t>4,785,000,000</t>
  </si>
  <si>
    <t>1,717,000,000</t>
  </si>
  <si>
    <t>1,643,000,000</t>
  </si>
  <si>
    <t>396,000,000</t>
  </si>
  <si>
    <t>4,765,000,000</t>
  </si>
  <si>
    <t>1,532,000,000</t>
  </si>
  <si>
    <t>364,000,000</t>
  </si>
  <si>
    <t>4,888,000,000</t>
  </si>
  <si>
    <t>1,666,000,000</t>
  </si>
  <si>
    <t>376,000,000</t>
  </si>
  <si>
    <t>85,000,000</t>
  </si>
  <si>
    <t>TickerSymbol</t>
  </si>
  <si>
    <t>PeriodEnding</t>
  </si>
  <si>
    <t>TotalRevenue</t>
  </si>
  <si>
    <t>CostofGoodsSold</t>
  </si>
  <si>
    <t>Sales,GeneralandAdmin.</t>
  </si>
  <si>
    <t>ResearchandDevelopment</t>
  </si>
  <si>
    <t>OtherOperatingItems</t>
  </si>
  <si>
    <t>GICSSector</t>
  </si>
  <si>
    <t>GICSSubIndustry</t>
  </si>
  <si>
    <t>Year1</t>
  </si>
  <si>
    <t>Year2</t>
  </si>
  <si>
    <t>Year3</t>
  </si>
  <si>
    <t>Year4</t>
  </si>
  <si>
    <t>ConsumerDiscretionary</t>
  </si>
  <si>
    <t>AutomotiveRetail</t>
  </si>
  <si>
    <t>InformationTechnology</t>
  </si>
  <si>
    <t>ComputerHardware</t>
  </si>
  <si>
    <t>HealthCare</t>
  </si>
  <si>
    <t>HealthCareDistributors</t>
  </si>
  <si>
    <t>HealthCareEquipment</t>
  </si>
  <si>
    <t>ApplicationSoftware</t>
  </si>
  <si>
    <t>ConsumerStaples</t>
  </si>
  <si>
    <t>AgriculturalProducts</t>
  </si>
  <si>
    <t>DataProcessing&amp;OutsourcedServices</t>
  </si>
  <si>
    <t>ElectricUtilities</t>
  </si>
  <si>
    <t>Life&amp;HealthInsurance</t>
  </si>
  <si>
    <t>Property&amp;CasualtyInsurance</t>
  </si>
  <si>
    <t>RealEstate</t>
  </si>
  <si>
    <t>Multi-lineInsurance</t>
  </si>
  <si>
    <t>InternetSoftware&amp;Services</t>
  </si>
  <si>
    <t>SpecialtyChemicals</t>
  </si>
  <si>
    <t>BuildingProducts</t>
  </si>
  <si>
    <t>SemiconductorEquipment</t>
  </si>
  <si>
    <t>ElectricalComponents&amp;Equipment</t>
  </si>
  <si>
    <t>AssetManagement&amp;CustodyBanks</t>
  </si>
  <si>
    <t>SpecializedREITs</t>
  </si>
  <si>
    <t>Internet&amp;DirectMarketingRetail</t>
  </si>
  <si>
    <t>SpecialtyStores</t>
  </si>
  <si>
    <t>ManagedHealthCare</t>
  </si>
  <si>
    <t>Oil&amp;GasExploration&amp;Production</t>
  </si>
  <si>
    <t>IndustrialGases</t>
  </si>
  <si>
    <t>ElectronicComponents</t>
  </si>
  <si>
    <t>Aerospace&amp;Defense</t>
  </si>
  <si>
    <t>HomeEntertainmentSoftware</t>
  </si>
  <si>
    <t>PaperPackaging</t>
  </si>
  <si>
    <t>WaterUtilities</t>
  </si>
  <si>
    <t>ConsumerFinance</t>
  </si>
  <si>
    <t>Computer&amp;ElectronicsRetail</t>
  </si>
  <si>
    <t>Oil&amp;GasEquipment&amp;Services</t>
  </si>
  <si>
    <t>Metal&amp;GlassContainers</t>
  </si>
  <si>
    <t>AutoParts&amp;Equipment</t>
  </si>
  <si>
    <t>PackagedFoods&amp;Meats</t>
  </si>
  <si>
    <t>Construction&amp;FarmMachinery&amp;HeavyTrucks</t>
  </si>
  <si>
    <t>RealEstateServices</t>
  </si>
  <si>
    <t>Hotels,Resorts&amp;CruiseLines</t>
  </si>
  <si>
    <t>HealthCareTechnology</t>
  </si>
  <si>
    <t>Fertilizers&amp;AgriculturalChemicals</t>
  </si>
  <si>
    <t>RegionalBanks</t>
  </si>
  <si>
    <t>HouseholdProducts</t>
  </si>
  <si>
    <t>IntegratedOil&amp;Gas</t>
  </si>
  <si>
    <t>AirFreight&amp;Logistics</t>
  </si>
  <si>
    <t>Cable&amp;Satellite</t>
  </si>
  <si>
    <t>IndustrialMachinery</t>
  </si>
  <si>
    <t>IndustrialConglomerates</t>
  </si>
  <si>
    <t>HealthCareSupplies</t>
  </si>
  <si>
    <t>Hypermarkets&amp;SuperCenters</t>
  </si>
  <si>
    <t>PersonalProducts</t>
  </si>
  <si>
    <t>NetworkingEquipment</t>
  </si>
  <si>
    <t>ITConsulting&amp;OtherServices</t>
  </si>
  <si>
    <t>DiversifiedSupportServices</t>
  </si>
  <si>
    <t>TelecommunicationsServices</t>
  </si>
  <si>
    <t>IntegratedTelecommunicationsServices</t>
  </si>
  <si>
    <t>DrugRetail</t>
  </si>
  <si>
    <t>DiversifiedChemicals</t>
  </si>
  <si>
    <t>GeneralMerchandiseStores</t>
  </si>
  <si>
    <t>HealthCareFacilities</t>
  </si>
  <si>
    <t>Broadcasting&amp;CableTV</t>
  </si>
  <si>
    <t>Research&amp;ConsultingServices</t>
  </si>
  <si>
    <t>SoftDrinks</t>
  </si>
  <si>
    <t>ResidentialREITs</t>
  </si>
  <si>
    <t>InvestmentBanking&amp;Brokerage</t>
  </si>
  <si>
    <t>AutomobileManufacturers</t>
  </si>
  <si>
    <t>ApparelRetail</t>
  </si>
  <si>
    <t>ElectronicEquipment&amp;Instruments</t>
  </si>
  <si>
    <t>DiversifiedCommercialServices</t>
  </si>
  <si>
    <t>RetailREITs</t>
  </si>
  <si>
    <t>ConsumerElectronics</t>
  </si>
  <si>
    <t>Tires&amp;Rubber</t>
  </si>
  <si>
    <t>IndustrialMaterials</t>
  </si>
  <si>
    <t>LeisureProducts</t>
  </si>
  <si>
    <t>Apparel,Accessories&amp;LuxuryGoods</t>
  </si>
  <si>
    <t>HomeImprovementRetail</t>
  </si>
  <si>
    <t>MotorcycleManufacturers</t>
  </si>
  <si>
    <t>Oil&amp;GasDrilling</t>
  </si>
  <si>
    <t>TechnologyHardware,Storage&amp;Peripherals</t>
  </si>
  <si>
    <t>TelecommunicationsEquipment</t>
  </si>
  <si>
    <t>LifeSciencesTools&amp;Services</t>
  </si>
  <si>
    <t>DepartmentStores</t>
  </si>
  <si>
    <t>Oil&amp;GasRefining&amp;Marketing&amp;Transportation</t>
  </si>
  <si>
    <t>FoodRetail</t>
  </si>
  <si>
    <t>Multi-SectorHoldings</t>
  </si>
  <si>
    <t>AlternativeCarriers</t>
  </si>
  <si>
    <t>DiversifiedFinancialServices</t>
  </si>
  <si>
    <t>HomeFurnishings</t>
  </si>
  <si>
    <t>ConstructionMaterials</t>
  </si>
  <si>
    <t>InsuranceBrokers</t>
  </si>
  <si>
    <t>SystemsSoftware</t>
  </si>
  <si>
    <t>Housewares&amp;Specialties</t>
  </si>
  <si>
    <t>Thrifts&amp;MortgageFinance</t>
  </si>
  <si>
    <t>Technology,Hardware,SoftwareandSupplies</t>
  </si>
  <si>
    <t>HumanResource&amp;EmploymentServices</t>
  </si>
  <si>
    <t>OfficeREITs</t>
  </si>
  <si>
    <t>HouseholdAppliances</t>
  </si>
  <si>
    <t>ComputerStorage&amp;Peripherals</t>
  </si>
  <si>
    <t>Distillers&amp;Vintners</t>
  </si>
  <si>
    <t>FoodDistributors</t>
  </si>
  <si>
    <t>ElectronicManufacturingServices</t>
  </si>
  <si>
    <t>SpecialtyRetail</t>
  </si>
  <si>
    <t>EnvironmentalServices</t>
  </si>
  <si>
    <t>Casinos&amp;Gaming</t>
  </si>
  <si>
    <t>Row Labels</t>
  </si>
  <si>
    <t>Grand Total</t>
  </si>
  <si>
    <t>Revenue</t>
  </si>
  <si>
    <t>COGS</t>
  </si>
  <si>
    <t>Gross Profit</t>
  </si>
  <si>
    <t>Sales, General, Admin</t>
  </si>
  <si>
    <t>Other Operating Expenses</t>
  </si>
  <si>
    <t>R and D</t>
  </si>
  <si>
    <t>Total Operating Expenses</t>
  </si>
  <si>
    <t>Operating Income</t>
  </si>
  <si>
    <t>Income Statement</t>
  </si>
  <si>
    <t>Historical Years</t>
  </si>
  <si>
    <t>Year5</t>
  </si>
  <si>
    <t>Year6</t>
  </si>
  <si>
    <t>Operating statistics</t>
  </si>
  <si>
    <t>Revenue Groth (%)</t>
  </si>
  <si>
    <t>Gross Margin</t>
  </si>
  <si>
    <t>Operating Margin</t>
  </si>
  <si>
    <t>Historical</t>
  </si>
  <si>
    <t>Assumptions</t>
  </si>
  <si>
    <t>Base year</t>
  </si>
  <si>
    <t>Gross Margin [1-(Cost fo Revenue/Total Revenue)]</t>
  </si>
  <si>
    <t>Operating Margin[Operating Profit/Total Revenue]</t>
  </si>
  <si>
    <t>Operating Profit(Gross Profit-Total Operating Expenses)</t>
  </si>
  <si>
    <t>Gross Profit=(Total Revenue-Cost of Goods Sold)</t>
  </si>
  <si>
    <t>Operating Scenarios -sensitivity analysis</t>
  </si>
  <si>
    <t>Revenue groth (%)</t>
  </si>
  <si>
    <t>Strong case</t>
  </si>
  <si>
    <t>Base Case</t>
  </si>
  <si>
    <t>Weak Case</t>
  </si>
  <si>
    <t xml:space="preserve">Scenario </t>
  </si>
  <si>
    <t>Strong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</si>
</sst>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quot;$&quot;#,##0"/>
    <numFmt numFmtId="165" formatCode="&quot;$&quot;#,##0.00"/>
  </numFmts>
  <fonts count="6" x14ac:knownFonts="1">
    <font>
      <sz val="11"/>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sz val="16"/>
      <color theme="1"/>
      <name val="Calibri"/>
      <family val="2"/>
      <scheme val="minor"/>
    </font>
    <font>
      <sz val="14"/>
      <color rgb="FFFF0000"/>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uble">
        <color indexed="64"/>
      </bottom>
      <diagonal/>
    </border>
    <border>
      <left/>
      <right/>
      <top style="thin">
        <color indexed="64"/>
      </top>
      <bottom style="double">
        <color indexed="64"/>
      </bottom>
      <diagonal/>
    </border>
  </borders>
  <cellStyleXfs count="1">
    <xf numFmtId="0" fontId="0" fillId="0" borderId="0"/>
  </cellStyleXfs>
  <cellXfs count="66">
    <xf numFmtId="0" fontId="0" fillId="0" borderId="0" xfId="0"/>
    <xf numFmtId="0" fontId="0" fillId="0" borderId="0" xfId="0" applyNumberFormat="1"/>
    <xf numFmtId="6" fontId="0" fillId="0" borderId="0" xfId="0" applyNumberFormat="1"/>
    <xf numFmtId="6"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0" fillId="4" borderId="0" xfId="0" applyFill="1"/>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3" borderId="1" xfId="0" applyFont="1" applyFill="1" applyBorder="1" applyAlignment="1">
      <alignment horizontal="center" vertical="center"/>
    </xf>
    <xf numFmtId="14" fontId="0" fillId="0" borderId="0" xfId="0" applyNumberFormat="1"/>
    <xf numFmtId="0" fontId="0" fillId="0" borderId="0" xfId="0" pivotButton="1"/>
    <xf numFmtId="0" fontId="0" fillId="0" borderId="0" xfId="0" applyAlignment="1">
      <alignment horizontal="left"/>
    </xf>
    <xf numFmtId="165" fontId="0" fillId="0" borderId="0" xfId="0" applyNumberFormat="1"/>
    <xf numFmtId="165" fontId="0" fillId="0" borderId="0" xfId="0" applyNumberFormat="1" applyAlignment="1">
      <alignment horizontal="left"/>
    </xf>
    <xf numFmtId="1" fontId="0" fillId="0" borderId="0" xfId="0" applyNumberFormat="1"/>
    <xf numFmtId="0" fontId="3" fillId="0" borderId="0" xfId="0" applyFont="1"/>
    <xf numFmtId="0" fontId="3" fillId="4" borderId="6" xfId="0" applyFont="1" applyFill="1" applyBorder="1"/>
    <xf numFmtId="0" fontId="3" fillId="4" borderId="7" xfId="0" applyFont="1" applyFill="1" applyBorder="1"/>
    <xf numFmtId="0" fontId="3" fillId="4" borderId="5" xfId="0" applyFont="1" applyFill="1" applyBorder="1"/>
    <xf numFmtId="0" fontId="3" fillId="4" borderId="10" xfId="0" applyFont="1" applyFill="1" applyBorder="1"/>
    <xf numFmtId="0" fontId="3" fillId="4" borderId="11" xfId="0" applyFont="1" applyFill="1" applyBorder="1"/>
    <xf numFmtId="0" fontId="3" fillId="4" borderId="12" xfId="0" applyFont="1" applyFill="1" applyBorder="1"/>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1" xfId="0" applyFont="1" applyFill="1" applyBorder="1" applyAlignment="1">
      <alignment horizontal="left" vertical="center"/>
    </xf>
    <xf numFmtId="0" fontId="3" fillId="5" borderId="1" xfId="0" applyFont="1" applyFill="1" applyBorder="1" applyAlignment="1">
      <alignment horizontal="left" vertical="center"/>
    </xf>
    <xf numFmtId="1" fontId="1" fillId="5" borderId="1" xfId="0" applyNumberFormat="1" applyFont="1" applyFill="1" applyBorder="1" applyAlignment="1">
      <alignment horizontal="left" vertical="center"/>
    </xf>
    <xf numFmtId="1" fontId="3" fillId="5" borderId="1" xfId="0" applyNumberFormat="1" applyFont="1" applyFill="1" applyBorder="1" applyAlignment="1">
      <alignment horizontal="left" vertical="center"/>
    </xf>
    <xf numFmtId="165" fontId="3" fillId="5" borderId="1" xfId="0" applyNumberFormat="1" applyFont="1" applyFill="1" applyBorder="1" applyAlignment="1">
      <alignment horizontal="left" vertical="center"/>
    </xf>
    <xf numFmtId="0" fontId="1" fillId="5" borderId="2" xfId="0" applyFont="1" applyFill="1" applyBorder="1"/>
    <xf numFmtId="0" fontId="1" fillId="0" borderId="0" xfId="0" applyFont="1"/>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6" borderId="4" xfId="0" applyFont="1" applyFill="1" applyBorder="1" applyAlignment="1">
      <alignment horizontal="center"/>
    </xf>
    <xf numFmtId="0" fontId="1" fillId="7" borderId="1" xfId="0" applyFont="1" applyFill="1" applyBorder="1" applyAlignment="1">
      <alignment horizontal="left" vertical="center"/>
    </xf>
    <xf numFmtId="0" fontId="3" fillId="7" borderId="1" xfId="0" applyNumberFormat="1" applyFont="1" applyFill="1" applyBorder="1" applyAlignment="1">
      <alignment horizontal="left" vertical="center"/>
    </xf>
    <xf numFmtId="0" fontId="5" fillId="0" borderId="0" xfId="0" applyFont="1" applyAlignment="1">
      <alignment vertical="center" wrapText="1"/>
    </xf>
    <xf numFmtId="0" fontId="1" fillId="5" borderId="1" xfId="0" applyFont="1" applyFill="1" applyBorder="1"/>
    <xf numFmtId="0" fontId="0" fillId="7" borderId="0" xfId="0" applyFill="1"/>
    <xf numFmtId="0" fontId="1" fillId="5" borderId="7" xfId="0" applyFont="1" applyFill="1" applyBorder="1" applyAlignment="1">
      <alignment horizontal="left" vertical="top"/>
    </xf>
    <xf numFmtId="0" fontId="0" fillId="0" borderId="8" xfId="0" applyBorder="1"/>
    <xf numFmtId="0" fontId="0" fillId="6" borderId="8" xfId="0" applyFill="1" applyBorder="1"/>
    <xf numFmtId="0" fontId="0" fillId="6" borderId="9" xfId="0" applyFill="1" applyBorder="1"/>
    <xf numFmtId="1" fontId="0" fillId="0" borderId="8" xfId="0" applyNumberFormat="1" applyBorder="1"/>
    <xf numFmtId="0" fontId="0" fillId="5" borderId="8" xfId="0" applyFill="1" applyBorder="1"/>
    <xf numFmtId="0" fontId="0" fillId="5" borderId="9" xfId="0" applyFill="1" applyBorder="1"/>
    <xf numFmtId="0" fontId="1" fillId="5" borderId="13" xfId="0" applyFont="1" applyFill="1" applyBorder="1" applyAlignment="1">
      <alignment horizontal="left" vertical="top"/>
    </xf>
    <xf numFmtId="0" fontId="0" fillId="7" borderId="14" xfId="0" applyFill="1" applyBorder="1"/>
    <xf numFmtId="0" fontId="1" fillId="0" borderId="15" xfId="0" applyFont="1" applyBorder="1"/>
    <xf numFmtId="0" fontId="3" fillId="0" borderId="15" xfId="0" applyFont="1" applyBorder="1"/>
    <xf numFmtId="0" fontId="1" fillId="5" borderId="3" xfId="0" applyFont="1" applyFill="1" applyBorder="1"/>
    <xf numFmtId="0" fontId="4" fillId="7" borderId="11" xfId="0" applyFont="1" applyFill="1" applyBorder="1"/>
    <xf numFmtId="0" fontId="0" fillId="7" borderId="11" xfId="0" applyFill="1" applyBorder="1"/>
    <xf numFmtId="0" fontId="4" fillId="0" borderId="16" xfId="0" applyFont="1" applyBorder="1"/>
    <xf numFmtId="0" fontId="4" fillId="0" borderId="16" xfId="0" applyFont="1" applyBorder="1" applyAlignment="1">
      <alignment horizontal="center"/>
    </xf>
    <xf numFmtId="0" fontId="4" fillId="5" borderId="0" xfId="0" applyFont="1" applyFill="1" applyBorder="1"/>
    <xf numFmtId="0" fontId="4" fillId="5" borderId="0" xfId="0" applyFont="1" applyFill="1"/>
    <xf numFmtId="2" fontId="4" fillId="5" borderId="0" xfId="0" applyNumberFormat="1" applyFont="1" applyFill="1"/>
    <xf numFmtId="0" fontId="4" fillId="5" borderId="11" xfId="0" applyFont="1" applyFill="1" applyBorder="1"/>
    <xf numFmtId="2" fontId="4" fillId="5" borderId="11" xfId="0" applyNumberFormat="1" applyFont="1" applyFill="1" applyBorder="1"/>
    <xf numFmtId="0" fontId="3" fillId="7" borderId="0" xfId="0" applyFont="1" applyFill="1"/>
    <xf numFmtId="2" fontId="3" fillId="0" borderId="0" xfId="0" applyNumberFormat="1" applyFont="1"/>
    <xf numFmtId="10" fontId="4" fillId="5" borderId="0" xfId="0" applyNumberFormat="1" applyFont="1" applyFill="1" applyBorder="1"/>
    <xf numFmtId="2" fontId="4" fillId="5" borderId="0" xfId="0" applyNumberFormat="1" applyFont="1" applyFill="1" applyBorder="1"/>
    <xf numFmtId="2" fontId="3" fillId="0" borderId="15"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t>Information Technoloy</a:t>
            </a:r>
          </a:p>
        </c:rich>
      </c:tx>
      <c:layout>
        <c:manualLayout>
          <c:xMode val="edge"/>
          <c:yMode val="edge"/>
          <c:x val="0.48007623605942851"/>
          <c:y val="4.37811082480850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628123154808341"/>
          <c:y val="0.11554514299675155"/>
          <c:w val="0.78399217607127003"/>
          <c:h val="0.7233076450787046"/>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'Summary Statistics &amp; Visuals'!$B$1:$E$1</c:f>
              <c:strCache>
                <c:ptCount val="4"/>
                <c:pt idx="0">
                  <c:v>R&amp;D</c:v>
                </c:pt>
                <c:pt idx="1">
                  <c:v>Mean</c:v>
                </c:pt>
                <c:pt idx="2">
                  <c:v>Median </c:v>
                </c:pt>
                <c:pt idx="3">
                  <c:v>Standart Deviation</c:v>
                </c:pt>
              </c:strCache>
            </c:strRef>
          </c:cat>
          <c:val>
            <c:numRef>
              <c:f>'Summary Statistics &amp; Visuals'!$B$2:$E$2</c:f>
              <c:numCache>
                <c:formatCode>"$"#,##0_);[Red]\("$"#,##0\)</c:formatCode>
                <c:ptCount val="4"/>
                <c:pt idx="0">
                  <c:v>82449332000</c:v>
                </c:pt>
                <c:pt idx="1">
                  <c:v>2200705324.3243241</c:v>
                </c:pt>
                <c:pt idx="2">
                  <c:v>913712000</c:v>
                </c:pt>
                <c:pt idx="3" formatCode="&quot;$&quot;#,##0">
                  <c:v>3180605252.3379469</c:v>
                </c:pt>
              </c:numCache>
            </c:numRef>
          </c:val>
          <c:extLst>
            <c:ext xmlns:c16="http://schemas.microsoft.com/office/drawing/2014/chart" uri="{C3380CC4-5D6E-409C-BE32-E72D297353CC}">
              <c16:uniqueId val="{00000000-4A0F-446A-B43E-315B620E5133}"/>
            </c:ext>
          </c:extLst>
        </c:ser>
        <c:dLbls>
          <c:dLblPos val="outEnd"/>
          <c:showLegendKey val="0"/>
          <c:showVal val="1"/>
          <c:showCatName val="0"/>
          <c:showSerName val="0"/>
          <c:showPercent val="0"/>
          <c:showBubbleSize val="0"/>
        </c:dLbls>
        <c:gapWidth val="219"/>
        <c:overlap val="-27"/>
        <c:axId val="1184571640"/>
        <c:axId val="1184568360"/>
      </c:barChart>
      <c:catAx>
        <c:axId val="118457164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b="1"/>
                  <a:t>Expenditure on</a:t>
                </a:r>
                <a:r>
                  <a:rPr lang="en-US" sz="900" b="1" baseline="0"/>
                  <a:t> R&amp;Din 2016</a:t>
                </a:r>
                <a:endParaRPr lang="en-US" sz="900" b="1"/>
              </a:p>
            </c:rich>
          </c:tx>
          <c:layout>
            <c:manualLayout>
              <c:xMode val="edge"/>
              <c:yMode val="edge"/>
              <c:x val="0.39249780152372649"/>
              <c:y val="0.93040990599531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568360"/>
        <c:crosses val="autoZero"/>
        <c:auto val="1"/>
        <c:lblAlgn val="ctr"/>
        <c:lblOffset val="100"/>
        <c:noMultiLvlLbl val="0"/>
      </c:catAx>
      <c:valAx>
        <c:axId val="1184568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b="1"/>
                  <a:t>US Dollar in Billion</a:t>
                </a:r>
              </a:p>
            </c:rich>
          </c:tx>
          <c:layout>
            <c:manualLayout>
              <c:xMode val="edge"/>
              <c:yMode val="edge"/>
              <c:x val="5.1122571933236147E-2"/>
              <c:y val="0.36293744283617785"/>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571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baseline="0"/>
              <a:t>Comparison between Information Technology &amp; </a:t>
            </a:r>
            <a:br>
              <a:rPr lang="en-US" sz="1200" b="1" baseline="0"/>
            </a:br>
            <a:r>
              <a:rPr lang="en-US" sz="1200" b="1" baseline="0"/>
              <a:t>Health Care in 2016</a:t>
            </a:r>
          </a:p>
        </c:rich>
      </c:tx>
      <c:layout>
        <c:manualLayout>
          <c:xMode val="edge"/>
          <c:yMode val="edge"/>
          <c:x val="0.36074726626570219"/>
          <c:y val="3.012447694795561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436098910992585"/>
          <c:y val="0.10704182271720064"/>
          <c:w val="0.79593898773535166"/>
          <c:h val="0.69879249212200922"/>
        </c:manualLayout>
      </c:layout>
      <c:barChart>
        <c:barDir val="col"/>
        <c:grouping val="clustered"/>
        <c:varyColors val="0"/>
        <c:ser>
          <c:idx val="0"/>
          <c:order val="0"/>
          <c:tx>
            <c:strRef>
              <c:f>'Summary Statistics &amp; Visuals'!$A$1</c:f>
              <c:strCache>
                <c:ptCount val="1"/>
                <c:pt idx="0">
                  <c:v>YEAR 2016</c:v>
                </c:pt>
              </c:strCache>
            </c:strRef>
          </c:tx>
          <c:spPr>
            <a:solidFill>
              <a:schemeClr val="accent1"/>
            </a:solidFill>
            <a:ln>
              <a:noFill/>
            </a:ln>
            <a:effectLst/>
          </c:spPr>
          <c:invertIfNegative val="0"/>
          <c:val>
            <c:numRef>
              <c:f>'Summary Statistics &amp; Visuals'!$B$1:$E$1</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6BD2-4895-9245-89A6D9DA9B6B}"/>
            </c:ext>
          </c:extLst>
        </c:ser>
        <c:ser>
          <c:idx val="1"/>
          <c:order val="1"/>
          <c:tx>
            <c:strRef>
              <c:f>'Summary Statistics &amp; Visuals'!$A$2</c:f>
              <c:strCache>
                <c:ptCount val="1"/>
                <c:pt idx="0">
                  <c:v>Information Technology</c:v>
                </c:pt>
              </c:strCache>
            </c:strRef>
          </c:tx>
          <c:spPr>
            <a:solidFill>
              <a:schemeClr val="accent2"/>
            </a:solidFill>
            <a:ln>
              <a:noFill/>
            </a:ln>
            <a:effectLst/>
          </c:spPr>
          <c:invertIfNegative val="0"/>
          <c:val>
            <c:numRef>
              <c:f>'Summary Statistics &amp; Visuals'!$B$2:$E$2</c:f>
              <c:numCache>
                <c:formatCode>"$"#,##0_);[Red]\("$"#,##0\)</c:formatCode>
                <c:ptCount val="4"/>
                <c:pt idx="0">
                  <c:v>82449332000</c:v>
                </c:pt>
                <c:pt idx="1">
                  <c:v>2200705324.3243241</c:v>
                </c:pt>
                <c:pt idx="2">
                  <c:v>913712000</c:v>
                </c:pt>
                <c:pt idx="3" formatCode="&quot;$&quot;#,##0">
                  <c:v>3180605252.3379469</c:v>
                </c:pt>
              </c:numCache>
            </c:numRef>
          </c:val>
          <c:extLst>
            <c:ext xmlns:c16="http://schemas.microsoft.com/office/drawing/2014/chart" uri="{C3380CC4-5D6E-409C-BE32-E72D297353CC}">
              <c16:uniqueId val="{00000001-6BD2-4895-9245-89A6D9DA9B6B}"/>
            </c:ext>
          </c:extLst>
        </c:ser>
        <c:ser>
          <c:idx val="2"/>
          <c:order val="2"/>
          <c:tx>
            <c:strRef>
              <c:f>'Summary Statistics &amp; Visuals'!$A$3</c:f>
              <c:strCache>
                <c:ptCount val="1"/>
                <c:pt idx="0">
                  <c:v>Health Care</c:v>
                </c:pt>
              </c:strCache>
            </c:strRef>
          </c:tx>
          <c:spPr>
            <a:solidFill>
              <a:schemeClr val="accent3"/>
            </a:solidFill>
            <a:ln>
              <a:noFill/>
            </a:ln>
            <a:effectLst/>
          </c:spPr>
          <c:invertIfNegative val="0"/>
          <c:val>
            <c:numRef>
              <c:f>'Summary Statistics &amp; Visuals'!$B$3:$E$3</c:f>
              <c:numCache>
                <c:formatCode>"$"#,##0_);[Red]\("$"#,##0\)</c:formatCode>
                <c:ptCount val="4"/>
                <c:pt idx="0">
                  <c:v>18225746000</c:v>
                </c:pt>
                <c:pt idx="1">
                  <c:v>959249789.47368419</c:v>
                </c:pt>
                <c:pt idx="2">
                  <c:v>401527000</c:v>
                </c:pt>
                <c:pt idx="3" formatCode="&quot;$&quot;#,##0">
                  <c:v>1213351345.1490912</c:v>
                </c:pt>
              </c:numCache>
            </c:numRef>
          </c:val>
          <c:extLst>
            <c:ext xmlns:c16="http://schemas.microsoft.com/office/drawing/2014/chart" uri="{C3380CC4-5D6E-409C-BE32-E72D297353CC}">
              <c16:uniqueId val="{00000000-0DC6-4F4B-A78F-3D50D31734AD}"/>
            </c:ext>
          </c:extLst>
        </c:ser>
        <c:dLbls>
          <c:showLegendKey val="0"/>
          <c:showVal val="0"/>
          <c:showCatName val="0"/>
          <c:showSerName val="0"/>
          <c:showPercent val="0"/>
          <c:showBubbleSize val="0"/>
        </c:dLbls>
        <c:gapWidth val="219"/>
        <c:overlap val="-27"/>
        <c:axId val="1253871776"/>
        <c:axId val="1253873088"/>
      </c:barChart>
      <c:catAx>
        <c:axId val="1253871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baseline="0"/>
                  <a:t>Visualizsation of Summary Statistics</a:t>
                </a:r>
              </a:p>
            </c:rich>
          </c:tx>
          <c:layout>
            <c:manualLayout>
              <c:xMode val="edge"/>
              <c:yMode val="edge"/>
              <c:x val="0.50770465423924849"/>
              <c:y val="0.8718144862965319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873088"/>
        <c:crosses val="autoZero"/>
        <c:auto val="1"/>
        <c:lblAlgn val="ctr"/>
        <c:lblOffset val="100"/>
        <c:noMultiLvlLbl val="0"/>
      </c:catAx>
      <c:valAx>
        <c:axId val="125387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b="1" baseline="0"/>
                  <a:t>US Dollar in Billion</a:t>
                </a:r>
              </a:p>
            </c:rich>
          </c:tx>
          <c:layout>
            <c:manualLayout>
              <c:xMode val="edge"/>
              <c:yMode val="edge"/>
              <c:x val="3.2895763421250591E-2"/>
              <c:y val="0.39688622811305541"/>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8717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Health Care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 Statistics &amp; Visuals'!$A$3</c:f>
              <c:strCache>
                <c:ptCount val="1"/>
                <c:pt idx="0">
                  <c:v>Health Care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'Summary Statistics &amp; Visuals'!$B$1:$E$1</c:f>
              <c:strCache>
                <c:ptCount val="4"/>
                <c:pt idx="0">
                  <c:v>R&amp;D</c:v>
                </c:pt>
                <c:pt idx="1">
                  <c:v>Mean</c:v>
                </c:pt>
                <c:pt idx="2">
                  <c:v>Median </c:v>
                </c:pt>
                <c:pt idx="3">
                  <c:v>Standart Deviation</c:v>
                </c:pt>
              </c:strCache>
            </c:strRef>
          </c:cat>
          <c:val>
            <c:numRef>
              <c:f>'Summary Statistics &amp; Visuals'!$B$3:$E$3</c:f>
              <c:numCache>
                <c:formatCode>"$"#,##0_);[Red]\("$"#,##0\)</c:formatCode>
                <c:ptCount val="4"/>
                <c:pt idx="0">
                  <c:v>18225746000</c:v>
                </c:pt>
                <c:pt idx="1">
                  <c:v>959249789.47368419</c:v>
                </c:pt>
                <c:pt idx="2">
                  <c:v>401527000</c:v>
                </c:pt>
                <c:pt idx="3" formatCode="&quot;$&quot;#,##0">
                  <c:v>1213351345.1490912</c:v>
                </c:pt>
              </c:numCache>
            </c:numRef>
          </c:val>
          <c:extLst>
            <c:ext xmlns:c16="http://schemas.microsoft.com/office/drawing/2014/chart" uri="{C3380CC4-5D6E-409C-BE32-E72D297353CC}">
              <c16:uniqueId val="{00000000-A9CF-4357-9E7B-32E3C7BAF56B}"/>
            </c:ext>
          </c:extLst>
        </c:ser>
        <c:dLbls>
          <c:dLblPos val="outEnd"/>
          <c:showLegendKey val="0"/>
          <c:showVal val="1"/>
          <c:showCatName val="0"/>
          <c:showSerName val="0"/>
          <c:showPercent val="0"/>
          <c:showBubbleSize val="0"/>
        </c:dLbls>
        <c:gapWidth val="219"/>
        <c:overlap val="-27"/>
        <c:axId val="1187584960"/>
        <c:axId val="1187587256"/>
      </c:barChart>
      <c:catAx>
        <c:axId val="1187584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600"/>
                  <a:t>Exüemdotire pm R&amp;D in 2016</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587256"/>
        <c:crosses val="autoZero"/>
        <c:auto val="1"/>
        <c:lblAlgn val="ctr"/>
        <c:lblOffset val="100"/>
        <c:noMultiLvlLbl val="0"/>
      </c:catAx>
      <c:valAx>
        <c:axId val="1187587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US Dollar in Billions</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584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185737</xdr:colOff>
      <xdr:row>4</xdr:row>
      <xdr:rowOff>57150</xdr:rowOff>
    </xdr:from>
    <xdr:to>
      <xdr:col>3</xdr:col>
      <xdr:colOff>1417782</xdr:colOff>
      <xdr:row>29</xdr:row>
      <xdr:rowOff>152399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823911</xdr:colOff>
      <xdr:row>15</xdr:row>
      <xdr:rowOff>76200</xdr:rowOff>
    </xdr:from>
    <xdr:to>
      <xdr:col>15</xdr:col>
      <xdr:colOff>390524</xdr:colOff>
      <xdr:row>41</xdr:row>
      <xdr:rowOff>182209</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242887</xdr:colOff>
      <xdr:row>31</xdr:row>
      <xdr:rowOff>104774</xdr:rowOff>
    </xdr:from>
    <xdr:to>
      <xdr:col>3</xdr:col>
      <xdr:colOff>1415666</xdr:colOff>
      <xdr:row>57</xdr:row>
      <xdr:rowOff>19049</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0.02977</cdr:x>
      <cdr:y>0.8416</cdr:y>
    </cdr:from>
    <cdr:to>
      <cdr:x>0.30998</cdr:x>
      <cdr:y>0.99599</cdr:y>
    </cdr:to>
    <cdr:sp macro="" textlink="">
      <cdr:nvSpPr>
        <cdr:cNvPr id="2" name="TextBox 1"/>
        <cdr:cNvSpPr txBox="1"/>
      </cdr:nvSpPr>
      <cdr:spPr>
        <a:xfrm xmlns:a="http://schemas.openxmlformats.org/drawingml/2006/main">
          <a:off x="242889" y="4257675"/>
          <a:ext cx="2286000" cy="7810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00"/>
            <a:t>1: R&amp;D</a:t>
          </a:r>
          <a:br>
            <a:rPr lang="en-US" sz="1000"/>
          </a:br>
          <a:r>
            <a:rPr lang="en-US" sz="1000"/>
            <a:t>2: Mean</a:t>
          </a:r>
        </a:p>
        <a:p xmlns:a="http://schemas.openxmlformats.org/drawingml/2006/main">
          <a:r>
            <a:rPr lang="en-US" sz="1000"/>
            <a:t>3: Median</a:t>
          </a:r>
        </a:p>
        <a:p xmlns:a="http://schemas.openxmlformats.org/drawingml/2006/main">
          <a:r>
            <a:rPr lang="en-US" sz="1000"/>
            <a:t>4: Standard</a:t>
          </a:r>
          <a:r>
            <a:rPr lang="en-US" sz="1000" baseline="0"/>
            <a:t> Deviation</a:t>
          </a:r>
          <a:endParaRPr lang="en-US" sz="10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ala, Fatmir (010)" refreshedDate="45258.5577962963" createdVersion="6" refreshedVersion="6" minRefreshableVersion="3" recordCount="1709">
  <cacheSource type="worksheet">
    <worksheetSource ref="B2:B1711" sheet="Data"/>
  </cacheSource>
  <cacheFields count="1">
    <cacheField name="AA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09">
  <r>
    <x v="0"/>
  </r>
  <r>
    <x v="0"/>
  </r>
  <r>
    <x v="0"/>
  </r>
  <r>
    <x v="1"/>
  </r>
  <r>
    <x v="1"/>
  </r>
  <r>
    <x v="1"/>
  </r>
  <r>
    <x v="1"/>
  </r>
  <r>
    <x v="2"/>
  </r>
  <r>
    <x v="2"/>
  </r>
  <r>
    <x v="2"/>
  </r>
  <r>
    <x v="2"/>
  </r>
  <r>
    <x v="3"/>
  </r>
  <r>
    <x v="3"/>
  </r>
  <r>
    <x v="3"/>
  </r>
  <r>
    <x v="3"/>
  </r>
  <r>
    <x v="4"/>
  </r>
  <r>
    <x v="4"/>
  </r>
  <r>
    <x v="4"/>
  </r>
  <r>
    <x v="4"/>
  </r>
  <r>
    <x v="5"/>
  </r>
  <r>
    <x v="5"/>
  </r>
  <r>
    <x v="5"/>
  </r>
  <r>
    <x v="5"/>
  </r>
  <r>
    <x v="6"/>
  </r>
  <r>
    <x v="6"/>
  </r>
  <r>
    <x v="6"/>
  </r>
  <r>
    <x v="6"/>
  </r>
  <r>
    <x v="7"/>
  </r>
  <r>
    <x v="7"/>
  </r>
  <r>
    <x v="7"/>
  </r>
  <r>
    <x v="7"/>
  </r>
  <r>
    <x v="8"/>
  </r>
  <r>
    <x v="8"/>
  </r>
  <r>
    <x v="8"/>
  </r>
  <r>
    <x v="8"/>
  </r>
  <r>
    <x v="9"/>
  </r>
  <r>
    <x v="9"/>
  </r>
  <r>
    <x v="9"/>
  </r>
  <r>
    <x v="9"/>
  </r>
  <r>
    <x v="10"/>
  </r>
  <r>
    <x v="10"/>
  </r>
  <r>
    <x v="10"/>
  </r>
  <r>
    <x v="10"/>
  </r>
  <r>
    <x v="11"/>
  </r>
  <r>
    <x v="11"/>
  </r>
  <r>
    <x v="11"/>
  </r>
  <r>
    <x v="11"/>
  </r>
  <r>
    <x v="12"/>
  </r>
  <r>
    <x v="12"/>
  </r>
  <r>
    <x v="12"/>
  </r>
  <r>
    <x v="12"/>
  </r>
  <r>
    <x v="13"/>
  </r>
  <r>
    <x v="13"/>
  </r>
  <r>
    <x v="13"/>
  </r>
  <r>
    <x v="13"/>
  </r>
  <r>
    <x v="14"/>
  </r>
  <r>
    <x v="14"/>
  </r>
  <r>
    <x v="14"/>
  </r>
  <r>
    <x v="14"/>
  </r>
  <r>
    <x v="15"/>
  </r>
  <r>
    <x v="15"/>
  </r>
  <r>
    <x v="15"/>
  </r>
  <r>
    <x v="15"/>
  </r>
  <r>
    <x v="16"/>
  </r>
  <r>
    <x v="16"/>
  </r>
  <r>
    <x v="16"/>
  </r>
  <r>
    <x v="16"/>
  </r>
  <r>
    <x v="17"/>
  </r>
  <r>
    <x v="17"/>
  </r>
  <r>
    <x v="17"/>
  </r>
  <r>
    <x v="17"/>
  </r>
  <r>
    <x v="18"/>
  </r>
  <r>
    <x v="18"/>
  </r>
  <r>
    <x v="18"/>
  </r>
  <r>
    <x v="18"/>
  </r>
  <r>
    <x v="19"/>
  </r>
  <r>
    <x v="19"/>
  </r>
  <r>
    <x v="19"/>
  </r>
  <r>
    <x v="19"/>
  </r>
  <r>
    <x v="20"/>
  </r>
  <r>
    <x v="20"/>
  </r>
  <r>
    <x v="20"/>
  </r>
  <r>
    <x v="20"/>
  </r>
  <r>
    <x v="21"/>
  </r>
  <r>
    <x v="21"/>
  </r>
  <r>
    <x v="21"/>
  </r>
  <r>
    <x v="21"/>
  </r>
  <r>
    <x v="22"/>
  </r>
  <r>
    <x v="22"/>
  </r>
  <r>
    <x v="22"/>
  </r>
  <r>
    <x v="22"/>
  </r>
  <r>
    <x v="23"/>
  </r>
  <r>
    <x v="23"/>
  </r>
  <r>
    <x v="23"/>
  </r>
  <r>
    <x v="23"/>
  </r>
  <r>
    <x v="24"/>
  </r>
  <r>
    <x v="24"/>
  </r>
  <r>
    <x v="24"/>
  </r>
  <r>
    <x v="24"/>
  </r>
  <r>
    <x v="25"/>
  </r>
  <r>
    <x v="25"/>
  </r>
  <r>
    <x v="25"/>
  </r>
  <r>
    <x v="25"/>
  </r>
  <r>
    <x v="26"/>
  </r>
  <r>
    <x v="26"/>
  </r>
  <r>
    <x v="26"/>
  </r>
  <r>
    <x v="26"/>
  </r>
  <r>
    <x v="27"/>
  </r>
  <r>
    <x v="27"/>
  </r>
  <r>
    <x v="27"/>
  </r>
  <r>
    <x v="27"/>
  </r>
  <r>
    <x v="28"/>
  </r>
  <r>
    <x v="28"/>
  </r>
  <r>
    <x v="28"/>
  </r>
  <r>
    <x v="28"/>
  </r>
  <r>
    <x v="29"/>
  </r>
  <r>
    <x v="29"/>
  </r>
  <r>
    <x v="29"/>
  </r>
  <r>
    <x v="29"/>
  </r>
  <r>
    <x v="30"/>
  </r>
  <r>
    <x v="30"/>
  </r>
  <r>
    <x v="30"/>
  </r>
  <r>
    <x v="30"/>
  </r>
  <r>
    <x v="31"/>
  </r>
  <r>
    <x v="31"/>
  </r>
  <r>
    <x v="31"/>
  </r>
  <r>
    <x v="31"/>
  </r>
  <r>
    <x v="32"/>
  </r>
  <r>
    <x v="32"/>
  </r>
  <r>
    <x v="32"/>
  </r>
  <r>
    <x v="32"/>
  </r>
  <r>
    <x v="33"/>
  </r>
  <r>
    <x v="33"/>
  </r>
  <r>
    <x v="33"/>
  </r>
  <r>
    <x v="33"/>
  </r>
  <r>
    <x v="34"/>
  </r>
  <r>
    <x v="34"/>
  </r>
  <r>
    <x v="34"/>
  </r>
  <r>
    <x v="34"/>
  </r>
  <r>
    <x v="35"/>
  </r>
  <r>
    <x v="35"/>
  </r>
  <r>
    <x v="35"/>
  </r>
  <r>
    <x v="35"/>
  </r>
  <r>
    <x v="36"/>
  </r>
  <r>
    <x v="36"/>
  </r>
  <r>
    <x v="36"/>
  </r>
  <r>
    <x v="36"/>
  </r>
  <r>
    <x v="37"/>
  </r>
  <r>
    <x v="37"/>
  </r>
  <r>
    <x v="38"/>
  </r>
  <r>
    <x v="38"/>
  </r>
  <r>
    <x v="38"/>
  </r>
  <r>
    <x v="38"/>
  </r>
  <r>
    <x v="39"/>
  </r>
  <r>
    <x v="39"/>
  </r>
  <r>
    <x v="39"/>
  </r>
  <r>
    <x v="39"/>
  </r>
  <r>
    <x v="40"/>
  </r>
  <r>
    <x v="40"/>
  </r>
  <r>
    <x v="40"/>
  </r>
  <r>
    <x v="40"/>
  </r>
  <r>
    <x v="41"/>
  </r>
  <r>
    <x v="41"/>
  </r>
  <r>
    <x v="41"/>
  </r>
  <r>
    <x v="41"/>
  </r>
  <r>
    <x v="42"/>
  </r>
  <r>
    <x v="42"/>
  </r>
  <r>
    <x v="42"/>
  </r>
  <r>
    <x v="42"/>
  </r>
  <r>
    <x v="43"/>
  </r>
  <r>
    <x v="43"/>
  </r>
  <r>
    <x v="43"/>
  </r>
  <r>
    <x v="43"/>
  </r>
  <r>
    <x v="44"/>
  </r>
  <r>
    <x v="44"/>
  </r>
  <r>
    <x v="44"/>
  </r>
  <r>
    <x v="44"/>
  </r>
  <r>
    <x v="45"/>
  </r>
  <r>
    <x v="45"/>
  </r>
  <r>
    <x v="45"/>
  </r>
  <r>
    <x v="45"/>
  </r>
  <r>
    <x v="46"/>
  </r>
  <r>
    <x v="46"/>
  </r>
  <r>
    <x v="46"/>
  </r>
  <r>
    <x v="46"/>
  </r>
  <r>
    <x v="47"/>
  </r>
  <r>
    <x v="47"/>
  </r>
  <r>
    <x v="47"/>
  </r>
  <r>
    <x v="47"/>
  </r>
  <r>
    <x v="48"/>
  </r>
  <r>
    <x v="48"/>
  </r>
  <r>
    <x v="48"/>
  </r>
  <r>
    <x v="48"/>
  </r>
  <r>
    <x v="49"/>
  </r>
  <r>
    <x v="49"/>
  </r>
  <r>
    <x v="49"/>
  </r>
  <r>
    <x v="49"/>
  </r>
  <r>
    <x v="50"/>
  </r>
  <r>
    <x v="50"/>
  </r>
  <r>
    <x v="50"/>
  </r>
  <r>
    <x v="50"/>
  </r>
  <r>
    <x v="51"/>
  </r>
  <r>
    <x v="51"/>
  </r>
  <r>
    <x v="51"/>
  </r>
  <r>
    <x v="51"/>
  </r>
  <r>
    <x v="52"/>
  </r>
  <r>
    <x v="52"/>
  </r>
  <r>
    <x v="52"/>
  </r>
  <r>
    <x v="52"/>
  </r>
  <r>
    <x v="53"/>
  </r>
  <r>
    <x v="53"/>
  </r>
  <r>
    <x v="53"/>
  </r>
  <r>
    <x v="53"/>
  </r>
  <r>
    <x v="54"/>
  </r>
  <r>
    <x v="54"/>
  </r>
  <r>
    <x v="54"/>
  </r>
  <r>
    <x v="54"/>
  </r>
  <r>
    <x v="55"/>
  </r>
  <r>
    <x v="55"/>
  </r>
  <r>
    <x v="55"/>
  </r>
  <r>
    <x v="55"/>
  </r>
  <r>
    <x v="56"/>
  </r>
  <r>
    <x v="56"/>
  </r>
  <r>
    <x v="56"/>
  </r>
  <r>
    <x v="56"/>
  </r>
  <r>
    <x v="57"/>
  </r>
  <r>
    <x v="57"/>
  </r>
  <r>
    <x v="57"/>
  </r>
  <r>
    <x v="57"/>
  </r>
  <r>
    <x v="58"/>
  </r>
  <r>
    <x v="58"/>
  </r>
  <r>
    <x v="58"/>
  </r>
  <r>
    <x v="58"/>
  </r>
  <r>
    <x v="59"/>
  </r>
  <r>
    <x v="59"/>
  </r>
  <r>
    <x v="59"/>
  </r>
  <r>
    <x v="59"/>
  </r>
  <r>
    <x v="60"/>
  </r>
  <r>
    <x v="60"/>
  </r>
  <r>
    <x v="60"/>
  </r>
  <r>
    <x v="60"/>
  </r>
  <r>
    <x v="61"/>
  </r>
  <r>
    <x v="61"/>
  </r>
  <r>
    <x v="61"/>
  </r>
  <r>
    <x v="61"/>
  </r>
  <r>
    <x v="62"/>
  </r>
  <r>
    <x v="62"/>
  </r>
  <r>
    <x v="62"/>
  </r>
  <r>
    <x v="62"/>
  </r>
  <r>
    <x v="63"/>
  </r>
  <r>
    <x v="63"/>
  </r>
  <r>
    <x v="63"/>
  </r>
  <r>
    <x v="63"/>
  </r>
  <r>
    <x v="64"/>
  </r>
  <r>
    <x v="64"/>
  </r>
  <r>
    <x v="64"/>
  </r>
  <r>
    <x v="64"/>
  </r>
  <r>
    <x v="65"/>
  </r>
  <r>
    <x v="65"/>
  </r>
  <r>
    <x v="65"/>
  </r>
  <r>
    <x v="65"/>
  </r>
  <r>
    <x v="66"/>
  </r>
  <r>
    <x v="66"/>
  </r>
  <r>
    <x v="66"/>
  </r>
  <r>
    <x v="66"/>
  </r>
  <r>
    <x v="67"/>
  </r>
  <r>
    <x v="67"/>
  </r>
  <r>
    <x v="67"/>
  </r>
  <r>
    <x v="67"/>
  </r>
  <r>
    <x v="68"/>
  </r>
  <r>
    <x v="68"/>
  </r>
  <r>
    <x v="68"/>
  </r>
  <r>
    <x v="68"/>
  </r>
  <r>
    <x v="69"/>
  </r>
  <r>
    <x v="69"/>
  </r>
  <r>
    <x v="69"/>
  </r>
  <r>
    <x v="69"/>
  </r>
  <r>
    <x v="70"/>
  </r>
  <r>
    <x v="70"/>
  </r>
  <r>
    <x v="70"/>
  </r>
  <r>
    <x v="70"/>
  </r>
  <r>
    <x v="71"/>
  </r>
  <r>
    <x v="71"/>
  </r>
  <r>
    <x v="71"/>
  </r>
  <r>
    <x v="71"/>
  </r>
  <r>
    <x v="72"/>
  </r>
  <r>
    <x v="72"/>
  </r>
  <r>
    <x v="72"/>
  </r>
  <r>
    <x v="72"/>
  </r>
  <r>
    <x v="73"/>
  </r>
  <r>
    <x v="73"/>
  </r>
  <r>
    <x v="73"/>
  </r>
  <r>
    <x v="73"/>
  </r>
  <r>
    <x v="74"/>
  </r>
  <r>
    <x v="74"/>
  </r>
  <r>
    <x v="74"/>
  </r>
  <r>
    <x v="74"/>
  </r>
  <r>
    <x v="75"/>
  </r>
  <r>
    <x v="75"/>
  </r>
  <r>
    <x v="75"/>
  </r>
  <r>
    <x v="75"/>
  </r>
  <r>
    <x v="76"/>
  </r>
  <r>
    <x v="76"/>
  </r>
  <r>
    <x v="76"/>
  </r>
  <r>
    <x v="76"/>
  </r>
  <r>
    <x v="77"/>
  </r>
  <r>
    <x v="77"/>
  </r>
  <r>
    <x v="77"/>
  </r>
  <r>
    <x v="77"/>
  </r>
  <r>
    <x v="78"/>
  </r>
  <r>
    <x v="78"/>
  </r>
  <r>
    <x v="78"/>
  </r>
  <r>
    <x v="78"/>
  </r>
  <r>
    <x v="79"/>
  </r>
  <r>
    <x v="79"/>
  </r>
  <r>
    <x v="79"/>
  </r>
  <r>
    <x v="79"/>
  </r>
  <r>
    <x v="80"/>
  </r>
  <r>
    <x v="80"/>
  </r>
  <r>
    <x v="80"/>
  </r>
  <r>
    <x v="80"/>
  </r>
  <r>
    <x v="81"/>
  </r>
  <r>
    <x v="81"/>
  </r>
  <r>
    <x v="81"/>
  </r>
  <r>
    <x v="81"/>
  </r>
  <r>
    <x v="82"/>
  </r>
  <r>
    <x v="82"/>
  </r>
  <r>
    <x v="82"/>
  </r>
  <r>
    <x v="82"/>
  </r>
  <r>
    <x v="83"/>
  </r>
  <r>
    <x v="83"/>
  </r>
  <r>
    <x v="83"/>
  </r>
  <r>
    <x v="83"/>
  </r>
  <r>
    <x v="84"/>
  </r>
  <r>
    <x v="84"/>
  </r>
  <r>
    <x v="84"/>
  </r>
  <r>
    <x v="84"/>
  </r>
  <r>
    <x v="85"/>
  </r>
  <r>
    <x v="85"/>
  </r>
  <r>
    <x v="85"/>
  </r>
  <r>
    <x v="85"/>
  </r>
  <r>
    <x v="86"/>
  </r>
  <r>
    <x v="86"/>
  </r>
  <r>
    <x v="86"/>
  </r>
  <r>
    <x v="86"/>
  </r>
  <r>
    <x v="87"/>
  </r>
  <r>
    <x v="87"/>
  </r>
  <r>
    <x v="87"/>
  </r>
  <r>
    <x v="87"/>
  </r>
  <r>
    <x v="88"/>
  </r>
  <r>
    <x v="88"/>
  </r>
  <r>
    <x v="88"/>
  </r>
  <r>
    <x v="88"/>
  </r>
  <r>
    <x v="89"/>
  </r>
  <r>
    <x v="89"/>
  </r>
  <r>
    <x v="89"/>
  </r>
  <r>
    <x v="89"/>
  </r>
  <r>
    <x v="90"/>
  </r>
  <r>
    <x v="90"/>
  </r>
  <r>
    <x v="90"/>
  </r>
  <r>
    <x v="90"/>
  </r>
  <r>
    <x v="91"/>
  </r>
  <r>
    <x v="91"/>
  </r>
  <r>
    <x v="91"/>
  </r>
  <r>
    <x v="91"/>
  </r>
  <r>
    <x v="92"/>
  </r>
  <r>
    <x v="92"/>
  </r>
  <r>
    <x v="93"/>
  </r>
  <r>
    <x v="93"/>
  </r>
  <r>
    <x v="93"/>
  </r>
  <r>
    <x v="93"/>
  </r>
  <r>
    <x v="94"/>
  </r>
  <r>
    <x v="94"/>
  </r>
  <r>
    <x v="94"/>
  </r>
  <r>
    <x v="94"/>
  </r>
  <r>
    <x v="95"/>
  </r>
  <r>
    <x v="95"/>
  </r>
  <r>
    <x v="95"/>
  </r>
  <r>
    <x v="95"/>
  </r>
  <r>
    <x v="96"/>
  </r>
  <r>
    <x v="96"/>
  </r>
  <r>
    <x v="96"/>
  </r>
  <r>
    <x v="96"/>
  </r>
  <r>
    <x v="97"/>
  </r>
  <r>
    <x v="97"/>
  </r>
  <r>
    <x v="97"/>
  </r>
  <r>
    <x v="97"/>
  </r>
  <r>
    <x v="98"/>
  </r>
  <r>
    <x v="98"/>
  </r>
  <r>
    <x v="98"/>
  </r>
  <r>
    <x v="98"/>
  </r>
  <r>
    <x v="99"/>
  </r>
  <r>
    <x v="99"/>
  </r>
  <r>
    <x v="99"/>
  </r>
  <r>
    <x v="99"/>
  </r>
  <r>
    <x v="100"/>
  </r>
  <r>
    <x v="100"/>
  </r>
  <r>
    <x v="100"/>
  </r>
  <r>
    <x v="100"/>
  </r>
  <r>
    <x v="101"/>
  </r>
  <r>
    <x v="101"/>
  </r>
  <r>
    <x v="101"/>
  </r>
  <r>
    <x v="101"/>
  </r>
  <r>
    <x v="102"/>
  </r>
  <r>
    <x v="102"/>
  </r>
  <r>
    <x v="102"/>
  </r>
  <r>
    <x v="102"/>
  </r>
  <r>
    <x v="103"/>
  </r>
  <r>
    <x v="103"/>
  </r>
  <r>
    <x v="103"/>
  </r>
  <r>
    <x v="103"/>
  </r>
  <r>
    <x v="104"/>
  </r>
  <r>
    <x v="104"/>
  </r>
  <r>
    <x v="104"/>
  </r>
  <r>
    <x v="104"/>
  </r>
  <r>
    <x v="105"/>
  </r>
  <r>
    <x v="105"/>
  </r>
  <r>
    <x v="105"/>
  </r>
  <r>
    <x v="105"/>
  </r>
  <r>
    <x v="106"/>
  </r>
  <r>
    <x v="106"/>
  </r>
  <r>
    <x v="106"/>
  </r>
  <r>
    <x v="106"/>
  </r>
  <r>
    <x v="107"/>
  </r>
  <r>
    <x v="107"/>
  </r>
  <r>
    <x v="107"/>
  </r>
  <r>
    <x v="107"/>
  </r>
  <r>
    <x v="108"/>
  </r>
  <r>
    <x v="108"/>
  </r>
  <r>
    <x v="108"/>
  </r>
  <r>
    <x v="108"/>
  </r>
  <r>
    <x v="109"/>
  </r>
  <r>
    <x v="109"/>
  </r>
  <r>
    <x v="109"/>
  </r>
  <r>
    <x v="109"/>
  </r>
  <r>
    <x v="110"/>
  </r>
  <r>
    <x v="110"/>
  </r>
  <r>
    <x v="110"/>
  </r>
  <r>
    <x v="110"/>
  </r>
  <r>
    <x v="111"/>
  </r>
  <r>
    <x v="111"/>
  </r>
  <r>
    <x v="111"/>
  </r>
  <r>
    <x v="111"/>
  </r>
  <r>
    <x v="112"/>
  </r>
  <r>
    <x v="112"/>
  </r>
  <r>
    <x v="112"/>
  </r>
  <r>
    <x v="112"/>
  </r>
  <r>
    <x v="113"/>
  </r>
  <r>
    <x v="113"/>
  </r>
  <r>
    <x v="113"/>
  </r>
  <r>
    <x v="113"/>
  </r>
  <r>
    <x v="114"/>
  </r>
  <r>
    <x v="114"/>
  </r>
  <r>
    <x v="114"/>
  </r>
  <r>
    <x v="114"/>
  </r>
  <r>
    <x v="115"/>
  </r>
  <r>
    <x v="115"/>
  </r>
  <r>
    <x v="115"/>
  </r>
  <r>
    <x v="115"/>
  </r>
  <r>
    <x v="116"/>
  </r>
  <r>
    <x v="116"/>
  </r>
  <r>
    <x v="116"/>
  </r>
  <r>
    <x v="116"/>
  </r>
  <r>
    <x v="117"/>
  </r>
  <r>
    <x v="117"/>
  </r>
  <r>
    <x v="117"/>
  </r>
  <r>
    <x v="117"/>
  </r>
  <r>
    <x v="118"/>
  </r>
  <r>
    <x v="118"/>
  </r>
  <r>
    <x v="118"/>
  </r>
  <r>
    <x v="118"/>
  </r>
  <r>
    <x v="119"/>
  </r>
  <r>
    <x v="119"/>
  </r>
  <r>
    <x v="119"/>
  </r>
  <r>
    <x v="119"/>
  </r>
  <r>
    <x v="120"/>
  </r>
  <r>
    <x v="120"/>
  </r>
  <r>
    <x v="120"/>
  </r>
  <r>
    <x v="120"/>
  </r>
  <r>
    <x v="121"/>
  </r>
  <r>
    <x v="121"/>
  </r>
  <r>
    <x v="121"/>
  </r>
  <r>
    <x v="121"/>
  </r>
  <r>
    <x v="122"/>
  </r>
  <r>
    <x v="122"/>
  </r>
  <r>
    <x v="122"/>
  </r>
  <r>
    <x v="122"/>
  </r>
  <r>
    <x v="123"/>
  </r>
  <r>
    <x v="123"/>
  </r>
  <r>
    <x v="123"/>
  </r>
  <r>
    <x v="123"/>
  </r>
  <r>
    <x v="124"/>
  </r>
  <r>
    <x v="124"/>
  </r>
  <r>
    <x v="124"/>
  </r>
  <r>
    <x v="124"/>
  </r>
  <r>
    <x v="125"/>
  </r>
  <r>
    <x v="125"/>
  </r>
  <r>
    <x v="125"/>
  </r>
  <r>
    <x v="125"/>
  </r>
  <r>
    <x v="126"/>
  </r>
  <r>
    <x v="126"/>
  </r>
  <r>
    <x v="126"/>
  </r>
  <r>
    <x v="126"/>
  </r>
  <r>
    <x v="127"/>
  </r>
  <r>
    <x v="127"/>
  </r>
  <r>
    <x v="127"/>
  </r>
  <r>
    <x v="127"/>
  </r>
  <r>
    <x v="128"/>
  </r>
  <r>
    <x v="128"/>
  </r>
  <r>
    <x v="128"/>
  </r>
  <r>
    <x v="128"/>
  </r>
  <r>
    <x v="129"/>
  </r>
  <r>
    <x v="129"/>
  </r>
  <r>
    <x v="129"/>
  </r>
  <r>
    <x v="129"/>
  </r>
  <r>
    <x v="130"/>
  </r>
  <r>
    <x v="130"/>
  </r>
  <r>
    <x v="130"/>
  </r>
  <r>
    <x v="130"/>
  </r>
  <r>
    <x v="131"/>
  </r>
  <r>
    <x v="131"/>
  </r>
  <r>
    <x v="131"/>
  </r>
  <r>
    <x v="131"/>
  </r>
  <r>
    <x v="132"/>
  </r>
  <r>
    <x v="132"/>
  </r>
  <r>
    <x v="132"/>
  </r>
  <r>
    <x v="132"/>
  </r>
  <r>
    <x v="133"/>
  </r>
  <r>
    <x v="133"/>
  </r>
  <r>
    <x v="133"/>
  </r>
  <r>
    <x v="133"/>
  </r>
  <r>
    <x v="134"/>
  </r>
  <r>
    <x v="134"/>
  </r>
  <r>
    <x v="134"/>
  </r>
  <r>
    <x v="134"/>
  </r>
  <r>
    <x v="135"/>
  </r>
  <r>
    <x v="135"/>
  </r>
  <r>
    <x v="135"/>
  </r>
  <r>
    <x v="135"/>
  </r>
  <r>
    <x v="136"/>
  </r>
  <r>
    <x v="136"/>
  </r>
  <r>
    <x v="136"/>
  </r>
  <r>
    <x v="136"/>
  </r>
  <r>
    <x v="137"/>
  </r>
  <r>
    <x v="137"/>
  </r>
  <r>
    <x v="137"/>
  </r>
  <r>
    <x v="137"/>
  </r>
  <r>
    <x v="138"/>
  </r>
  <r>
    <x v="138"/>
  </r>
  <r>
    <x v="138"/>
  </r>
  <r>
    <x v="138"/>
  </r>
  <r>
    <x v="139"/>
  </r>
  <r>
    <x v="139"/>
  </r>
  <r>
    <x v="139"/>
  </r>
  <r>
    <x v="139"/>
  </r>
  <r>
    <x v="140"/>
  </r>
  <r>
    <x v="140"/>
  </r>
  <r>
    <x v="140"/>
  </r>
  <r>
    <x v="140"/>
  </r>
  <r>
    <x v="141"/>
  </r>
  <r>
    <x v="141"/>
  </r>
  <r>
    <x v="141"/>
  </r>
  <r>
    <x v="141"/>
  </r>
  <r>
    <x v="142"/>
  </r>
  <r>
    <x v="142"/>
  </r>
  <r>
    <x v="142"/>
  </r>
  <r>
    <x v="142"/>
  </r>
  <r>
    <x v="143"/>
  </r>
  <r>
    <x v="143"/>
  </r>
  <r>
    <x v="143"/>
  </r>
  <r>
    <x v="143"/>
  </r>
  <r>
    <x v="144"/>
  </r>
  <r>
    <x v="144"/>
  </r>
  <r>
    <x v="144"/>
  </r>
  <r>
    <x v="144"/>
  </r>
  <r>
    <x v="145"/>
  </r>
  <r>
    <x v="145"/>
  </r>
  <r>
    <x v="145"/>
  </r>
  <r>
    <x v="145"/>
  </r>
  <r>
    <x v="146"/>
  </r>
  <r>
    <x v="146"/>
  </r>
  <r>
    <x v="146"/>
  </r>
  <r>
    <x v="146"/>
  </r>
  <r>
    <x v="147"/>
  </r>
  <r>
    <x v="147"/>
  </r>
  <r>
    <x v="147"/>
  </r>
  <r>
    <x v="147"/>
  </r>
  <r>
    <x v="148"/>
  </r>
  <r>
    <x v="148"/>
  </r>
  <r>
    <x v="148"/>
  </r>
  <r>
    <x v="148"/>
  </r>
  <r>
    <x v="149"/>
  </r>
  <r>
    <x v="149"/>
  </r>
  <r>
    <x v="149"/>
  </r>
  <r>
    <x v="149"/>
  </r>
  <r>
    <x v="150"/>
  </r>
  <r>
    <x v="150"/>
  </r>
  <r>
    <x v="150"/>
  </r>
  <r>
    <x v="150"/>
  </r>
  <r>
    <x v="151"/>
  </r>
  <r>
    <x v="151"/>
  </r>
  <r>
    <x v="151"/>
  </r>
  <r>
    <x v="151"/>
  </r>
  <r>
    <x v="152"/>
  </r>
  <r>
    <x v="152"/>
  </r>
  <r>
    <x v="152"/>
  </r>
  <r>
    <x v="152"/>
  </r>
  <r>
    <x v="153"/>
  </r>
  <r>
    <x v="153"/>
  </r>
  <r>
    <x v="153"/>
  </r>
  <r>
    <x v="153"/>
  </r>
  <r>
    <x v="154"/>
  </r>
  <r>
    <x v="154"/>
  </r>
  <r>
    <x v="154"/>
  </r>
  <r>
    <x v="154"/>
  </r>
  <r>
    <x v="155"/>
  </r>
  <r>
    <x v="155"/>
  </r>
  <r>
    <x v="155"/>
  </r>
  <r>
    <x v="155"/>
  </r>
  <r>
    <x v="156"/>
  </r>
  <r>
    <x v="156"/>
  </r>
  <r>
    <x v="156"/>
  </r>
  <r>
    <x v="156"/>
  </r>
  <r>
    <x v="157"/>
  </r>
  <r>
    <x v="157"/>
  </r>
  <r>
    <x v="157"/>
  </r>
  <r>
    <x v="157"/>
  </r>
  <r>
    <x v="158"/>
  </r>
  <r>
    <x v="158"/>
  </r>
  <r>
    <x v="158"/>
  </r>
  <r>
    <x v="158"/>
  </r>
  <r>
    <x v="159"/>
  </r>
  <r>
    <x v="159"/>
  </r>
  <r>
    <x v="159"/>
  </r>
  <r>
    <x v="159"/>
  </r>
  <r>
    <x v="160"/>
  </r>
  <r>
    <x v="160"/>
  </r>
  <r>
    <x v="160"/>
  </r>
  <r>
    <x v="160"/>
  </r>
  <r>
    <x v="161"/>
  </r>
  <r>
    <x v="161"/>
  </r>
  <r>
    <x v="161"/>
  </r>
  <r>
    <x v="161"/>
  </r>
  <r>
    <x v="162"/>
  </r>
  <r>
    <x v="162"/>
  </r>
  <r>
    <x v="162"/>
  </r>
  <r>
    <x v="162"/>
  </r>
  <r>
    <x v="163"/>
  </r>
  <r>
    <x v="163"/>
  </r>
  <r>
    <x v="163"/>
  </r>
  <r>
    <x v="163"/>
  </r>
  <r>
    <x v="164"/>
  </r>
  <r>
    <x v="164"/>
  </r>
  <r>
    <x v="164"/>
  </r>
  <r>
    <x v="164"/>
  </r>
  <r>
    <x v="165"/>
  </r>
  <r>
    <x v="165"/>
  </r>
  <r>
    <x v="165"/>
  </r>
  <r>
    <x v="165"/>
  </r>
  <r>
    <x v="166"/>
  </r>
  <r>
    <x v="166"/>
  </r>
  <r>
    <x v="166"/>
  </r>
  <r>
    <x v="166"/>
  </r>
  <r>
    <x v="167"/>
  </r>
  <r>
    <x v="167"/>
  </r>
  <r>
    <x v="167"/>
  </r>
  <r>
    <x v="167"/>
  </r>
  <r>
    <x v="168"/>
  </r>
  <r>
    <x v="168"/>
  </r>
  <r>
    <x v="168"/>
  </r>
  <r>
    <x v="168"/>
  </r>
  <r>
    <x v="169"/>
  </r>
  <r>
    <x v="169"/>
  </r>
  <r>
    <x v="169"/>
  </r>
  <r>
    <x v="169"/>
  </r>
  <r>
    <x v="170"/>
  </r>
  <r>
    <x v="170"/>
  </r>
  <r>
    <x v="170"/>
  </r>
  <r>
    <x v="170"/>
  </r>
  <r>
    <x v="171"/>
  </r>
  <r>
    <x v="171"/>
  </r>
  <r>
    <x v="171"/>
  </r>
  <r>
    <x v="171"/>
  </r>
  <r>
    <x v="172"/>
  </r>
  <r>
    <x v="172"/>
  </r>
  <r>
    <x v="172"/>
  </r>
  <r>
    <x v="172"/>
  </r>
  <r>
    <x v="173"/>
  </r>
  <r>
    <x v="173"/>
  </r>
  <r>
    <x v="173"/>
  </r>
  <r>
    <x v="173"/>
  </r>
  <r>
    <x v="174"/>
  </r>
  <r>
    <x v="174"/>
  </r>
  <r>
    <x v="174"/>
  </r>
  <r>
    <x v="174"/>
  </r>
  <r>
    <x v="175"/>
  </r>
  <r>
    <x v="175"/>
  </r>
  <r>
    <x v="175"/>
  </r>
  <r>
    <x v="175"/>
  </r>
  <r>
    <x v="176"/>
  </r>
  <r>
    <x v="176"/>
  </r>
  <r>
    <x v="176"/>
  </r>
  <r>
    <x v="176"/>
  </r>
  <r>
    <x v="177"/>
  </r>
  <r>
    <x v="177"/>
  </r>
  <r>
    <x v="177"/>
  </r>
  <r>
    <x v="177"/>
  </r>
  <r>
    <x v="178"/>
  </r>
  <r>
    <x v="178"/>
  </r>
  <r>
    <x v="178"/>
  </r>
  <r>
    <x v="178"/>
  </r>
  <r>
    <x v="179"/>
  </r>
  <r>
    <x v="179"/>
  </r>
  <r>
    <x v="179"/>
  </r>
  <r>
    <x v="179"/>
  </r>
  <r>
    <x v="180"/>
  </r>
  <r>
    <x v="180"/>
  </r>
  <r>
    <x v="180"/>
  </r>
  <r>
    <x v="180"/>
  </r>
  <r>
    <x v="181"/>
  </r>
  <r>
    <x v="181"/>
  </r>
  <r>
    <x v="181"/>
  </r>
  <r>
    <x v="181"/>
  </r>
  <r>
    <x v="182"/>
  </r>
  <r>
    <x v="182"/>
  </r>
  <r>
    <x v="182"/>
  </r>
  <r>
    <x v="182"/>
  </r>
  <r>
    <x v="183"/>
  </r>
  <r>
    <x v="183"/>
  </r>
  <r>
    <x v="183"/>
  </r>
  <r>
    <x v="183"/>
  </r>
  <r>
    <x v="184"/>
  </r>
  <r>
    <x v="184"/>
  </r>
  <r>
    <x v="184"/>
  </r>
  <r>
    <x v="184"/>
  </r>
  <r>
    <x v="185"/>
  </r>
  <r>
    <x v="185"/>
  </r>
  <r>
    <x v="185"/>
  </r>
  <r>
    <x v="185"/>
  </r>
  <r>
    <x v="186"/>
  </r>
  <r>
    <x v="186"/>
  </r>
  <r>
    <x v="186"/>
  </r>
  <r>
    <x v="186"/>
  </r>
  <r>
    <x v="187"/>
  </r>
  <r>
    <x v="187"/>
  </r>
  <r>
    <x v="187"/>
  </r>
  <r>
    <x v="187"/>
  </r>
  <r>
    <x v="188"/>
  </r>
  <r>
    <x v="188"/>
  </r>
  <r>
    <x v="188"/>
  </r>
  <r>
    <x v="188"/>
  </r>
  <r>
    <x v="189"/>
  </r>
  <r>
    <x v="189"/>
  </r>
  <r>
    <x v="189"/>
  </r>
  <r>
    <x v="189"/>
  </r>
  <r>
    <x v="190"/>
  </r>
  <r>
    <x v="190"/>
  </r>
  <r>
    <x v="190"/>
  </r>
  <r>
    <x v="190"/>
  </r>
  <r>
    <x v="191"/>
  </r>
  <r>
    <x v="191"/>
  </r>
  <r>
    <x v="191"/>
  </r>
  <r>
    <x v="192"/>
  </r>
  <r>
    <x v="192"/>
  </r>
  <r>
    <x v="192"/>
  </r>
  <r>
    <x v="192"/>
  </r>
  <r>
    <x v="193"/>
  </r>
  <r>
    <x v="193"/>
  </r>
  <r>
    <x v="193"/>
  </r>
  <r>
    <x v="193"/>
  </r>
  <r>
    <x v="194"/>
  </r>
  <r>
    <x v="194"/>
  </r>
  <r>
    <x v="194"/>
  </r>
  <r>
    <x v="194"/>
  </r>
  <r>
    <x v="195"/>
  </r>
  <r>
    <x v="195"/>
  </r>
  <r>
    <x v="195"/>
  </r>
  <r>
    <x v="195"/>
  </r>
  <r>
    <x v="196"/>
  </r>
  <r>
    <x v="196"/>
  </r>
  <r>
    <x v="196"/>
  </r>
  <r>
    <x v="196"/>
  </r>
  <r>
    <x v="197"/>
  </r>
  <r>
    <x v="197"/>
  </r>
  <r>
    <x v="197"/>
  </r>
  <r>
    <x v="197"/>
  </r>
  <r>
    <x v="198"/>
  </r>
  <r>
    <x v="198"/>
  </r>
  <r>
    <x v="198"/>
  </r>
  <r>
    <x v="198"/>
  </r>
  <r>
    <x v="199"/>
  </r>
  <r>
    <x v="199"/>
  </r>
  <r>
    <x v="199"/>
  </r>
  <r>
    <x v="199"/>
  </r>
  <r>
    <x v="200"/>
  </r>
  <r>
    <x v="200"/>
  </r>
  <r>
    <x v="200"/>
  </r>
  <r>
    <x v="200"/>
  </r>
  <r>
    <x v="201"/>
  </r>
  <r>
    <x v="201"/>
  </r>
  <r>
    <x v="201"/>
  </r>
  <r>
    <x v="201"/>
  </r>
  <r>
    <x v="202"/>
  </r>
  <r>
    <x v="202"/>
  </r>
  <r>
    <x v="202"/>
  </r>
  <r>
    <x v="202"/>
  </r>
  <r>
    <x v="203"/>
  </r>
  <r>
    <x v="203"/>
  </r>
  <r>
    <x v="203"/>
  </r>
  <r>
    <x v="203"/>
  </r>
  <r>
    <x v="204"/>
  </r>
  <r>
    <x v="204"/>
  </r>
  <r>
    <x v="204"/>
  </r>
  <r>
    <x v="204"/>
  </r>
  <r>
    <x v="205"/>
  </r>
  <r>
    <x v="205"/>
  </r>
  <r>
    <x v="205"/>
  </r>
  <r>
    <x v="205"/>
  </r>
  <r>
    <x v="206"/>
  </r>
  <r>
    <x v="206"/>
  </r>
  <r>
    <x v="206"/>
  </r>
  <r>
    <x v="206"/>
  </r>
  <r>
    <x v="207"/>
  </r>
  <r>
    <x v="207"/>
  </r>
  <r>
    <x v="207"/>
  </r>
  <r>
    <x v="207"/>
  </r>
  <r>
    <x v="208"/>
  </r>
  <r>
    <x v="208"/>
  </r>
  <r>
    <x v="208"/>
  </r>
  <r>
    <x v="208"/>
  </r>
  <r>
    <x v="209"/>
  </r>
  <r>
    <x v="209"/>
  </r>
  <r>
    <x v="209"/>
  </r>
  <r>
    <x v="209"/>
  </r>
  <r>
    <x v="210"/>
  </r>
  <r>
    <x v="210"/>
  </r>
  <r>
    <x v="210"/>
  </r>
  <r>
    <x v="210"/>
  </r>
  <r>
    <x v="211"/>
  </r>
  <r>
    <x v="211"/>
  </r>
  <r>
    <x v="211"/>
  </r>
  <r>
    <x v="211"/>
  </r>
  <r>
    <x v="212"/>
  </r>
  <r>
    <x v="212"/>
  </r>
  <r>
    <x v="212"/>
  </r>
  <r>
    <x v="212"/>
  </r>
  <r>
    <x v="213"/>
  </r>
  <r>
    <x v="213"/>
  </r>
  <r>
    <x v="213"/>
  </r>
  <r>
    <x v="213"/>
  </r>
  <r>
    <x v="214"/>
  </r>
  <r>
    <x v="214"/>
  </r>
  <r>
    <x v="214"/>
  </r>
  <r>
    <x v="214"/>
  </r>
  <r>
    <x v="215"/>
  </r>
  <r>
    <x v="215"/>
  </r>
  <r>
    <x v="215"/>
  </r>
  <r>
    <x v="215"/>
  </r>
  <r>
    <x v="216"/>
  </r>
  <r>
    <x v="216"/>
  </r>
  <r>
    <x v="216"/>
  </r>
  <r>
    <x v="216"/>
  </r>
  <r>
    <x v="217"/>
  </r>
  <r>
    <x v="217"/>
  </r>
  <r>
    <x v="217"/>
  </r>
  <r>
    <x v="217"/>
  </r>
  <r>
    <x v="218"/>
  </r>
  <r>
    <x v="218"/>
  </r>
  <r>
    <x v="218"/>
  </r>
  <r>
    <x v="218"/>
  </r>
  <r>
    <x v="219"/>
  </r>
  <r>
    <x v="219"/>
  </r>
  <r>
    <x v="219"/>
  </r>
  <r>
    <x v="219"/>
  </r>
  <r>
    <x v="220"/>
  </r>
  <r>
    <x v="220"/>
  </r>
  <r>
    <x v="220"/>
  </r>
  <r>
    <x v="220"/>
  </r>
  <r>
    <x v="221"/>
  </r>
  <r>
    <x v="221"/>
  </r>
  <r>
    <x v="221"/>
  </r>
  <r>
    <x v="221"/>
  </r>
  <r>
    <x v="222"/>
  </r>
  <r>
    <x v="222"/>
  </r>
  <r>
    <x v="222"/>
  </r>
  <r>
    <x v="222"/>
  </r>
  <r>
    <x v="223"/>
  </r>
  <r>
    <x v="223"/>
  </r>
  <r>
    <x v="223"/>
  </r>
  <r>
    <x v="223"/>
  </r>
  <r>
    <x v="224"/>
  </r>
  <r>
    <x v="224"/>
  </r>
  <r>
    <x v="224"/>
  </r>
  <r>
    <x v="224"/>
  </r>
  <r>
    <x v="225"/>
  </r>
  <r>
    <x v="225"/>
  </r>
  <r>
    <x v="225"/>
  </r>
  <r>
    <x v="225"/>
  </r>
  <r>
    <x v="226"/>
  </r>
  <r>
    <x v="226"/>
  </r>
  <r>
    <x v="226"/>
  </r>
  <r>
    <x v="226"/>
  </r>
  <r>
    <x v="227"/>
  </r>
  <r>
    <x v="227"/>
  </r>
  <r>
    <x v="227"/>
  </r>
  <r>
    <x v="227"/>
  </r>
  <r>
    <x v="228"/>
  </r>
  <r>
    <x v="228"/>
  </r>
  <r>
    <x v="228"/>
  </r>
  <r>
    <x v="228"/>
  </r>
  <r>
    <x v="229"/>
  </r>
  <r>
    <x v="229"/>
  </r>
  <r>
    <x v="229"/>
  </r>
  <r>
    <x v="229"/>
  </r>
  <r>
    <x v="230"/>
  </r>
  <r>
    <x v="230"/>
  </r>
  <r>
    <x v="230"/>
  </r>
  <r>
    <x v="230"/>
  </r>
  <r>
    <x v="231"/>
  </r>
  <r>
    <x v="231"/>
  </r>
  <r>
    <x v="231"/>
  </r>
  <r>
    <x v="231"/>
  </r>
  <r>
    <x v="232"/>
  </r>
  <r>
    <x v="232"/>
  </r>
  <r>
    <x v="232"/>
  </r>
  <r>
    <x v="232"/>
  </r>
  <r>
    <x v="233"/>
  </r>
  <r>
    <x v="233"/>
  </r>
  <r>
    <x v="233"/>
  </r>
  <r>
    <x v="233"/>
  </r>
  <r>
    <x v="234"/>
  </r>
  <r>
    <x v="234"/>
  </r>
  <r>
    <x v="234"/>
  </r>
  <r>
    <x v="234"/>
  </r>
  <r>
    <x v="235"/>
  </r>
  <r>
    <x v="235"/>
  </r>
  <r>
    <x v="235"/>
  </r>
  <r>
    <x v="235"/>
  </r>
  <r>
    <x v="236"/>
  </r>
  <r>
    <x v="236"/>
  </r>
  <r>
    <x v="236"/>
  </r>
  <r>
    <x v="236"/>
  </r>
  <r>
    <x v="237"/>
  </r>
  <r>
    <x v="237"/>
  </r>
  <r>
    <x v="237"/>
  </r>
  <r>
    <x v="237"/>
  </r>
  <r>
    <x v="238"/>
  </r>
  <r>
    <x v="238"/>
  </r>
  <r>
    <x v="238"/>
  </r>
  <r>
    <x v="238"/>
  </r>
  <r>
    <x v="239"/>
  </r>
  <r>
    <x v="239"/>
  </r>
  <r>
    <x v="239"/>
  </r>
  <r>
    <x v="239"/>
  </r>
  <r>
    <x v="240"/>
  </r>
  <r>
    <x v="240"/>
  </r>
  <r>
    <x v="240"/>
  </r>
  <r>
    <x v="240"/>
  </r>
  <r>
    <x v="241"/>
  </r>
  <r>
    <x v="241"/>
  </r>
  <r>
    <x v="241"/>
  </r>
  <r>
    <x v="241"/>
  </r>
  <r>
    <x v="242"/>
  </r>
  <r>
    <x v="242"/>
  </r>
  <r>
    <x v="242"/>
  </r>
  <r>
    <x v="242"/>
  </r>
  <r>
    <x v="243"/>
  </r>
  <r>
    <x v="243"/>
  </r>
  <r>
    <x v="243"/>
  </r>
  <r>
    <x v="243"/>
  </r>
  <r>
    <x v="244"/>
  </r>
  <r>
    <x v="244"/>
  </r>
  <r>
    <x v="244"/>
  </r>
  <r>
    <x v="244"/>
  </r>
  <r>
    <x v="245"/>
  </r>
  <r>
    <x v="245"/>
  </r>
  <r>
    <x v="245"/>
  </r>
  <r>
    <x v="245"/>
  </r>
  <r>
    <x v="246"/>
  </r>
  <r>
    <x v="246"/>
  </r>
  <r>
    <x v="246"/>
  </r>
  <r>
    <x v="246"/>
  </r>
  <r>
    <x v="247"/>
  </r>
  <r>
    <x v="247"/>
  </r>
  <r>
    <x v="247"/>
  </r>
  <r>
    <x v="247"/>
  </r>
  <r>
    <x v="248"/>
  </r>
  <r>
    <x v="248"/>
  </r>
  <r>
    <x v="248"/>
  </r>
  <r>
    <x v="248"/>
  </r>
  <r>
    <x v="249"/>
  </r>
  <r>
    <x v="249"/>
  </r>
  <r>
    <x v="249"/>
  </r>
  <r>
    <x v="249"/>
  </r>
  <r>
    <x v="250"/>
  </r>
  <r>
    <x v="250"/>
  </r>
  <r>
    <x v="250"/>
  </r>
  <r>
    <x v="250"/>
  </r>
  <r>
    <x v="251"/>
  </r>
  <r>
    <x v="251"/>
  </r>
  <r>
    <x v="251"/>
  </r>
  <r>
    <x v="251"/>
  </r>
  <r>
    <x v="252"/>
  </r>
  <r>
    <x v="252"/>
  </r>
  <r>
    <x v="252"/>
  </r>
  <r>
    <x v="252"/>
  </r>
  <r>
    <x v="253"/>
  </r>
  <r>
    <x v="253"/>
  </r>
  <r>
    <x v="253"/>
  </r>
  <r>
    <x v="253"/>
  </r>
  <r>
    <x v="254"/>
  </r>
  <r>
    <x v="254"/>
  </r>
  <r>
    <x v="254"/>
  </r>
  <r>
    <x v="254"/>
  </r>
  <r>
    <x v="255"/>
  </r>
  <r>
    <x v="255"/>
  </r>
  <r>
    <x v="255"/>
  </r>
  <r>
    <x v="255"/>
  </r>
  <r>
    <x v="256"/>
  </r>
  <r>
    <x v="256"/>
  </r>
  <r>
    <x v="256"/>
  </r>
  <r>
    <x v="256"/>
  </r>
  <r>
    <x v="257"/>
  </r>
  <r>
    <x v="257"/>
  </r>
  <r>
    <x v="257"/>
  </r>
  <r>
    <x v="257"/>
  </r>
  <r>
    <x v="258"/>
  </r>
  <r>
    <x v="258"/>
  </r>
  <r>
    <x v="258"/>
  </r>
  <r>
    <x v="258"/>
  </r>
  <r>
    <x v="259"/>
  </r>
  <r>
    <x v="259"/>
  </r>
  <r>
    <x v="259"/>
  </r>
  <r>
    <x v="259"/>
  </r>
  <r>
    <x v="260"/>
  </r>
  <r>
    <x v="260"/>
  </r>
  <r>
    <x v="260"/>
  </r>
  <r>
    <x v="260"/>
  </r>
  <r>
    <x v="261"/>
  </r>
  <r>
    <x v="261"/>
  </r>
  <r>
    <x v="261"/>
  </r>
  <r>
    <x v="261"/>
  </r>
  <r>
    <x v="262"/>
  </r>
  <r>
    <x v="262"/>
  </r>
  <r>
    <x v="262"/>
  </r>
  <r>
    <x v="262"/>
  </r>
  <r>
    <x v="263"/>
  </r>
  <r>
    <x v="263"/>
  </r>
  <r>
    <x v="263"/>
  </r>
  <r>
    <x v="263"/>
  </r>
  <r>
    <x v="264"/>
  </r>
  <r>
    <x v="264"/>
  </r>
  <r>
    <x v="264"/>
  </r>
  <r>
    <x v="264"/>
  </r>
  <r>
    <x v="265"/>
  </r>
  <r>
    <x v="265"/>
  </r>
  <r>
    <x v="265"/>
  </r>
  <r>
    <x v="265"/>
  </r>
  <r>
    <x v="266"/>
  </r>
  <r>
    <x v="266"/>
  </r>
  <r>
    <x v="266"/>
  </r>
  <r>
    <x v="266"/>
  </r>
  <r>
    <x v="267"/>
  </r>
  <r>
    <x v="267"/>
  </r>
  <r>
    <x v="267"/>
  </r>
  <r>
    <x v="267"/>
  </r>
  <r>
    <x v="268"/>
  </r>
  <r>
    <x v="268"/>
  </r>
  <r>
    <x v="268"/>
  </r>
  <r>
    <x v="268"/>
  </r>
  <r>
    <x v="269"/>
  </r>
  <r>
    <x v="269"/>
  </r>
  <r>
    <x v="269"/>
  </r>
  <r>
    <x v="269"/>
  </r>
  <r>
    <x v="270"/>
  </r>
  <r>
    <x v="270"/>
  </r>
  <r>
    <x v="270"/>
  </r>
  <r>
    <x v="270"/>
  </r>
  <r>
    <x v="271"/>
  </r>
  <r>
    <x v="271"/>
  </r>
  <r>
    <x v="271"/>
  </r>
  <r>
    <x v="271"/>
  </r>
  <r>
    <x v="272"/>
  </r>
  <r>
    <x v="272"/>
  </r>
  <r>
    <x v="272"/>
  </r>
  <r>
    <x v="272"/>
  </r>
  <r>
    <x v="273"/>
  </r>
  <r>
    <x v="273"/>
  </r>
  <r>
    <x v="273"/>
  </r>
  <r>
    <x v="273"/>
  </r>
  <r>
    <x v="274"/>
  </r>
  <r>
    <x v="274"/>
  </r>
  <r>
    <x v="274"/>
  </r>
  <r>
    <x v="274"/>
  </r>
  <r>
    <x v="275"/>
  </r>
  <r>
    <x v="275"/>
  </r>
  <r>
    <x v="275"/>
  </r>
  <r>
    <x v="275"/>
  </r>
  <r>
    <x v="276"/>
  </r>
  <r>
    <x v="276"/>
  </r>
  <r>
    <x v="277"/>
  </r>
  <r>
    <x v="277"/>
  </r>
  <r>
    <x v="277"/>
  </r>
  <r>
    <x v="277"/>
  </r>
  <r>
    <x v="278"/>
  </r>
  <r>
    <x v="278"/>
  </r>
  <r>
    <x v="278"/>
  </r>
  <r>
    <x v="278"/>
  </r>
  <r>
    <x v="279"/>
  </r>
  <r>
    <x v="279"/>
  </r>
  <r>
    <x v="279"/>
  </r>
  <r>
    <x v="279"/>
  </r>
  <r>
    <x v="280"/>
  </r>
  <r>
    <x v="280"/>
  </r>
  <r>
    <x v="280"/>
  </r>
  <r>
    <x v="280"/>
  </r>
  <r>
    <x v="281"/>
  </r>
  <r>
    <x v="281"/>
  </r>
  <r>
    <x v="281"/>
  </r>
  <r>
    <x v="281"/>
  </r>
  <r>
    <x v="282"/>
  </r>
  <r>
    <x v="282"/>
  </r>
  <r>
    <x v="282"/>
  </r>
  <r>
    <x v="282"/>
  </r>
  <r>
    <x v="283"/>
  </r>
  <r>
    <x v="283"/>
  </r>
  <r>
    <x v="283"/>
  </r>
  <r>
    <x v="283"/>
  </r>
  <r>
    <x v="284"/>
  </r>
  <r>
    <x v="284"/>
  </r>
  <r>
    <x v="284"/>
  </r>
  <r>
    <x v="284"/>
  </r>
  <r>
    <x v="285"/>
  </r>
  <r>
    <x v="285"/>
  </r>
  <r>
    <x v="285"/>
  </r>
  <r>
    <x v="285"/>
  </r>
  <r>
    <x v="286"/>
  </r>
  <r>
    <x v="286"/>
  </r>
  <r>
    <x v="286"/>
  </r>
  <r>
    <x v="286"/>
  </r>
  <r>
    <x v="287"/>
  </r>
  <r>
    <x v="287"/>
  </r>
  <r>
    <x v="287"/>
  </r>
  <r>
    <x v="287"/>
  </r>
  <r>
    <x v="288"/>
  </r>
  <r>
    <x v="288"/>
  </r>
  <r>
    <x v="288"/>
  </r>
  <r>
    <x v="288"/>
  </r>
  <r>
    <x v="289"/>
  </r>
  <r>
    <x v="289"/>
  </r>
  <r>
    <x v="289"/>
  </r>
  <r>
    <x v="289"/>
  </r>
  <r>
    <x v="290"/>
  </r>
  <r>
    <x v="290"/>
  </r>
  <r>
    <x v="290"/>
  </r>
  <r>
    <x v="290"/>
  </r>
  <r>
    <x v="291"/>
  </r>
  <r>
    <x v="291"/>
  </r>
  <r>
    <x v="291"/>
  </r>
  <r>
    <x v="291"/>
  </r>
  <r>
    <x v="292"/>
  </r>
  <r>
    <x v="292"/>
  </r>
  <r>
    <x v="292"/>
  </r>
  <r>
    <x v="292"/>
  </r>
  <r>
    <x v="293"/>
  </r>
  <r>
    <x v="293"/>
  </r>
  <r>
    <x v="293"/>
  </r>
  <r>
    <x v="294"/>
  </r>
  <r>
    <x v="294"/>
  </r>
  <r>
    <x v="294"/>
  </r>
  <r>
    <x v="294"/>
  </r>
  <r>
    <x v="295"/>
  </r>
  <r>
    <x v="295"/>
  </r>
  <r>
    <x v="295"/>
  </r>
  <r>
    <x v="295"/>
  </r>
  <r>
    <x v="296"/>
  </r>
  <r>
    <x v="296"/>
  </r>
  <r>
    <x v="296"/>
  </r>
  <r>
    <x v="296"/>
  </r>
  <r>
    <x v="297"/>
  </r>
  <r>
    <x v="297"/>
  </r>
  <r>
    <x v="297"/>
  </r>
  <r>
    <x v="297"/>
  </r>
  <r>
    <x v="298"/>
  </r>
  <r>
    <x v="298"/>
  </r>
  <r>
    <x v="298"/>
  </r>
  <r>
    <x v="298"/>
  </r>
  <r>
    <x v="299"/>
  </r>
  <r>
    <x v="299"/>
  </r>
  <r>
    <x v="299"/>
  </r>
  <r>
    <x v="299"/>
  </r>
  <r>
    <x v="300"/>
  </r>
  <r>
    <x v="300"/>
  </r>
  <r>
    <x v="300"/>
  </r>
  <r>
    <x v="300"/>
  </r>
  <r>
    <x v="301"/>
  </r>
  <r>
    <x v="301"/>
  </r>
  <r>
    <x v="301"/>
  </r>
  <r>
    <x v="301"/>
  </r>
  <r>
    <x v="302"/>
  </r>
  <r>
    <x v="302"/>
  </r>
  <r>
    <x v="302"/>
  </r>
  <r>
    <x v="302"/>
  </r>
  <r>
    <x v="303"/>
  </r>
  <r>
    <x v="303"/>
  </r>
  <r>
    <x v="303"/>
  </r>
  <r>
    <x v="303"/>
  </r>
  <r>
    <x v="304"/>
  </r>
  <r>
    <x v="304"/>
  </r>
  <r>
    <x v="304"/>
  </r>
  <r>
    <x v="304"/>
  </r>
  <r>
    <x v="305"/>
  </r>
  <r>
    <x v="305"/>
  </r>
  <r>
    <x v="305"/>
  </r>
  <r>
    <x v="305"/>
  </r>
  <r>
    <x v="306"/>
  </r>
  <r>
    <x v="306"/>
  </r>
  <r>
    <x v="306"/>
  </r>
  <r>
    <x v="306"/>
  </r>
  <r>
    <x v="307"/>
  </r>
  <r>
    <x v="307"/>
  </r>
  <r>
    <x v="307"/>
  </r>
  <r>
    <x v="307"/>
  </r>
  <r>
    <x v="308"/>
  </r>
  <r>
    <x v="308"/>
  </r>
  <r>
    <x v="308"/>
  </r>
  <r>
    <x v="308"/>
  </r>
  <r>
    <x v="309"/>
  </r>
  <r>
    <x v="309"/>
  </r>
  <r>
    <x v="309"/>
  </r>
  <r>
    <x v="309"/>
  </r>
  <r>
    <x v="310"/>
  </r>
  <r>
    <x v="310"/>
  </r>
  <r>
    <x v="310"/>
  </r>
  <r>
    <x v="310"/>
  </r>
  <r>
    <x v="311"/>
  </r>
  <r>
    <x v="311"/>
  </r>
  <r>
    <x v="311"/>
  </r>
  <r>
    <x v="311"/>
  </r>
  <r>
    <x v="312"/>
  </r>
  <r>
    <x v="312"/>
  </r>
  <r>
    <x v="312"/>
  </r>
  <r>
    <x v="312"/>
  </r>
  <r>
    <x v="313"/>
  </r>
  <r>
    <x v="313"/>
  </r>
  <r>
    <x v="313"/>
  </r>
  <r>
    <x v="313"/>
  </r>
  <r>
    <x v="314"/>
  </r>
  <r>
    <x v="314"/>
  </r>
  <r>
    <x v="314"/>
  </r>
  <r>
    <x v="314"/>
  </r>
  <r>
    <x v="315"/>
  </r>
  <r>
    <x v="315"/>
  </r>
  <r>
    <x v="315"/>
  </r>
  <r>
    <x v="315"/>
  </r>
  <r>
    <x v="316"/>
  </r>
  <r>
    <x v="316"/>
  </r>
  <r>
    <x v="316"/>
  </r>
  <r>
    <x v="316"/>
  </r>
  <r>
    <x v="317"/>
  </r>
  <r>
    <x v="317"/>
  </r>
  <r>
    <x v="317"/>
  </r>
  <r>
    <x v="317"/>
  </r>
  <r>
    <x v="318"/>
  </r>
  <r>
    <x v="318"/>
  </r>
  <r>
    <x v="318"/>
  </r>
  <r>
    <x v="318"/>
  </r>
  <r>
    <x v="319"/>
  </r>
  <r>
    <x v="319"/>
  </r>
  <r>
    <x v="319"/>
  </r>
  <r>
    <x v="319"/>
  </r>
  <r>
    <x v="320"/>
  </r>
  <r>
    <x v="320"/>
  </r>
  <r>
    <x v="320"/>
  </r>
  <r>
    <x v="320"/>
  </r>
  <r>
    <x v="321"/>
  </r>
  <r>
    <x v="321"/>
  </r>
  <r>
    <x v="321"/>
  </r>
  <r>
    <x v="321"/>
  </r>
  <r>
    <x v="322"/>
  </r>
  <r>
    <x v="322"/>
  </r>
  <r>
    <x v="322"/>
  </r>
  <r>
    <x v="322"/>
  </r>
  <r>
    <x v="323"/>
  </r>
  <r>
    <x v="323"/>
  </r>
  <r>
    <x v="323"/>
  </r>
  <r>
    <x v="324"/>
  </r>
  <r>
    <x v="324"/>
  </r>
  <r>
    <x v="324"/>
  </r>
  <r>
    <x v="324"/>
  </r>
  <r>
    <x v="325"/>
  </r>
  <r>
    <x v="325"/>
  </r>
  <r>
    <x v="325"/>
  </r>
  <r>
    <x v="325"/>
  </r>
  <r>
    <x v="326"/>
  </r>
  <r>
    <x v="326"/>
  </r>
  <r>
    <x v="326"/>
  </r>
  <r>
    <x v="326"/>
  </r>
  <r>
    <x v="327"/>
  </r>
  <r>
    <x v="327"/>
  </r>
  <r>
    <x v="327"/>
  </r>
  <r>
    <x v="327"/>
  </r>
  <r>
    <x v="328"/>
  </r>
  <r>
    <x v="328"/>
  </r>
  <r>
    <x v="328"/>
  </r>
  <r>
    <x v="328"/>
  </r>
  <r>
    <x v="329"/>
  </r>
  <r>
    <x v="329"/>
  </r>
  <r>
    <x v="329"/>
  </r>
  <r>
    <x v="329"/>
  </r>
  <r>
    <x v="330"/>
  </r>
  <r>
    <x v="330"/>
  </r>
  <r>
    <x v="330"/>
  </r>
  <r>
    <x v="330"/>
  </r>
  <r>
    <x v="331"/>
  </r>
  <r>
    <x v="331"/>
  </r>
  <r>
    <x v="331"/>
  </r>
  <r>
    <x v="331"/>
  </r>
  <r>
    <x v="332"/>
  </r>
  <r>
    <x v="332"/>
  </r>
  <r>
    <x v="332"/>
  </r>
  <r>
    <x v="332"/>
  </r>
  <r>
    <x v="333"/>
  </r>
  <r>
    <x v="333"/>
  </r>
  <r>
    <x v="333"/>
  </r>
  <r>
    <x v="333"/>
  </r>
  <r>
    <x v="334"/>
  </r>
  <r>
    <x v="334"/>
  </r>
  <r>
    <x v="334"/>
  </r>
  <r>
    <x v="334"/>
  </r>
  <r>
    <x v="335"/>
  </r>
  <r>
    <x v="335"/>
  </r>
  <r>
    <x v="335"/>
  </r>
  <r>
    <x v="335"/>
  </r>
  <r>
    <x v="336"/>
  </r>
  <r>
    <x v="336"/>
  </r>
  <r>
    <x v="336"/>
  </r>
  <r>
    <x v="336"/>
  </r>
  <r>
    <x v="337"/>
  </r>
  <r>
    <x v="337"/>
  </r>
  <r>
    <x v="337"/>
  </r>
  <r>
    <x v="337"/>
  </r>
  <r>
    <x v="338"/>
  </r>
  <r>
    <x v="338"/>
  </r>
  <r>
    <x v="338"/>
  </r>
  <r>
    <x v="338"/>
  </r>
  <r>
    <x v="339"/>
  </r>
  <r>
    <x v="339"/>
  </r>
  <r>
    <x v="339"/>
  </r>
  <r>
    <x v="339"/>
  </r>
  <r>
    <x v="340"/>
  </r>
  <r>
    <x v="340"/>
  </r>
  <r>
    <x v="340"/>
  </r>
  <r>
    <x v="340"/>
  </r>
  <r>
    <x v="341"/>
  </r>
  <r>
    <x v="341"/>
  </r>
  <r>
    <x v="341"/>
  </r>
  <r>
    <x v="341"/>
  </r>
  <r>
    <x v="342"/>
  </r>
  <r>
    <x v="342"/>
  </r>
  <r>
    <x v="342"/>
  </r>
  <r>
    <x v="342"/>
  </r>
  <r>
    <x v="343"/>
  </r>
  <r>
    <x v="343"/>
  </r>
  <r>
    <x v="343"/>
  </r>
  <r>
    <x v="343"/>
  </r>
  <r>
    <x v="344"/>
  </r>
  <r>
    <x v="344"/>
  </r>
  <r>
    <x v="344"/>
  </r>
  <r>
    <x v="344"/>
  </r>
  <r>
    <x v="345"/>
  </r>
  <r>
    <x v="345"/>
  </r>
  <r>
    <x v="345"/>
  </r>
  <r>
    <x v="345"/>
  </r>
  <r>
    <x v="346"/>
  </r>
  <r>
    <x v="346"/>
  </r>
  <r>
    <x v="346"/>
  </r>
  <r>
    <x v="346"/>
  </r>
  <r>
    <x v="347"/>
  </r>
  <r>
    <x v="347"/>
  </r>
  <r>
    <x v="347"/>
  </r>
  <r>
    <x v="347"/>
  </r>
  <r>
    <x v="348"/>
  </r>
  <r>
    <x v="348"/>
  </r>
  <r>
    <x v="348"/>
  </r>
  <r>
    <x v="348"/>
  </r>
  <r>
    <x v="349"/>
  </r>
  <r>
    <x v="349"/>
  </r>
  <r>
    <x v="349"/>
  </r>
  <r>
    <x v="349"/>
  </r>
  <r>
    <x v="350"/>
  </r>
  <r>
    <x v="350"/>
  </r>
  <r>
    <x v="350"/>
  </r>
  <r>
    <x v="350"/>
  </r>
  <r>
    <x v="351"/>
  </r>
  <r>
    <x v="351"/>
  </r>
  <r>
    <x v="351"/>
  </r>
  <r>
    <x v="351"/>
  </r>
  <r>
    <x v="352"/>
  </r>
  <r>
    <x v="352"/>
  </r>
  <r>
    <x v="352"/>
  </r>
  <r>
    <x v="352"/>
  </r>
  <r>
    <x v="353"/>
  </r>
  <r>
    <x v="353"/>
  </r>
  <r>
    <x v="353"/>
  </r>
  <r>
    <x v="353"/>
  </r>
  <r>
    <x v="354"/>
  </r>
  <r>
    <x v="354"/>
  </r>
  <r>
    <x v="354"/>
  </r>
  <r>
    <x v="354"/>
  </r>
  <r>
    <x v="355"/>
  </r>
  <r>
    <x v="355"/>
  </r>
  <r>
    <x v="355"/>
  </r>
  <r>
    <x v="355"/>
  </r>
  <r>
    <x v="356"/>
  </r>
  <r>
    <x v="356"/>
  </r>
  <r>
    <x v="356"/>
  </r>
  <r>
    <x v="356"/>
  </r>
  <r>
    <x v="357"/>
  </r>
  <r>
    <x v="357"/>
  </r>
  <r>
    <x v="357"/>
  </r>
  <r>
    <x v="357"/>
  </r>
  <r>
    <x v="358"/>
  </r>
  <r>
    <x v="358"/>
  </r>
  <r>
    <x v="358"/>
  </r>
  <r>
    <x v="358"/>
  </r>
  <r>
    <x v="359"/>
  </r>
  <r>
    <x v="359"/>
  </r>
  <r>
    <x v="359"/>
  </r>
  <r>
    <x v="359"/>
  </r>
  <r>
    <x v="360"/>
  </r>
  <r>
    <x v="360"/>
  </r>
  <r>
    <x v="360"/>
  </r>
  <r>
    <x v="360"/>
  </r>
  <r>
    <x v="361"/>
  </r>
  <r>
    <x v="361"/>
  </r>
  <r>
    <x v="361"/>
  </r>
  <r>
    <x v="361"/>
  </r>
  <r>
    <x v="362"/>
  </r>
  <r>
    <x v="362"/>
  </r>
  <r>
    <x v="362"/>
  </r>
  <r>
    <x v="362"/>
  </r>
  <r>
    <x v="363"/>
  </r>
  <r>
    <x v="363"/>
  </r>
  <r>
    <x v="363"/>
  </r>
  <r>
    <x v="363"/>
  </r>
  <r>
    <x v="364"/>
  </r>
  <r>
    <x v="364"/>
  </r>
  <r>
    <x v="364"/>
  </r>
  <r>
    <x v="364"/>
  </r>
  <r>
    <x v="365"/>
  </r>
  <r>
    <x v="365"/>
  </r>
  <r>
    <x v="365"/>
  </r>
  <r>
    <x v="365"/>
  </r>
  <r>
    <x v="366"/>
  </r>
  <r>
    <x v="366"/>
  </r>
  <r>
    <x v="366"/>
  </r>
  <r>
    <x v="366"/>
  </r>
  <r>
    <x v="367"/>
  </r>
  <r>
    <x v="367"/>
  </r>
  <r>
    <x v="367"/>
  </r>
  <r>
    <x v="367"/>
  </r>
  <r>
    <x v="368"/>
  </r>
  <r>
    <x v="368"/>
  </r>
  <r>
    <x v="368"/>
  </r>
  <r>
    <x v="368"/>
  </r>
  <r>
    <x v="369"/>
  </r>
  <r>
    <x v="369"/>
  </r>
  <r>
    <x v="369"/>
  </r>
  <r>
    <x v="369"/>
  </r>
  <r>
    <x v="370"/>
  </r>
  <r>
    <x v="370"/>
  </r>
  <r>
    <x v="370"/>
  </r>
  <r>
    <x v="370"/>
  </r>
  <r>
    <x v="371"/>
  </r>
  <r>
    <x v="371"/>
  </r>
  <r>
    <x v="371"/>
  </r>
  <r>
    <x v="371"/>
  </r>
  <r>
    <x v="372"/>
  </r>
  <r>
    <x v="372"/>
  </r>
  <r>
    <x v="372"/>
  </r>
  <r>
    <x v="372"/>
  </r>
  <r>
    <x v="373"/>
  </r>
  <r>
    <x v="373"/>
  </r>
  <r>
    <x v="373"/>
  </r>
  <r>
    <x v="373"/>
  </r>
  <r>
    <x v="374"/>
  </r>
  <r>
    <x v="374"/>
  </r>
  <r>
    <x v="374"/>
  </r>
  <r>
    <x v="374"/>
  </r>
  <r>
    <x v="375"/>
  </r>
  <r>
    <x v="375"/>
  </r>
  <r>
    <x v="375"/>
  </r>
  <r>
    <x v="375"/>
  </r>
  <r>
    <x v="376"/>
  </r>
  <r>
    <x v="376"/>
  </r>
  <r>
    <x v="376"/>
  </r>
  <r>
    <x v="376"/>
  </r>
  <r>
    <x v="377"/>
  </r>
  <r>
    <x v="377"/>
  </r>
  <r>
    <x v="377"/>
  </r>
  <r>
    <x v="377"/>
  </r>
  <r>
    <x v="378"/>
  </r>
  <r>
    <x v="378"/>
  </r>
  <r>
    <x v="378"/>
  </r>
  <r>
    <x v="378"/>
  </r>
  <r>
    <x v="379"/>
  </r>
  <r>
    <x v="379"/>
  </r>
  <r>
    <x v="379"/>
  </r>
  <r>
    <x v="379"/>
  </r>
  <r>
    <x v="380"/>
  </r>
  <r>
    <x v="380"/>
  </r>
  <r>
    <x v="380"/>
  </r>
  <r>
    <x v="380"/>
  </r>
  <r>
    <x v="381"/>
  </r>
  <r>
    <x v="381"/>
  </r>
  <r>
    <x v="381"/>
  </r>
  <r>
    <x v="381"/>
  </r>
  <r>
    <x v="382"/>
  </r>
  <r>
    <x v="382"/>
  </r>
  <r>
    <x v="382"/>
  </r>
  <r>
    <x v="382"/>
  </r>
  <r>
    <x v="383"/>
  </r>
  <r>
    <x v="383"/>
  </r>
  <r>
    <x v="383"/>
  </r>
  <r>
    <x v="383"/>
  </r>
  <r>
    <x v="384"/>
  </r>
  <r>
    <x v="384"/>
  </r>
  <r>
    <x v="384"/>
  </r>
  <r>
    <x v="384"/>
  </r>
  <r>
    <x v="385"/>
  </r>
  <r>
    <x v="385"/>
  </r>
  <r>
    <x v="385"/>
  </r>
  <r>
    <x v="385"/>
  </r>
  <r>
    <x v="386"/>
  </r>
  <r>
    <x v="386"/>
  </r>
  <r>
    <x v="386"/>
  </r>
  <r>
    <x v="386"/>
  </r>
  <r>
    <x v="387"/>
  </r>
  <r>
    <x v="387"/>
  </r>
  <r>
    <x v="387"/>
  </r>
  <r>
    <x v="387"/>
  </r>
  <r>
    <x v="388"/>
  </r>
  <r>
    <x v="388"/>
  </r>
  <r>
    <x v="388"/>
  </r>
  <r>
    <x v="388"/>
  </r>
  <r>
    <x v="389"/>
  </r>
  <r>
    <x v="389"/>
  </r>
  <r>
    <x v="389"/>
  </r>
  <r>
    <x v="389"/>
  </r>
  <r>
    <x v="390"/>
  </r>
  <r>
    <x v="390"/>
  </r>
  <r>
    <x v="390"/>
  </r>
  <r>
    <x v="390"/>
  </r>
  <r>
    <x v="391"/>
  </r>
  <r>
    <x v="391"/>
  </r>
  <r>
    <x v="391"/>
  </r>
  <r>
    <x v="391"/>
  </r>
  <r>
    <x v="392"/>
  </r>
  <r>
    <x v="392"/>
  </r>
  <r>
    <x v="392"/>
  </r>
  <r>
    <x v="392"/>
  </r>
  <r>
    <x v="393"/>
  </r>
  <r>
    <x v="393"/>
  </r>
  <r>
    <x v="393"/>
  </r>
  <r>
    <x v="393"/>
  </r>
  <r>
    <x v="394"/>
  </r>
  <r>
    <x v="394"/>
  </r>
  <r>
    <x v="394"/>
  </r>
  <r>
    <x v="394"/>
  </r>
  <r>
    <x v="395"/>
  </r>
  <r>
    <x v="395"/>
  </r>
  <r>
    <x v="395"/>
  </r>
  <r>
    <x v="395"/>
  </r>
  <r>
    <x v="396"/>
  </r>
  <r>
    <x v="396"/>
  </r>
  <r>
    <x v="396"/>
  </r>
  <r>
    <x v="396"/>
  </r>
  <r>
    <x v="397"/>
  </r>
  <r>
    <x v="397"/>
  </r>
  <r>
    <x v="397"/>
  </r>
  <r>
    <x v="397"/>
  </r>
  <r>
    <x v="398"/>
  </r>
  <r>
    <x v="398"/>
  </r>
  <r>
    <x v="398"/>
  </r>
  <r>
    <x v="398"/>
  </r>
  <r>
    <x v="399"/>
  </r>
  <r>
    <x v="399"/>
  </r>
  <r>
    <x v="399"/>
  </r>
  <r>
    <x v="399"/>
  </r>
  <r>
    <x v="400"/>
  </r>
  <r>
    <x v="400"/>
  </r>
  <r>
    <x v="400"/>
  </r>
  <r>
    <x v="400"/>
  </r>
  <r>
    <x v="401"/>
  </r>
  <r>
    <x v="401"/>
  </r>
  <r>
    <x v="401"/>
  </r>
  <r>
    <x v="401"/>
  </r>
  <r>
    <x v="402"/>
  </r>
  <r>
    <x v="402"/>
  </r>
  <r>
    <x v="402"/>
  </r>
  <r>
    <x v="402"/>
  </r>
  <r>
    <x v="403"/>
  </r>
  <r>
    <x v="403"/>
  </r>
  <r>
    <x v="403"/>
  </r>
  <r>
    <x v="403"/>
  </r>
  <r>
    <x v="404"/>
  </r>
  <r>
    <x v="404"/>
  </r>
  <r>
    <x v="404"/>
  </r>
  <r>
    <x v="404"/>
  </r>
  <r>
    <x v="405"/>
  </r>
  <r>
    <x v="405"/>
  </r>
  <r>
    <x v="405"/>
  </r>
  <r>
    <x v="405"/>
  </r>
  <r>
    <x v="406"/>
  </r>
  <r>
    <x v="406"/>
  </r>
  <r>
    <x v="406"/>
  </r>
  <r>
    <x v="406"/>
  </r>
  <r>
    <x v="407"/>
  </r>
  <r>
    <x v="407"/>
  </r>
  <r>
    <x v="407"/>
  </r>
  <r>
    <x v="407"/>
  </r>
  <r>
    <x v="408"/>
  </r>
  <r>
    <x v="408"/>
  </r>
  <r>
    <x v="408"/>
  </r>
  <r>
    <x v="408"/>
  </r>
  <r>
    <x v="409"/>
  </r>
  <r>
    <x v="409"/>
  </r>
  <r>
    <x v="409"/>
  </r>
  <r>
    <x v="409"/>
  </r>
  <r>
    <x v="410"/>
  </r>
  <r>
    <x v="410"/>
  </r>
  <r>
    <x v="410"/>
  </r>
  <r>
    <x v="410"/>
  </r>
  <r>
    <x v="411"/>
  </r>
  <r>
    <x v="411"/>
  </r>
  <r>
    <x v="411"/>
  </r>
  <r>
    <x v="411"/>
  </r>
  <r>
    <x v="412"/>
  </r>
  <r>
    <x v="412"/>
  </r>
  <r>
    <x v="412"/>
  </r>
  <r>
    <x v="413"/>
  </r>
  <r>
    <x v="413"/>
  </r>
  <r>
    <x v="413"/>
  </r>
  <r>
    <x v="413"/>
  </r>
  <r>
    <x v="414"/>
  </r>
  <r>
    <x v="414"/>
  </r>
  <r>
    <x v="414"/>
  </r>
  <r>
    <x v="414"/>
  </r>
  <r>
    <x v="415"/>
  </r>
  <r>
    <x v="415"/>
  </r>
  <r>
    <x v="415"/>
  </r>
  <r>
    <x v="415"/>
  </r>
  <r>
    <x v="416"/>
  </r>
  <r>
    <x v="416"/>
  </r>
  <r>
    <x v="416"/>
  </r>
  <r>
    <x v="416"/>
  </r>
  <r>
    <x v="417"/>
  </r>
  <r>
    <x v="417"/>
  </r>
  <r>
    <x v="417"/>
  </r>
  <r>
    <x v="417"/>
  </r>
  <r>
    <x v="418"/>
  </r>
  <r>
    <x v="418"/>
  </r>
  <r>
    <x v="418"/>
  </r>
  <r>
    <x v="418"/>
  </r>
  <r>
    <x v="419"/>
  </r>
  <r>
    <x v="419"/>
  </r>
  <r>
    <x v="419"/>
  </r>
  <r>
    <x v="419"/>
  </r>
  <r>
    <x v="420"/>
  </r>
  <r>
    <x v="420"/>
  </r>
  <r>
    <x v="420"/>
  </r>
  <r>
    <x v="420"/>
  </r>
  <r>
    <x v="421"/>
  </r>
  <r>
    <x v="421"/>
  </r>
  <r>
    <x v="421"/>
  </r>
  <r>
    <x v="421"/>
  </r>
  <r>
    <x v="422"/>
  </r>
  <r>
    <x v="422"/>
  </r>
  <r>
    <x v="422"/>
  </r>
  <r>
    <x v="422"/>
  </r>
  <r>
    <x v="423"/>
  </r>
  <r>
    <x v="423"/>
  </r>
  <r>
    <x v="423"/>
  </r>
  <r>
    <x v="423"/>
  </r>
  <r>
    <x v="424"/>
  </r>
  <r>
    <x v="424"/>
  </r>
  <r>
    <x v="424"/>
  </r>
  <r>
    <x v="424"/>
  </r>
  <r>
    <x v="425"/>
  </r>
  <r>
    <x v="425"/>
  </r>
  <r>
    <x v="425"/>
  </r>
  <r>
    <x v="425"/>
  </r>
  <r>
    <x v="426"/>
  </r>
  <r>
    <x v="426"/>
  </r>
  <r>
    <x v="426"/>
  </r>
  <r>
    <x v="426"/>
  </r>
  <r>
    <x v="427"/>
  </r>
  <r>
    <x v="427"/>
  </r>
  <r>
    <x v="427"/>
  </r>
  <r>
    <x v="427"/>
  </r>
  <r>
    <x v="428"/>
  </r>
  <r>
    <x v="428"/>
  </r>
  <r>
    <x v="428"/>
  </r>
  <r>
    <x v="428"/>
  </r>
  <r>
    <x v="429"/>
  </r>
  <r>
    <x v="429"/>
  </r>
  <r>
    <x v="429"/>
  </r>
  <r>
    <x v="4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34" firstHeaderRow="1" firstDataRow="1" firstDataCol="1"/>
  <pivotFields count="1">
    <pivotField axis="axisRow"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s>
  <rowFields count="1">
    <field x="0"/>
  </rowFields>
  <rowItems count="4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2">
    <queryTableFields count="11">
      <queryTableField id="1" name="Column1" tableColumnId="23"/>
      <queryTableField id="2" name="Column2" tableColumnId="24"/>
      <queryTableField id="3" name="Column3" tableColumnId="25"/>
      <queryTableField id="4" name="Column4" tableColumnId="26"/>
      <queryTableField id="5" name="Column5" tableColumnId="27"/>
      <queryTableField id="6" name="Column6" tableColumnId="28"/>
      <queryTableField id="7" name="Column7" tableColumnId="29"/>
      <queryTableField id="8" name="Column8" tableColumnId="30"/>
      <queryTableField id="9" name="Column9" tableColumnId="31"/>
      <queryTableField id="10" name="Column10" tableColumnId="32"/>
      <queryTableField id="11" name="Column11"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projectdata_nyse__1" displayName="projectdata_nyse__1" ref="A1:K1711" tableType="queryTable" totalsRowShown="0">
  <autoFilter ref="A1:K1711">
    <filterColumn colId="2">
      <filters>
        <filter val="Year2"/>
      </filters>
    </filterColumn>
  </autoFilter>
  <tableColumns count="11">
    <tableColumn id="23" uniqueName="23" name="Column1" queryTableFieldId="1"/>
    <tableColumn id="24" uniqueName="24" name="Ticker Symbol" queryTableFieldId="2"/>
    <tableColumn id="25" uniqueName="25" name="Years" queryTableFieldId="3"/>
    <tableColumn id="26" uniqueName="26" name="Period Ending" queryTableFieldId="4"/>
    <tableColumn id="27" uniqueName="27" name="Total Revenue" queryTableFieldId="5"/>
    <tableColumn id="28" uniqueName="28" name="Cost of Goods Sold" queryTableFieldId="6"/>
    <tableColumn id="29" uniqueName="29" name="Sales, General and Admin" queryTableFieldId="7"/>
    <tableColumn id="30" uniqueName="30" name="Research and Development" queryTableFieldId="8"/>
    <tableColumn id="31" uniqueName="31" name="Other Operating Items" queryTableFieldId="9"/>
    <tableColumn id="32" uniqueName="32" name="GICS Sector" queryTableFieldId="10"/>
    <tableColumn id="33" uniqueName="33" name="GICS Sub Industry"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711"/>
  <sheetViews>
    <sheetView workbookViewId="0">
      <selection activeCell="Q11" sqref="Q11"/>
    </sheetView>
  </sheetViews>
  <sheetFormatPr defaultRowHeight="15" x14ac:dyDescent="0.25"/>
  <cols>
    <col min="1" max="1" width="11.140625" bestFit="1" customWidth="1"/>
    <col min="2" max="2" width="13.42578125" bestFit="1" customWidth="1"/>
    <col min="3" max="3" width="11.140625" bestFit="1" customWidth="1"/>
    <col min="4" max="4" width="13.42578125" bestFit="1" customWidth="1"/>
    <col min="5" max="5" width="16.7109375" bestFit="1" customWidth="1"/>
    <col min="6" max="6" width="18.5703125" bestFit="1" customWidth="1"/>
    <col min="7" max="7" width="25.5703125" bestFit="1" customWidth="1"/>
    <col min="8" max="8" width="26.7109375" bestFit="1" customWidth="1"/>
    <col min="9" max="9" width="22.140625" bestFit="1" customWidth="1"/>
    <col min="10" max="10" width="27.7109375" bestFit="1" customWidth="1"/>
    <col min="11" max="11" width="44.5703125" bestFit="1" customWidth="1"/>
    <col min="13" max="13" width="18.85546875" customWidth="1"/>
    <col min="14" max="16" width="16.28515625" bestFit="1" customWidth="1"/>
    <col min="17" max="17" width="21.42578125" bestFit="1" customWidth="1"/>
    <col min="18" max="18" width="19.28515625" bestFit="1" customWidth="1"/>
  </cols>
  <sheetData>
    <row r="1" spans="1:18" ht="147" customHeight="1" x14ac:dyDescent="0.25">
      <c r="A1" s="1" t="s">
        <v>0</v>
      </c>
      <c r="B1" s="1" t="s">
        <v>1</v>
      </c>
      <c r="C1" s="1" t="s">
        <v>2</v>
      </c>
      <c r="D1" s="1" t="s">
        <v>3</v>
      </c>
      <c r="E1" s="1" t="s">
        <v>729</v>
      </c>
      <c r="F1" s="1" t="s">
        <v>730</v>
      </c>
      <c r="G1" s="1" t="s">
        <v>731</v>
      </c>
      <c r="H1" s="1" t="s">
        <v>732</v>
      </c>
      <c r="I1" s="1" t="s">
        <v>733</v>
      </c>
      <c r="J1" s="1" t="s">
        <v>4</v>
      </c>
      <c r="K1" s="1" t="s">
        <v>5</v>
      </c>
      <c r="M1" s="37" t="s">
        <v>6948</v>
      </c>
      <c r="N1" s="37" t="s">
        <v>6949</v>
      </c>
      <c r="O1" s="37" t="s">
        <v>6950</v>
      </c>
      <c r="P1" s="37" t="s">
        <v>6951</v>
      </c>
      <c r="Q1" s="2"/>
    </row>
    <row r="2" spans="1:18" ht="26.25" customHeight="1" x14ac:dyDescent="0.25">
      <c r="A2" s="1">
        <v>0</v>
      </c>
      <c r="B2" t="s">
        <v>6</v>
      </c>
      <c r="C2" t="s">
        <v>6816</v>
      </c>
      <c r="D2" s="1" t="s">
        <v>7</v>
      </c>
      <c r="E2" s="2">
        <v>24855000000</v>
      </c>
      <c r="F2" s="2">
        <v>10499000000</v>
      </c>
      <c r="G2" s="2">
        <v>12977000000</v>
      </c>
      <c r="H2" s="1"/>
      <c r="I2" s="2">
        <v>845000000</v>
      </c>
      <c r="J2" s="1" t="s">
        <v>8</v>
      </c>
      <c r="K2" s="1" t="s">
        <v>9</v>
      </c>
      <c r="M2">
        <f t="array" ref="M2">1 - (F2/E2)</f>
        <v>0.57759002212834432</v>
      </c>
      <c r="N2">
        <f>O2/E2</f>
        <v>2.1484610742305371E-2</v>
      </c>
      <c r="O2" s="2">
        <f t="array" ref="O2">P2-SUM(G2:I2)</f>
        <v>534000000</v>
      </c>
      <c r="P2" s="2">
        <f>E2-F2</f>
        <v>14356000000</v>
      </c>
      <c r="R2" s="2"/>
    </row>
    <row r="3" spans="1:18" x14ac:dyDescent="0.25">
      <c r="A3" s="1">
        <v>1</v>
      </c>
      <c r="B3" t="s">
        <v>6</v>
      </c>
      <c r="C3" t="s">
        <v>6817</v>
      </c>
      <c r="D3" s="1" t="s">
        <v>10</v>
      </c>
      <c r="E3" s="2">
        <v>26743000000</v>
      </c>
      <c r="F3" s="2">
        <v>10499000000</v>
      </c>
      <c r="G3" s="2">
        <v>12977000000</v>
      </c>
      <c r="H3" s="1"/>
      <c r="I3" s="2">
        <v>845000000</v>
      </c>
      <c r="J3" s="1" t="s">
        <v>8</v>
      </c>
      <c r="K3" s="1" t="s">
        <v>9</v>
      </c>
      <c r="M3">
        <f t="array" ref="M3">1 - (F3/E3)</f>
        <v>0.60741128519612608</v>
      </c>
      <c r="N3">
        <f t="shared" ref="N3:N66" si="0">O3/E3</f>
        <v>9.0565755524810235E-2</v>
      </c>
      <c r="O3" s="2">
        <f t="array" ref="O3">P3-SUM(G3:I3)</f>
        <v>2422000000</v>
      </c>
      <c r="P3" s="2">
        <f t="shared" ref="P3:P66" si="1">E3-F3</f>
        <v>16244000000</v>
      </c>
    </row>
    <row r="4" spans="1:18" hidden="1" x14ac:dyDescent="0.25">
      <c r="A4" s="1">
        <v>2</v>
      </c>
      <c r="B4" t="s">
        <v>6</v>
      </c>
      <c r="C4" t="s">
        <v>6818</v>
      </c>
      <c r="D4" s="1" t="s">
        <v>11</v>
      </c>
      <c r="E4" s="2">
        <v>42650000000</v>
      </c>
      <c r="F4" s="2">
        <v>10499000000</v>
      </c>
      <c r="G4" s="2">
        <v>12977000000</v>
      </c>
      <c r="H4" s="1"/>
      <c r="I4" s="2">
        <v>845000000</v>
      </c>
      <c r="J4" s="1" t="s">
        <v>8</v>
      </c>
      <c r="K4" s="1" t="s">
        <v>9</v>
      </c>
      <c r="M4">
        <f t="array" ref="M4">1 - (F3/E3)</f>
        <v>0.60741128519612608</v>
      </c>
      <c r="N4">
        <f t="shared" si="0"/>
        <v>0.42975381008206331</v>
      </c>
      <c r="O4" s="2">
        <f t="array" ref="O4">P4-SUM(G4:I4)</f>
        <v>18329000000</v>
      </c>
      <c r="P4" s="2">
        <f t="shared" si="1"/>
        <v>32151000000</v>
      </c>
    </row>
    <row r="5" spans="1:18" hidden="1" x14ac:dyDescent="0.25">
      <c r="A5" s="1">
        <v>3</v>
      </c>
      <c r="B5" t="s">
        <v>6</v>
      </c>
      <c r="C5" t="s">
        <v>6819</v>
      </c>
      <c r="D5" s="1" t="s">
        <v>12</v>
      </c>
      <c r="E5" s="2">
        <v>40990000000</v>
      </c>
      <c r="F5" s="2">
        <v>10499000000</v>
      </c>
      <c r="G5" s="2">
        <v>12977000000</v>
      </c>
      <c r="H5" s="1"/>
      <c r="I5" s="2">
        <v>845000000</v>
      </c>
      <c r="J5" s="1" t="s">
        <v>8</v>
      </c>
      <c r="K5" s="1" t="s">
        <v>9</v>
      </c>
      <c r="M5">
        <f t="array" ref="M5">1 - (F4/E4)</f>
        <v>0.75383352872215714</v>
      </c>
      <c r="N5">
        <f t="shared" si="0"/>
        <v>0.40666016101488167</v>
      </c>
      <c r="O5" s="2">
        <f t="array" ref="O5">P5-SUM(G5:I5)</f>
        <v>16669000000</v>
      </c>
      <c r="P5" s="2">
        <f t="shared" si="1"/>
        <v>30491000000</v>
      </c>
    </row>
    <row r="6" spans="1:18" hidden="1" x14ac:dyDescent="0.25">
      <c r="A6" s="1">
        <v>4</v>
      </c>
      <c r="B6" t="s">
        <v>13</v>
      </c>
      <c r="C6" t="s">
        <v>6816</v>
      </c>
      <c r="D6" s="10">
        <v>41272</v>
      </c>
      <c r="E6" s="2">
        <v>6205003000</v>
      </c>
      <c r="F6" s="2">
        <v>10499000000</v>
      </c>
      <c r="G6" s="2">
        <v>12977000000</v>
      </c>
      <c r="H6" s="1"/>
      <c r="I6" s="1"/>
      <c r="J6" s="1" t="s">
        <v>15</v>
      </c>
      <c r="K6" s="1" t="s">
        <v>16</v>
      </c>
      <c r="M6">
        <f t="array" ref="M6">1 - (F5/E5)</f>
        <v>0.74386435716028299</v>
      </c>
      <c r="N6">
        <f t="shared" si="0"/>
        <v>-2.7833986542794582</v>
      </c>
      <c r="O6" s="2">
        <f t="array" ref="O6">P6-SUM(G6:I6)</f>
        <v>-17270997000</v>
      </c>
      <c r="P6" s="2">
        <f t="shared" si="1"/>
        <v>-4293997000</v>
      </c>
      <c r="Q6" s="2"/>
    </row>
    <row r="7" spans="1:18" x14ac:dyDescent="0.25">
      <c r="A7" s="1">
        <v>5</v>
      </c>
      <c r="B7" t="s">
        <v>13</v>
      </c>
      <c r="C7" t="s">
        <v>6817</v>
      </c>
      <c r="D7" s="1" t="s">
        <v>17</v>
      </c>
      <c r="E7" s="2">
        <v>6493814000</v>
      </c>
      <c r="F7" s="2">
        <v>10499000000</v>
      </c>
      <c r="G7" s="2">
        <v>12977000000</v>
      </c>
      <c r="H7" s="1"/>
      <c r="I7" s="1"/>
      <c r="J7" s="1" t="s">
        <v>15</v>
      </c>
      <c r="K7" s="1" t="s">
        <v>16</v>
      </c>
      <c r="M7">
        <f t="array" ref="M7">1 - (F6/E6)</f>
        <v>-0.69202174438916475</v>
      </c>
      <c r="N7">
        <f t="shared" si="0"/>
        <v>-2.6151328017710394</v>
      </c>
      <c r="O7" s="2">
        <f t="array" ref="O7">P7-SUM(G7:I7)</f>
        <v>-16982186000</v>
      </c>
      <c r="P7" s="2">
        <f t="shared" si="1"/>
        <v>-4005186000</v>
      </c>
    </row>
    <row r="8" spans="1:18" hidden="1" x14ac:dyDescent="0.25">
      <c r="A8" s="1">
        <v>6</v>
      </c>
      <c r="B8" t="s">
        <v>13</v>
      </c>
      <c r="C8" t="s">
        <v>6818</v>
      </c>
      <c r="D8" s="1" t="s">
        <v>18</v>
      </c>
      <c r="E8" s="2">
        <v>9843861000</v>
      </c>
      <c r="F8" s="2">
        <v>10499000000</v>
      </c>
      <c r="G8" s="2">
        <v>12977000000</v>
      </c>
      <c r="H8" s="1"/>
      <c r="I8" s="1"/>
      <c r="J8" s="1" t="s">
        <v>15</v>
      </c>
      <c r="K8" s="1" t="s">
        <v>16</v>
      </c>
      <c r="M8">
        <f t="array" ref="M8">1 - (F7/E7)</f>
        <v>-0.6167694362665761</v>
      </c>
      <c r="N8">
        <f t="shared" si="0"/>
        <v>-1.3848366001917336</v>
      </c>
      <c r="O8" s="2">
        <f t="array" ref="O8">P8-SUM(G8:I8)</f>
        <v>-13632139000</v>
      </c>
      <c r="P8" s="2">
        <f t="shared" si="1"/>
        <v>-655139000</v>
      </c>
    </row>
    <row r="9" spans="1:18" hidden="1" x14ac:dyDescent="0.25">
      <c r="A9" s="1">
        <v>7</v>
      </c>
      <c r="B9" t="s">
        <v>13</v>
      </c>
      <c r="C9" t="s">
        <v>6819</v>
      </c>
      <c r="D9" s="1" t="s">
        <v>19</v>
      </c>
      <c r="E9" s="2">
        <v>9737018000</v>
      </c>
      <c r="F9" s="2">
        <v>10499000000</v>
      </c>
      <c r="G9" s="2">
        <v>12977000000</v>
      </c>
      <c r="H9" s="1"/>
      <c r="I9" s="1"/>
      <c r="J9" s="1" t="s">
        <v>15</v>
      </c>
      <c r="K9" s="1" t="s">
        <v>16</v>
      </c>
      <c r="M9">
        <f t="array" ref="M9">1 - (F8/E8)</f>
        <v>-6.6553052709704019E-2</v>
      </c>
      <c r="N9">
        <f t="shared" si="0"/>
        <v>-1.4110050941674339</v>
      </c>
      <c r="O9" s="2">
        <f t="array" ref="O9">P9-SUM(G9:I9)</f>
        <v>-13738982000</v>
      </c>
      <c r="P9" s="2">
        <f t="shared" si="1"/>
        <v>-761982000</v>
      </c>
    </row>
    <row r="10" spans="1:18" hidden="1" x14ac:dyDescent="0.25">
      <c r="A10" s="1">
        <v>8</v>
      </c>
      <c r="B10" t="s">
        <v>20</v>
      </c>
      <c r="C10" t="s">
        <v>6816</v>
      </c>
      <c r="D10" s="1" t="s">
        <v>21</v>
      </c>
      <c r="E10" s="2">
        <v>170910000000</v>
      </c>
      <c r="F10" s="2">
        <v>10499000000</v>
      </c>
      <c r="G10" s="2">
        <v>12977000000</v>
      </c>
      <c r="H10" s="2">
        <v>4475000000</v>
      </c>
      <c r="I10" s="1"/>
      <c r="J10" s="1" t="s">
        <v>22</v>
      </c>
      <c r="K10" s="1" t="s">
        <v>23</v>
      </c>
      <c r="M10">
        <f t="array" ref="M10">1 - (F9/E9)</f>
        <v>-7.825619712318499E-2</v>
      </c>
      <c r="N10">
        <f t="shared" si="0"/>
        <v>0.836457784799017</v>
      </c>
      <c r="O10" s="2">
        <f t="array" ref="O10">P10-SUM(G10:I10)</f>
        <v>142959000000</v>
      </c>
      <c r="P10" s="2">
        <f t="shared" si="1"/>
        <v>160411000000</v>
      </c>
      <c r="R10" s="2"/>
    </row>
    <row r="11" spans="1:18" x14ac:dyDescent="0.25">
      <c r="A11" s="1">
        <v>9</v>
      </c>
      <c r="B11" t="s">
        <v>20</v>
      </c>
      <c r="C11" t="s">
        <v>6817</v>
      </c>
      <c r="D11" s="1" t="s">
        <v>24</v>
      </c>
      <c r="E11" s="2">
        <v>182795000000</v>
      </c>
      <c r="F11" s="2">
        <v>10499000000</v>
      </c>
      <c r="G11" s="2">
        <v>12977000000</v>
      </c>
      <c r="H11" s="2">
        <v>6041000000</v>
      </c>
      <c r="I11" s="1"/>
      <c r="J11" s="1" t="s">
        <v>22</v>
      </c>
      <c r="K11" s="1" t="s">
        <v>23</v>
      </c>
      <c r="M11">
        <f t="array" ref="M11">1 - (F10/E10)</f>
        <v>0.93857000760634257</v>
      </c>
      <c r="N11">
        <f t="shared" si="0"/>
        <v>0.83852402965070161</v>
      </c>
      <c r="O11" s="2">
        <f t="array" ref="O11">P11-SUM(G11:I11)</f>
        <v>153278000000</v>
      </c>
      <c r="P11" s="2">
        <f t="shared" si="1"/>
        <v>172296000000</v>
      </c>
    </row>
    <row r="12" spans="1:18" hidden="1" x14ac:dyDescent="0.25">
      <c r="A12" s="1">
        <v>10</v>
      </c>
      <c r="B12" t="s">
        <v>20</v>
      </c>
      <c r="C12" t="s">
        <v>6818</v>
      </c>
      <c r="D12" s="1" t="s">
        <v>25</v>
      </c>
      <c r="E12" s="2">
        <v>233715000000</v>
      </c>
      <c r="F12" s="2">
        <v>10499000000</v>
      </c>
      <c r="G12" s="2">
        <v>12977000000</v>
      </c>
      <c r="H12" s="2">
        <v>8067000000</v>
      </c>
      <c r="I12" s="1"/>
      <c r="J12" s="1" t="s">
        <v>22</v>
      </c>
      <c r="K12" s="1" t="s">
        <v>23</v>
      </c>
      <c r="M12">
        <f t="array" ref="M12">1 - (F11/E11)</f>
        <v>0.9425640745096967</v>
      </c>
      <c r="N12">
        <f t="shared" si="0"/>
        <v>0.86503647604988987</v>
      </c>
      <c r="O12" s="2">
        <f t="array" ref="O12">P12-SUM(G12:I12)</f>
        <v>202172000000</v>
      </c>
      <c r="P12" s="2">
        <f t="shared" si="1"/>
        <v>223216000000</v>
      </c>
    </row>
    <row r="13" spans="1:18" hidden="1" x14ac:dyDescent="0.25">
      <c r="A13" s="1">
        <v>11</v>
      </c>
      <c r="B13" t="s">
        <v>20</v>
      </c>
      <c r="C13" t="s">
        <v>6819</v>
      </c>
      <c r="D13" s="1" t="s">
        <v>26</v>
      </c>
      <c r="E13" s="2">
        <v>215639000000</v>
      </c>
      <c r="F13" s="2">
        <v>10499000000</v>
      </c>
      <c r="G13" s="2">
        <v>12977000000</v>
      </c>
      <c r="H13" s="2">
        <v>10045000000</v>
      </c>
      <c r="I13" s="1"/>
      <c r="J13" s="1" t="s">
        <v>22</v>
      </c>
      <c r="K13" s="1" t="s">
        <v>23</v>
      </c>
      <c r="M13">
        <f t="array" ref="M13">1 - (F12/E12)</f>
        <v>0.95507776565475044</v>
      </c>
      <c r="N13">
        <f t="shared" si="0"/>
        <v>0.84455038281572448</v>
      </c>
      <c r="O13" s="2">
        <f t="array" ref="O13">P13-SUM(G13:I13)</f>
        <v>182118000000</v>
      </c>
      <c r="P13" s="2">
        <f t="shared" si="1"/>
        <v>205140000000</v>
      </c>
    </row>
    <row r="14" spans="1:18" hidden="1" x14ac:dyDescent="0.25">
      <c r="A14" s="1">
        <v>12</v>
      </c>
      <c r="B14" t="s">
        <v>27</v>
      </c>
      <c r="C14" t="s">
        <v>6816</v>
      </c>
      <c r="D14" s="1" t="s">
        <v>7</v>
      </c>
      <c r="E14" s="2">
        <v>18380000000</v>
      </c>
      <c r="F14" s="2">
        <v>10499000000</v>
      </c>
      <c r="G14" s="2">
        <v>12977000000</v>
      </c>
      <c r="H14" s="2">
        <v>2778000000</v>
      </c>
      <c r="I14" s="1"/>
      <c r="J14" s="1" t="s">
        <v>28</v>
      </c>
      <c r="K14" s="1" t="s">
        <v>29</v>
      </c>
      <c r="M14">
        <f t="array" ref="M14">1 - (F13/E13)</f>
        <v>0.95131214668960629</v>
      </c>
      <c r="N14">
        <f t="shared" si="0"/>
        <v>-0.42840043525571275</v>
      </c>
      <c r="O14" s="2">
        <f t="array" ref="O14">P14-SUM(G14:I14)</f>
        <v>-7874000000</v>
      </c>
      <c r="P14" s="2">
        <f t="shared" si="1"/>
        <v>7881000000</v>
      </c>
    </row>
    <row r="15" spans="1:18" x14ac:dyDescent="0.25">
      <c r="A15" s="1">
        <v>13</v>
      </c>
      <c r="B15" t="s">
        <v>27</v>
      </c>
      <c r="C15" t="s">
        <v>6817</v>
      </c>
      <c r="D15" s="1" t="s">
        <v>10</v>
      </c>
      <c r="E15" s="2">
        <v>18790000000</v>
      </c>
      <c r="F15" s="2">
        <v>10499000000</v>
      </c>
      <c r="G15" s="2">
        <v>12977000000</v>
      </c>
      <c r="H15" s="2">
        <v>2855000000</v>
      </c>
      <c r="I15" s="1"/>
      <c r="J15" s="1" t="s">
        <v>28</v>
      </c>
      <c r="K15" s="1" t="s">
        <v>29</v>
      </c>
      <c r="M15">
        <f t="array" ref="M15">1 - (F14/E14)</f>
        <v>0.42878128400435256</v>
      </c>
      <c r="N15">
        <f t="shared" si="0"/>
        <v>-0.40133049494411921</v>
      </c>
      <c r="O15" s="2">
        <f t="array" ref="O15">P15-SUM(G15:I15)</f>
        <v>-7541000000</v>
      </c>
      <c r="P15" s="2">
        <f t="shared" si="1"/>
        <v>8291000000</v>
      </c>
    </row>
    <row r="16" spans="1:18" hidden="1" x14ac:dyDescent="0.25">
      <c r="A16" s="1">
        <v>14</v>
      </c>
      <c r="B16" t="s">
        <v>27</v>
      </c>
      <c r="C16" t="s">
        <v>6818</v>
      </c>
      <c r="D16" s="1" t="s">
        <v>11</v>
      </c>
      <c r="E16" s="2">
        <v>19960000000</v>
      </c>
      <c r="F16" s="2">
        <v>10499000000</v>
      </c>
      <c r="G16" s="2">
        <v>12977000000</v>
      </c>
      <c r="H16" s="2">
        <v>3297000000</v>
      </c>
      <c r="I16" s="1"/>
      <c r="J16" s="1" t="s">
        <v>28</v>
      </c>
      <c r="K16" s="1" t="s">
        <v>29</v>
      </c>
      <c r="M16">
        <f t="array" ref="M16">1 - (F15/E15)</f>
        <v>0.4412453432676956</v>
      </c>
      <c r="N16">
        <f t="shared" si="0"/>
        <v>-0.34133266533066131</v>
      </c>
      <c r="O16" s="2">
        <f t="array" ref="O16">P16-SUM(G16:I16)</f>
        <v>-6813000000</v>
      </c>
      <c r="P16" s="2">
        <f t="shared" si="1"/>
        <v>9461000000</v>
      </c>
    </row>
    <row r="17" spans="1:17" hidden="1" x14ac:dyDescent="0.25">
      <c r="A17" s="1">
        <v>15</v>
      </c>
      <c r="B17" t="s">
        <v>27</v>
      </c>
      <c r="C17" t="s">
        <v>6819</v>
      </c>
      <c r="D17" s="1" t="s">
        <v>12</v>
      </c>
      <c r="E17" s="2">
        <v>22859000000</v>
      </c>
      <c r="F17" s="2">
        <v>10499000000</v>
      </c>
      <c r="G17" s="2">
        <v>12977000000</v>
      </c>
      <c r="H17" s="2">
        <v>4285000000</v>
      </c>
      <c r="I17" s="1"/>
      <c r="J17" s="1" t="s">
        <v>28</v>
      </c>
      <c r="K17" s="1" t="s">
        <v>29</v>
      </c>
      <c r="M17">
        <f t="array" ref="M17">1 - (F16/E16)</f>
        <v>0.473997995991984</v>
      </c>
      <c r="N17">
        <f t="shared" si="0"/>
        <v>-0.21444507633754759</v>
      </c>
      <c r="O17" s="2">
        <f t="array" ref="O17">P17-SUM(G17:I17)</f>
        <v>-4902000000</v>
      </c>
      <c r="P17" s="2">
        <f t="shared" si="1"/>
        <v>12360000000</v>
      </c>
    </row>
    <row r="18" spans="1:17" hidden="1" x14ac:dyDescent="0.25">
      <c r="A18" s="1">
        <v>16</v>
      </c>
      <c r="B18" t="s">
        <v>30</v>
      </c>
      <c r="C18" t="s">
        <v>6816</v>
      </c>
      <c r="D18" s="1" t="s">
        <v>31</v>
      </c>
      <c r="E18" s="2">
        <v>87959167000</v>
      </c>
      <c r="F18" s="2">
        <v>10499000000</v>
      </c>
      <c r="G18" s="2">
        <v>12977000000</v>
      </c>
      <c r="H18" s="1"/>
      <c r="I18" s="2">
        <v>162186000</v>
      </c>
      <c r="J18" s="1" t="s">
        <v>28</v>
      </c>
      <c r="K18" s="1" t="s">
        <v>32</v>
      </c>
      <c r="M18">
        <f t="array" ref="M18">1 - (F17/E17)</f>
        <v>0.54070606763200491</v>
      </c>
      <c r="N18">
        <f t="shared" si="0"/>
        <v>0.73125955137797061</v>
      </c>
      <c r="O18" s="2">
        <f t="array" ref="O18">P18-SUM(G18:I18)</f>
        <v>64320981000</v>
      </c>
      <c r="P18" s="2">
        <f t="shared" si="1"/>
        <v>77460167000</v>
      </c>
      <c r="Q18" s="2"/>
    </row>
    <row r="19" spans="1:17" x14ac:dyDescent="0.25">
      <c r="A19" s="1">
        <v>17</v>
      </c>
      <c r="B19" t="s">
        <v>30</v>
      </c>
      <c r="C19" t="s">
        <v>6817</v>
      </c>
      <c r="D19" s="1" t="s">
        <v>33</v>
      </c>
      <c r="E19" s="2">
        <v>119569127000</v>
      </c>
      <c r="F19" s="2">
        <v>10499000000</v>
      </c>
      <c r="G19" s="2">
        <v>12977000000</v>
      </c>
      <c r="H19" s="1"/>
      <c r="I19" s="2">
        <v>188680000</v>
      </c>
      <c r="J19" s="1" t="s">
        <v>28</v>
      </c>
      <c r="K19" s="1" t="s">
        <v>32</v>
      </c>
      <c r="M19">
        <f t="array" ref="M19">1 - (F18/E18)</f>
        <v>0.88063779639932238</v>
      </c>
      <c r="N19">
        <f t="shared" si="0"/>
        <v>0.80208369339352958</v>
      </c>
      <c r="O19" s="2">
        <f t="array" ref="O19">P19-SUM(G19:I19)</f>
        <v>95904447000</v>
      </c>
      <c r="P19" s="2">
        <f t="shared" si="1"/>
        <v>109070127000</v>
      </c>
    </row>
    <row r="20" spans="1:17" hidden="1" x14ac:dyDescent="0.25">
      <c r="A20" s="1">
        <v>18</v>
      </c>
      <c r="B20" t="s">
        <v>30</v>
      </c>
      <c r="C20" t="s">
        <v>6818</v>
      </c>
      <c r="D20" s="1" t="s">
        <v>34</v>
      </c>
      <c r="E20" s="2">
        <v>135961803000</v>
      </c>
      <c r="F20" s="2">
        <v>10499000000</v>
      </c>
      <c r="G20" s="2">
        <v>12977000000</v>
      </c>
      <c r="H20" s="1"/>
      <c r="I20" s="2">
        <v>248635000</v>
      </c>
      <c r="J20" s="1" t="s">
        <v>28</v>
      </c>
      <c r="K20" s="1" t="s">
        <v>32</v>
      </c>
      <c r="M20">
        <f t="array" ref="M20">1 - (F19/E19)</f>
        <v>0.91219305297763031</v>
      </c>
      <c r="N20">
        <f t="shared" si="0"/>
        <v>0.82550514573567402</v>
      </c>
      <c r="O20" s="2">
        <f t="array" ref="O20">P20-SUM(G20:I20)</f>
        <v>112237168000</v>
      </c>
      <c r="P20" s="2">
        <f t="shared" si="1"/>
        <v>125462803000</v>
      </c>
    </row>
    <row r="21" spans="1:17" hidden="1" x14ac:dyDescent="0.25">
      <c r="A21" s="1">
        <v>19</v>
      </c>
      <c r="B21" t="s">
        <v>30</v>
      </c>
      <c r="C21" t="s">
        <v>6819</v>
      </c>
      <c r="D21" s="1" t="s">
        <v>35</v>
      </c>
      <c r="E21" s="2">
        <v>146849686000</v>
      </c>
      <c r="F21" s="2">
        <v>10499000000</v>
      </c>
      <c r="G21" s="2">
        <v>12977000000</v>
      </c>
      <c r="H21" s="1"/>
      <c r="I21" s="2">
        <v>364735000</v>
      </c>
      <c r="J21" s="1" t="s">
        <v>28</v>
      </c>
      <c r="K21" s="1" t="s">
        <v>32</v>
      </c>
      <c r="M21">
        <f t="array" ref="M21">1 - (F20/E20)</f>
        <v>0.92277978249523507</v>
      </c>
      <c r="N21">
        <f t="shared" si="0"/>
        <v>0.83765212136715095</v>
      </c>
      <c r="O21" s="2">
        <f t="array" ref="O21">P21-SUM(G21:I21)</f>
        <v>123008951000</v>
      </c>
      <c r="P21" s="2">
        <f t="shared" si="1"/>
        <v>136350686000</v>
      </c>
    </row>
    <row r="22" spans="1:17" hidden="1" x14ac:dyDescent="0.25">
      <c r="A22" s="1">
        <v>20</v>
      </c>
      <c r="B22" t="s">
        <v>36</v>
      </c>
      <c r="C22" t="s">
        <v>6816</v>
      </c>
      <c r="D22" s="1" t="s">
        <v>7</v>
      </c>
      <c r="E22" s="2">
        <v>19050000000</v>
      </c>
      <c r="F22" s="2">
        <v>10499000000</v>
      </c>
      <c r="G22" s="2">
        <v>12977000000</v>
      </c>
      <c r="H22" s="2">
        <v>1461000000</v>
      </c>
      <c r="I22" s="2">
        <v>595000000</v>
      </c>
      <c r="J22" s="1" t="s">
        <v>28</v>
      </c>
      <c r="K22" s="1" t="s">
        <v>37</v>
      </c>
      <c r="M22">
        <f t="array" ref="M22">1 - (F21/E21)</f>
        <v>0.92850512462110402</v>
      </c>
      <c r="N22">
        <f t="shared" si="0"/>
        <v>-0.34026246719160103</v>
      </c>
      <c r="O22" s="2">
        <f t="array" ref="O22">P22-SUM(G22:I22)</f>
        <v>-6482000000</v>
      </c>
      <c r="P22" s="2">
        <f t="shared" si="1"/>
        <v>8551000000</v>
      </c>
    </row>
    <row r="23" spans="1:17" x14ac:dyDescent="0.25">
      <c r="A23" s="1">
        <v>21</v>
      </c>
      <c r="B23" t="s">
        <v>36</v>
      </c>
      <c r="C23" t="s">
        <v>6817</v>
      </c>
      <c r="D23" s="1" t="s">
        <v>10</v>
      </c>
      <c r="E23" s="2">
        <v>19657000000</v>
      </c>
      <c r="F23" s="2">
        <v>10499000000</v>
      </c>
      <c r="G23" s="2">
        <v>12977000000</v>
      </c>
      <c r="H23" s="2">
        <v>1371000000</v>
      </c>
      <c r="I23" s="2">
        <v>588000000</v>
      </c>
      <c r="J23" s="1" t="s">
        <v>28</v>
      </c>
      <c r="K23" s="1" t="s">
        <v>37</v>
      </c>
      <c r="M23">
        <f t="array" ref="M23">1 - (F22/E22)</f>
        <v>0.44887139107611551</v>
      </c>
      <c r="N23">
        <f t="shared" si="0"/>
        <v>-0.2939410896881518</v>
      </c>
      <c r="O23" s="2">
        <f t="array" ref="O23">P23-SUM(G23:I23)</f>
        <v>-5778000000</v>
      </c>
      <c r="P23" s="2">
        <f t="shared" si="1"/>
        <v>9158000000</v>
      </c>
    </row>
    <row r="24" spans="1:17" hidden="1" x14ac:dyDescent="0.25">
      <c r="A24" s="1">
        <v>22</v>
      </c>
      <c r="B24" t="s">
        <v>36</v>
      </c>
      <c r="C24" t="s">
        <v>6818</v>
      </c>
      <c r="D24" s="1" t="s">
        <v>11</v>
      </c>
      <c r="E24" s="2">
        <v>20247000000</v>
      </c>
      <c r="F24" s="2">
        <v>10499000000</v>
      </c>
      <c r="G24" s="2">
        <v>12977000000</v>
      </c>
      <c r="H24" s="2">
        <v>1345000000</v>
      </c>
      <c r="I24" s="2">
        <v>555000000</v>
      </c>
      <c r="J24" s="1" t="s">
        <v>28</v>
      </c>
      <c r="K24" s="1" t="s">
        <v>37</v>
      </c>
      <c r="M24">
        <f t="array" ref="M24">1 - (F23/E23)</f>
        <v>0.46589001373556493</v>
      </c>
      <c r="N24">
        <f t="shared" si="0"/>
        <v>-0.25332147972539143</v>
      </c>
      <c r="O24" s="2">
        <f t="array" ref="O24">P24-SUM(G24:I24)</f>
        <v>-5129000000</v>
      </c>
      <c r="P24" s="2">
        <f t="shared" si="1"/>
        <v>9748000000</v>
      </c>
    </row>
    <row r="25" spans="1:17" hidden="1" x14ac:dyDescent="0.25">
      <c r="A25" s="1">
        <v>23</v>
      </c>
      <c r="B25" t="s">
        <v>36</v>
      </c>
      <c r="C25" t="s">
        <v>6819</v>
      </c>
      <c r="D25" s="1" t="s">
        <v>12</v>
      </c>
      <c r="E25" s="2">
        <v>20405000000</v>
      </c>
      <c r="F25" s="2">
        <v>10499000000</v>
      </c>
      <c r="G25" s="2">
        <v>12977000000</v>
      </c>
      <c r="H25" s="2">
        <v>1405000000</v>
      </c>
      <c r="I25" s="2">
        <v>601000000</v>
      </c>
      <c r="J25" s="1" t="s">
        <v>28</v>
      </c>
      <c r="K25" s="1" t="s">
        <v>37</v>
      </c>
      <c r="M25">
        <f t="array" ref="M25">1 - (F24/E24)</f>
        <v>0.48145404257420854</v>
      </c>
      <c r="N25">
        <f t="shared" si="0"/>
        <v>-0.24881156579269786</v>
      </c>
      <c r="O25" s="2">
        <f t="array" ref="O25">P25-SUM(G25:I25)</f>
        <v>-5077000000</v>
      </c>
      <c r="P25" s="2">
        <f t="shared" si="1"/>
        <v>9906000000</v>
      </c>
    </row>
    <row r="26" spans="1:17" hidden="1" x14ac:dyDescent="0.25">
      <c r="A26" s="1">
        <v>24</v>
      </c>
      <c r="B26" t="s">
        <v>38</v>
      </c>
      <c r="C26" t="s">
        <v>6816</v>
      </c>
      <c r="D26" s="1" t="s">
        <v>39</v>
      </c>
      <c r="E26" s="2">
        <v>4055240000</v>
      </c>
      <c r="F26" s="2">
        <v>10499000000</v>
      </c>
      <c r="G26" s="2">
        <v>12977000000</v>
      </c>
      <c r="H26" s="2">
        <v>826631000</v>
      </c>
      <c r="I26" s="2">
        <v>52254000</v>
      </c>
      <c r="J26" s="1" t="s">
        <v>22</v>
      </c>
      <c r="K26" s="1" t="s">
        <v>40</v>
      </c>
      <c r="M26">
        <f t="array" ref="M26">1 - (F25/E25)</f>
        <v>0.48546924773339872</v>
      </c>
      <c r="N26">
        <f t="shared" si="0"/>
        <v>-5.0057814087452286</v>
      </c>
      <c r="O26" s="2">
        <f t="array" ref="O26">P26-SUM(G26:I26)</f>
        <v>-20299645000</v>
      </c>
      <c r="P26" s="2">
        <f t="shared" si="1"/>
        <v>-6443760000</v>
      </c>
    </row>
    <row r="27" spans="1:17" x14ac:dyDescent="0.25">
      <c r="A27" s="1">
        <v>25</v>
      </c>
      <c r="B27" t="s">
        <v>38</v>
      </c>
      <c r="C27" t="s">
        <v>6817</v>
      </c>
      <c r="D27" s="1" t="s">
        <v>41</v>
      </c>
      <c r="E27" s="2">
        <v>4147065000</v>
      </c>
      <c r="F27" s="2">
        <v>10499000000</v>
      </c>
      <c r="G27" s="2">
        <v>12977000000</v>
      </c>
      <c r="H27" s="2">
        <v>844353000</v>
      </c>
      <c r="I27" s="2">
        <v>52424000</v>
      </c>
      <c r="J27" s="1" t="s">
        <v>22</v>
      </c>
      <c r="K27" s="1" t="s">
        <v>40</v>
      </c>
      <c r="M27">
        <f t="array" ref="M27">1 - (F26/E26)</f>
        <v>-1.5889959657134964</v>
      </c>
      <c r="N27">
        <f t="shared" si="0"/>
        <v>-4.8771147787652227</v>
      </c>
      <c r="O27" s="2">
        <f t="array" ref="O27">P27-SUM(G27:I27)</f>
        <v>-20225712000</v>
      </c>
      <c r="P27" s="2">
        <f t="shared" si="1"/>
        <v>-6351935000</v>
      </c>
    </row>
    <row r="28" spans="1:17" hidden="1" x14ac:dyDescent="0.25">
      <c r="A28" s="1">
        <v>26</v>
      </c>
      <c r="B28" t="s">
        <v>38</v>
      </c>
      <c r="C28" t="s">
        <v>6818</v>
      </c>
      <c r="D28" s="1" t="s">
        <v>42</v>
      </c>
      <c r="E28" s="2">
        <v>4795511000</v>
      </c>
      <c r="F28" s="2">
        <v>10499000000</v>
      </c>
      <c r="G28" s="2">
        <v>12977000000</v>
      </c>
      <c r="H28" s="2">
        <v>862730000</v>
      </c>
      <c r="I28" s="2">
        <v>68649000</v>
      </c>
      <c r="J28" s="1" t="s">
        <v>22</v>
      </c>
      <c r="K28" s="1" t="s">
        <v>40</v>
      </c>
      <c r="M28">
        <f t="array" ref="M28">1 - (F27/E27)</f>
        <v>-1.5316699882929252</v>
      </c>
      <c r="N28">
        <f t="shared" si="0"/>
        <v>-4.0896304898476927</v>
      </c>
      <c r="O28" s="2">
        <f t="array" ref="O28">P28-SUM(G28:I28)</f>
        <v>-19611868000</v>
      </c>
      <c r="P28" s="2">
        <f t="shared" si="1"/>
        <v>-5703489000</v>
      </c>
    </row>
    <row r="29" spans="1:17" hidden="1" x14ac:dyDescent="0.25">
      <c r="A29" s="1">
        <v>27</v>
      </c>
      <c r="B29" t="s">
        <v>38</v>
      </c>
      <c r="C29" t="s">
        <v>6819</v>
      </c>
      <c r="D29" s="1" t="s">
        <v>43</v>
      </c>
      <c r="E29" s="2">
        <v>5854430000</v>
      </c>
      <c r="F29" s="2">
        <v>10499000000</v>
      </c>
      <c r="G29" s="2">
        <v>12977000000</v>
      </c>
      <c r="H29" s="2">
        <v>975987000</v>
      </c>
      <c r="I29" s="2">
        <v>78534000</v>
      </c>
      <c r="J29" s="1" t="s">
        <v>22</v>
      </c>
      <c r="K29" s="1" t="s">
        <v>40</v>
      </c>
      <c r="M29">
        <f t="array" ref="M29">1 - (F28/E28)</f>
        <v>-1.1893391548888115</v>
      </c>
      <c r="N29">
        <f t="shared" si="0"/>
        <v>-3.1900784534104942</v>
      </c>
      <c r="O29" s="2">
        <f t="array" ref="O29">P29-SUM(G29:I29)</f>
        <v>-18676091000</v>
      </c>
      <c r="P29" s="2">
        <f t="shared" si="1"/>
        <v>-4644570000</v>
      </c>
    </row>
    <row r="30" spans="1:17" hidden="1" x14ac:dyDescent="0.25">
      <c r="A30" s="1">
        <v>28</v>
      </c>
      <c r="B30" t="s">
        <v>44</v>
      </c>
      <c r="C30" t="s">
        <v>6816</v>
      </c>
      <c r="D30" s="1" t="s">
        <v>45</v>
      </c>
      <c r="E30" s="2">
        <v>2633689000</v>
      </c>
      <c r="F30" s="2">
        <v>10499000000</v>
      </c>
      <c r="G30" s="2">
        <v>12977000000</v>
      </c>
      <c r="H30" s="2">
        <v>513035000</v>
      </c>
      <c r="I30" s="2">
        <v>220000</v>
      </c>
      <c r="J30" s="1" t="s">
        <v>22</v>
      </c>
      <c r="K30" s="1" t="s">
        <v>46</v>
      </c>
      <c r="M30">
        <f t="array" ref="M30">1 - (F29/E29)</f>
        <v>-0.79334281902764237</v>
      </c>
      <c r="N30">
        <f t="shared" si="0"/>
        <v>-8.1086134315782914</v>
      </c>
      <c r="O30" s="2">
        <f t="array" ref="O30">P30-SUM(G30:I30)</f>
        <v>-21355566000</v>
      </c>
      <c r="P30" s="2">
        <f t="shared" si="1"/>
        <v>-7865311000</v>
      </c>
    </row>
    <row r="31" spans="1:17" x14ac:dyDescent="0.25">
      <c r="A31" s="1">
        <v>29</v>
      </c>
      <c r="B31" t="s">
        <v>44</v>
      </c>
      <c r="C31" t="s">
        <v>6817</v>
      </c>
      <c r="D31" s="1" t="s">
        <v>47</v>
      </c>
      <c r="E31" s="2">
        <v>2864773000</v>
      </c>
      <c r="F31" s="2">
        <v>10499000000</v>
      </c>
      <c r="G31" s="2">
        <v>12977000000</v>
      </c>
      <c r="H31" s="2">
        <v>559686000</v>
      </c>
      <c r="I31" s="2">
        <v>26020000</v>
      </c>
      <c r="J31" s="1" t="s">
        <v>22</v>
      </c>
      <c r="K31" s="1" t="s">
        <v>46</v>
      </c>
      <c r="M31">
        <f t="array" ref="M31">1 - (F30/E30)</f>
        <v>-2.986423605824378</v>
      </c>
      <c r="N31">
        <f t="shared" si="0"/>
        <v>-7.3991667053550145</v>
      </c>
      <c r="O31" s="2">
        <f t="array" ref="O31">P31-SUM(G31:I31)</f>
        <v>-21196933000</v>
      </c>
      <c r="P31" s="2">
        <f t="shared" si="1"/>
        <v>-7634227000</v>
      </c>
    </row>
    <row r="32" spans="1:17" hidden="1" x14ac:dyDescent="0.25">
      <c r="A32" s="1">
        <v>30</v>
      </c>
      <c r="B32" t="s">
        <v>44</v>
      </c>
      <c r="C32" t="s">
        <v>6818</v>
      </c>
      <c r="D32" s="1" t="s">
        <v>48</v>
      </c>
      <c r="E32" s="2">
        <v>3435092000</v>
      </c>
      <c r="F32" s="2">
        <v>10499000000</v>
      </c>
      <c r="G32" s="2">
        <v>12977000000</v>
      </c>
      <c r="H32" s="2">
        <v>637459000</v>
      </c>
      <c r="I32" s="2">
        <v>88318000</v>
      </c>
      <c r="J32" s="1" t="s">
        <v>22</v>
      </c>
      <c r="K32" s="1" t="s">
        <v>46</v>
      </c>
      <c r="M32">
        <f t="array" ref="M32">1 - (F31/E31)</f>
        <v>-2.6648628006477302</v>
      </c>
      <c r="N32">
        <f t="shared" si="0"/>
        <v>-6.0454523488744991</v>
      </c>
      <c r="O32" s="2">
        <f t="array" ref="O32">P32-SUM(G32:I32)</f>
        <v>-20766685000</v>
      </c>
      <c r="P32" s="2">
        <f t="shared" si="1"/>
        <v>-7063908000</v>
      </c>
    </row>
    <row r="33" spans="1:16" hidden="1" x14ac:dyDescent="0.25">
      <c r="A33" s="1">
        <v>31</v>
      </c>
      <c r="B33" t="s">
        <v>44</v>
      </c>
      <c r="C33" t="s">
        <v>6819</v>
      </c>
      <c r="D33" s="1" t="s">
        <v>49</v>
      </c>
      <c r="E33" s="2">
        <v>3421409000</v>
      </c>
      <c r="F33" s="2">
        <v>10499000000</v>
      </c>
      <c r="G33" s="2">
        <v>12977000000</v>
      </c>
      <c r="H33" s="2">
        <v>653816000</v>
      </c>
      <c r="I33" s="2">
        <v>70123000</v>
      </c>
      <c r="J33" s="1" t="s">
        <v>22</v>
      </c>
      <c r="K33" s="1" t="s">
        <v>46</v>
      </c>
      <c r="M33">
        <f t="array" ref="M33">1 - (F32/E32)</f>
        <v>-2.0563955783425887</v>
      </c>
      <c r="N33">
        <f t="shared" si="0"/>
        <v>-6.0730915245736483</v>
      </c>
      <c r="O33" s="2">
        <f t="array" ref="O33">P33-SUM(G33:I33)</f>
        <v>-20778530000</v>
      </c>
      <c r="P33" s="2">
        <f t="shared" si="1"/>
        <v>-7077591000</v>
      </c>
    </row>
    <row r="34" spans="1:16" hidden="1" x14ac:dyDescent="0.25">
      <c r="A34" s="1">
        <v>32</v>
      </c>
      <c r="B34" t="s">
        <v>50</v>
      </c>
      <c r="C34" t="s">
        <v>6816</v>
      </c>
      <c r="D34" s="1" t="s">
        <v>7</v>
      </c>
      <c r="E34" s="2">
        <v>90559000000</v>
      </c>
      <c r="F34" s="2">
        <v>10499000000</v>
      </c>
      <c r="G34" s="2">
        <v>12977000000</v>
      </c>
      <c r="H34" s="1"/>
      <c r="I34" s="1"/>
      <c r="J34" s="1" t="s">
        <v>51</v>
      </c>
      <c r="K34" s="1" t="s">
        <v>52</v>
      </c>
      <c r="M34">
        <f t="array" ref="M34">1 - (F33/E33)</f>
        <v>-2.0686188058779291</v>
      </c>
      <c r="N34">
        <f t="shared" si="0"/>
        <v>0.74076568866705683</v>
      </c>
      <c r="O34" s="2">
        <f t="array" ref="O34">P34-SUM(G34:I34)</f>
        <v>67083000000</v>
      </c>
      <c r="P34" s="2">
        <f t="shared" si="1"/>
        <v>80060000000</v>
      </c>
    </row>
    <row r="35" spans="1:16" x14ac:dyDescent="0.25">
      <c r="A35" s="1">
        <v>33</v>
      </c>
      <c r="B35" t="s">
        <v>50</v>
      </c>
      <c r="C35" t="s">
        <v>6817</v>
      </c>
      <c r="D35" s="1" t="s">
        <v>10</v>
      </c>
      <c r="E35" s="2">
        <v>89804000000</v>
      </c>
      <c r="F35" s="2">
        <v>10499000000</v>
      </c>
      <c r="G35" s="2">
        <v>12977000000</v>
      </c>
      <c r="H35" s="1"/>
      <c r="I35" s="1"/>
      <c r="J35" s="1" t="s">
        <v>51</v>
      </c>
      <c r="K35" s="1" t="s">
        <v>52</v>
      </c>
      <c r="M35">
        <f t="array" ref="M35">1 - (F34/E34)</f>
        <v>0.88406453251471417</v>
      </c>
      <c r="N35">
        <f t="shared" si="0"/>
        <v>0.7385862545098214</v>
      </c>
      <c r="O35" s="2">
        <f t="array" ref="O35">P35-SUM(G35:I35)</f>
        <v>66328000000</v>
      </c>
      <c r="P35" s="2">
        <f t="shared" si="1"/>
        <v>79305000000</v>
      </c>
    </row>
    <row r="36" spans="1:16" hidden="1" x14ac:dyDescent="0.25">
      <c r="A36" s="1">
        <v>34</v>
      </c>
      <c r="B36" t="s">
        <v>50</v>
      </c>
      <c r="C36" t="s">
        <v>6818</v>
      </c>
      <c r="D36" s="1" t="s">
        <v>11</v>
      </c>
      <c r="E36" s="2">
        <v>81201000000</v>
      </c>
      <c r="F36" s="2">
        <v>10499000000</v>
      </c>
      <c r="G36" s="2">
        <v>12977000000</v>
      </c>
      <c r="H36" s="1"/>
      <c r="I36" s="1"/>
      <c r="J36" s="1" t="s">
        <v>51</v>
      </c>
      <c r="K36" s="1" t="s">
        <v>52</v>
      </c>
      <c r="M36">
        <f t="array" ref="M36">1 - (F35/E35)</f>
        <v>0.8830898400962095</v>
      </c>
      <c r="N36">
        <f t="shared" si="0"/>
        <v>0.71089025997216782</v>
      </c>
      <c r="O36" s="2">
        <f t="array" ref="O36">P36-SUM(G36:I36)</f>
        <v>57725000000</v>
      </c>
      <c r="P36" s="2">
        <f t="shared" si="1"/>
        <v>70702000000</v>
      </c>
    </row>
    <row r="37" spans="1:16" hidden="1" x14ac:dyDescent="0.25">
      <c r="A37" s="1">
        <v>35</v>
      </c>
      <c r="B37" t="s">
        <v>50</v>
      </c>
      <c r="C37" t="s">
        <v>6819</v>
      </c>
      <c r="D37" s="1" t="s">
        <v>12</v>
      </c>
      <c r="E37" s="2">
        <v>67702000000</v>
      </c>
      <c r="F37" s="2">
        <v>10499000000</v>
      </c>
      <c r="G37" s="2">
        <v>12977000000</v>
      </c>
      <c r="H37" s="1"/>
      <c r="I37" s="1"/>
      <c r="J37" s="1" t="s">
        <v>51</v>
      </c>
      <c r="K37" s="1" t="s">
        <v>52</v>
      </c>
      <c r="M37">
        <f t="array" ref="M37">1 - (F36/E36)</f>
        <v>0.8707035627640054</v>
      </c>
      <c r="N37">
        <f t="shared" si="0"/>
        <v>0.65324510354199283</v>
      </c>
      <c r="O37" s="2">
        <f t="array" ref="O37">P37-SUM(G37:I37)</f>
        <v>44226000000</v>
      </c>
      <c r="P37" s="2">
        <f t="shared" si="1"/>
        <v>57203000000</v>
      </c>
    </row>
    <row r="38" spans="1:16" hidden="1" x14ac:dyDescent="0.25">
      <c r="A38" s="1">
        <v>36</v>
      </c>
      <c r="B38" t="s">
        <v>53</v>
      </c>
      <c r="C38" t="s">
        <v>6816</v>
      </c>
      <c r="D38" s="1" t="s">
        <v>7</v>
      </c>
      <c r="E38" s="2">
        <v>3641390000</v>
      </c>
      <c r="F38" s="2">
        <v>10499000000</v>
      </c>
      <c r="G38" s="2">
        <v>12977000000</v>
      </c>
      <c r="H38" s="1"/>
      <c r="I38" s="2">
        <v>166876000</v>
      </c>
      <c r="J38" s="1" t="s">
        <v>22</v>
      </c>
      <c r="K38" s="1" t="s">
        <v>54</v>
      </c>
      <c r="M38">
        <f t="array" ref="M38">1 - (F37/E37)</f>
        <v>0.84492334052169804</v>
      </c>
      <c r="N38">
        <f t="shared" si="0"/>
        <v>-5.4928162048009144</v>
      </c>
      <c r="O38" s="2">
        <f t="array" ref="O38">P38-SUM(G38:I38)</f>
        <v>-20001486000</v>
      </c>
      <c r="P38" s="2">
        <f t="shared" si="1"/>
        <v>-6857610000</v>
      </c>
    </row>
    <row r="39" spans="1:16" x14ac:dyDescent="0.25">
      <c r="A39" s="1">
        <v>37</v>
      </c>
      <c r="B39" t="s">
        <v>53</v>
      </c>
      <c r="C39" t="s">
        <v>6817</v>
      </c>
      <c r="D39" s="1" t="s">
        <v>10</v>
      </c>
      <c r="E39" s="2">
        <v>4319063000</v>
      </c>
      <c r="F39" s="2">
        <v>10499000000</v>
      </c>
      <c r="G39" s="2">
        <v>12977000000</v>
      </c>
      <c r="H39" s="1"/>
      <c r="I39" s="2">
        <v>216119000</v>
      </c>
      <c r="J39" s="1" t="s">
        <v>22</v>
      </c>
      <c r="K39" s="1" t="s">
        <v>54</v>
      </c>
      <c r="M39">
        <f t="array" ref="M39">1 - (F38/E38)</f>
        <v>-1.8832396420048387</v>
      </c>
      <c r="N39">
        <f t="shared" si="0"/>
        <v>-4.4854765952707796</v>
      </c>
      <c r="O39" s="2">
        <f t="array" ref="O39">P39-SUM(G39:I39)</f>
        <v>-19373056000</v>
      </c>
      <c r="P39" s="2">
        <f t="shared" si="1"/>
        <v>-6179937000</v>
      </c>
    </row>
    <row r="40" spans="1:16" hidden="1" x14ac:dyDescent="0.25">
      <c r="A40" s="1">
        <v>38</v>
      </c>
      <c r="B40" t="s">
        <v>53</v>
      </c>
      <c r="C40" t="s">
        <v>6818</v>
      </c>
      <c r="D40" s="1" t="s">
        <v>11</v>
      </c>
      <c r="E40" s="2">
        <v>5302940000</v>
      </c>
      <c r="F40" s="2">
        <v>10499000000</v>
      </c>
      <c r="G40" s="2">
        <v>12977000000</v>
      </c>
      <c r="H40" s="1"/>
      <c r="I40" s="2">
        <v>313082000</v>
      </c>
      <c r="J40" s="1" t="s">
        <v>22</v>
      </c>
      <c r="K40" s="1" t="s">
        <v>54</v>
      </c>
      <c r="M40">
        <f t="array" ref="M40">1 - (F39/E39)</f>
        <v>-1.430851321224071</v>
      </c>
      <c r="N40">
        <f t="shared" si="0"/>
        <v>-3.4860175676134371</v>
      </c>
      <c r="O40" s="2">
        <f t="array" ref="O40">P40-SUM(G40:I40)</f>
        <v>-18486142000</v>
      </c>
      <c r="P40" s="2">
        <f t="shared" si="1"/>
        <v>-5196060000</v>
      </c>
    </row>
    <row r="41" spans="1:16" hidden="1" x14ac:dyDescent="0.25">
      <c r="A41" s="1">
        <v>39</v>
      </c>
      <c r="B41" t="s">
        <v>53</v>
      </c>
      <c r="C41" t="s">
        <v>6819</v>
      </c>
      <c r="D41" s="1" t="s">
        <v>12</v>
      </c>
      <c r="E41" s="2">
        <v>6439746000</v>
      </c>
      <c r="F41" s="2">
        <v>10499000000</v>
      </c>
      <c r="G41" s="2">
        <v>12977000000</v>
      </c>
      <c r="H41" s="1"/>
      <c r="I41" s="2">
        <v>492140000</v>
      </c>
      <c r="J41" s="1" t="s">
        <v>22</v>
      </c>
      <c r="K41" s="1" t="s">
        <v>54</v>
      </c>
      <c r="M41">
        <f t="array" ref="M41">1 - (F40/E40)</f>
        <v>-0.97984514250585519</v>
      </c>
      <c r="N41">
        <f t="shared" si="0"/>
        <v>-2.7219076653023273</v>
      </c>
      <c r="O41" s="2">
        <f t="array" ref="O41">P41-SUM(G41:I41)</f>
        <v>-17528394000</v>
      </c>
      <c r="P41" s="2">
        <f t="shared" si="1"/>
        <v>-4059254000</v>
      </c>
    </row>
    <row r="42" spans="1:16" hidden="1" x14ac:dyDescent="0.25">
      <c r="A42" s="1">
        <v>40</v>
      </c>
      <c r="B42" t="s">
        <v>55</v>
      </c>
      <c r="C42" t="s">
        <v>6816</v>
      </c>
      <c r="D42" s="1" t="s">
        <v>56</v>
      </c>
      <c r="E42" s="2">
        <v>2312200000</v>
      </c>
      <c r="F42" s="2">
        <v>10499000000</v>
      </c>
      <c r="G42" s="2">
        <v>12977000000</v>
      </c>
      <c r="H42" s="2">
        <v>600000000</v>
      </c>
      <c r="I42" s="2">
        <v>42100000</v>
      </c>
      <c r="J42" s="1" t="s">
        <v>22</v>
      </c>
      <c r="K42" s="1" t="s">
        <v>40</v>
      </c>
      <c r="M42">
        <f t="array" ref="M42">1 - (F41/E41)</f>
        <v>-0.63034380548549596</v>
      </c>
      <c r="N42">
        <f t="shared" si="0"/>
        <v>-9.4308018337514063</v>
      </c>
      <c r="O42" s="2">
        <f t="array" ref="O42">P42-SUM(G42:I42)</f>
        <v>-21805900000</v>
      </c>
      <c r="P42" s="2">
        <f t="shared" si="1"/>
        <v>-8186800000</v>
      </c>
    </row>
    <row r="43" spans="1:16" x14ac:dyDescent="0.25">
      <c r="A43" s="1">
        <v>41</v>
      </c>
      <c r="B43" t="s">
        <v>55</v>
      </c>
      <c r="C43" t="s">
        <v>6817</v>
      </c>
      <c r="D43" s="1" t="s">
        <v>57</v>
      </c>
      <c r="E43" s="2">
        <v>2273900000</v>
      </c>
      <c r="F43" s="2">
        <v>10499000000</v>
      </c>
      <c r="G43" s="2">
        <v>12977000000</v>
      </c>
      <c r="H43" s="2">
        <v>611100000</v>
      </c>
      <c r="I43" s="2">
        <v>36500000</v>
      </c>
      <c r="J43" s="1" t="s">
        <v>22</v>
      </c>
      <c r="K43" s="1" t="s">
        <v>40</v>
      </c>
      <c r="M43">
        <f t="array" ref="M43">1 - (F42/E42)</f>
        <v>-3.5406971715249549</v>
      </c>
      <c r="N43">
        <f t="shared" si="0"/>
        <v>-9.6089098025418878</v>
      </c>
      <c r="O43" s="2">
        <f t="array" ref="O43">P43-SUM(G43:I43)</f>
        <v>-21849700000</v>
      </c>
      <c r="P43" s="2">
        <f t="shared" si="1"/>
        <v>-8225100000</v>
      </c>
    </row>
    <row r="44" spans="1:16" hidden="1" x14ac:dyDescent="0.25">
      <c r="A44" s="1">
        <v>42</v>
      </c>
      <c r="B44" t="s">
        <v>55</v>
      </c>
      <c r="C44" t="s">
        <v>6818</v>
      </c>
      <c r="D44" s="1" t="s">
        <v>58</v>
      </c>
      <c r="E44" s="2">
        <v>2512200000</v>
      </c>
      <c r="F44" s="2">
        <v>10499000000</v>
      </c>
      <c r="G44" s="2">
        <v>12977000000</v>
      </c>
      <c r="H44" s="2">
        <v>725200000</v>
      </c>
      <c r="I44" s="2">
        <v>39800000</v>
      </c>
      <c r="J44" s="1" t="s">
        <v>22</v>
      </c>
      <c r="K44" s="1" t="s">
        <v>40</v>
      </c>
      <c r="M44">
        <f t="array" ref="M44">1 - (F43/E43)</f>
        <v>-3.617177536391222</v>
      </c>
      <c r="N44">
        <f t="shared" si="0"/>
        <v>-8.6493113605604641</v>
      </c>
      <c r="O44" s="2">
        <f t="array" ref="O44">P44-SUM(G44:I44)</f>
        <v>-21728800000</v>
      </c>
      <c r="P44" s="2">
        <f t="shared" si="1"/>
        <v>-7986800000</v>
      </c>
    </row>
    <row r="45" spans="1:16" hidden="1" x14ac:dyDescent="0.25">
      <c r="A45" s="1">
        <v>43</v>
      </c>
      <c r="B45" t="s">
        <v>55</v>
      </c>
      <c r="C45" t="s">
        <v>6819</v>
      </c>
      <c r="D45" s="1" t="s">
        <v>59</v>
      </c>
      <c r="E45" s="2">
        <v>2504100000</v>
      </c>
      <c r="F45" s="2">
        <v>10499000000</v>
      </c>
      <c r="G45" s="2">
        <v>12977000000</v>
      </c>
      <c r="H45" s="2">
        <v>790000000</v>
      </c>
      <c r="I45" s="2">
        <v>33200000</v>
      </c>
      <c r="J45" s="1" t="s">
        <v>22</v>
      </c>
      <c r="K45" s="1" t="s">
        <v>40</v>
      </c>
      <c r="M45">
        <f t="array" ref="M45">1 - (F44/E44)</f>
        <v>-3.1792054772709175</v>
      </c>
      <c r="N45">
        <f t="shared" si="0"/>
        <v>-8.7037658240485598</v>
      </c>
      <c r="O45" s="2">
        <f t="array" ref="O45">P45-SUM(G45:I45)</f>
        <v>-21795100000</v>
      </c>
      <c r="P45" s="2">
        <f t="shared" si="1"/>
        <v>-7994900000</v>
      </c>
    </row>
    <row r="46" spans="1:16" hidden="1" x14ac:dyDescent="0.25">
      <c r="A46" s="1">
        <v>44</v>
      </c>
      <c r="B46" t="s">
        <v>60</v>
      </c>
      <c r="C46" t="s">
        <v>6816</v>
      </c>
      <c r="D46" s="1" t="s">
        <v>7</v>
      </c>
      <c r="E46" s="2">
        <v>5781000000</v>
      </c>
      <c r="F46" s="2">
        <v>10499000000</v>
      </c>
      <c r="G46" s="2">
        <v>12977000000</v>
      </c>
      <c r="H46" s="1"/>
      <c r="I46" s="2">
        <v>673000000</v>
      </c>
      <c r="J46" s="1" t="s">
        <v>61</v>
      </c>
      <c r="K46" s="1" t="s">
        <v>62</v>
      </c>
      <c r="M46">
        <f t="array" ref="M46">1 - (F45/E45)</f>
        <v>-3.1927239327502894</v>
      </c>
      <c r="N46">
        <f t="shared" si="0"/>
        <v>-3.1773049645390072</v>
      </c>
      <c r="O46" s="2">
        <f t="array" ref="O46">P46-SUM(G46:I46)</f>
        <v>-18368000000</v>
      </c>
      <c r="P46" s="2">
        <f t="shared" si="1"/>
        <v>-4718000000</v>
      </c>
    </row>
    <row r="47" spans="1:16" x14ac:dyDescent="0.25">
      <c r="A47" s="1">
        <v>45</v>
      </c>
      <c r="B47" t="s">
        <v>60</v>
      </c>
      <c r="C47" t="s">
        <v>6817</v>
      </c>
      <c r="D47" s="1" t="s">
        <v>10</v>
      </c>
      <c r="E47" s="2">
        <v>5838000000</v>
      </c>
      <c r="F47" s="2">
        <v>10499000000</v>
      </c>
      <c r="G47" s="2">
        <v>12977000000</v>
      </c>
      <c r="H47" s="1"/>
      <c r="I47" s="2">
        <v>706000000</v>
      </c>
      <c r="J47" s="1" t="s">
        <v>61</v>
      </c>
      <c r="K47" s="1" t="s">
        <v>62</v>
      </c>
      <c r="M47">
        <f t="array" ref="M47">1 - (F46/E46)</f>
        <v>-0.81612177823905907</v>
      </c>
      <c r="N47">
        <f t="shared" si="0"/>
        <v>-3.142171976704351</v>
      </c>
      <c r="O47" s="2">
        <f t="array" ref="O47">P47-SUM(G47:I47)</f>
        <v>-18344000000</v>
      </c>
      <c r="P47" s="2">
        <f t="shared" si="1"/>
        <v>-4661000000</v>
      </c>
    </row>
    <row r="48" spans="1:16" hidden="1" x14ac:dyDescent="0.25">
      <c r="A48" s="1">
        <v>46</v>
      </c>
      <c r="B48" t="s">
        <v>60</v>
      </c>
      <c r="C48" t="s">
        <v>6818</v>
      </c>
      <c r="D48" s="1" t="s">
        <v>11</v>
      </c>
      <c r="E48" s="2">
        <v>6053000000</v>
      </c>
      <c r="F48" s="2">
        <v>10499000000</v>
      </c>
      <c r="G48" s="2">
        <v>12977000000</v>
      </c>
      <c r="H48" s="1"/>
      <c r="I48" s="2">
        <v>745000000</v>
      </c>
      <c r="J48" s="1" t="s">
        <v>61</v>
      </c>
      <c r="K48" s="1" t="s">
        <v>62</v>
      </c>
      <c r="M48">
        <f t="array" ref="M48">1 - (F47/E47)</f>
        <v>-0.79838985954093866</v>
      </c>
      <c r="N48">
        <f t="shared" si="0"/>
        <v>-3.001486866016851</v>
      </c>
      <c r="O48" s="2">
        <f t="array" ref="O48">P48-SUM(G48:I48)</f>
        <v>-18168000000</v>
      </c>
      <c r="P48" s="2">
        <f t="shared" si="1"/>
        <v>-4446000000</v>
      </c>
    </row>
    <row r="49" spans="1:16" hidden="1" x14ac:dyDescent="0.25">
      <c r="A49" s="1">
        <v>47</v>
      </c>
      <c r="B49" t="s">
        <v>60</v>
      </c>
      <c r="C49" t="s">
        <v>6819</v>
      </c>
      <c r="D49" s="1" t="s">
        <v>12</v>
      </c>
      <c r="E49" s="2">
        <v>6098000000</v>
      </c>
      <c r="F49" s="2">
        <v>10499000000</v>
      </c>
      <c r="G49" s="2">
        <v>12977000000</v>
      </c>
      <c r="H49" s="1"/>
      <c r="I49" s="2">
        <v>796000000</v>
      </c>
      <c r="J49" s="1" t="s">
        <v>61</v>
      </c>
      <c r="K49" s="1" t="s">
        <v>62</v>
      </c>
      <c r="M49">
        <f t="array" ref="M49">1 - (F48/E48)</f>
        <v>-0.73451181232446716</v>
      </c>
      <c r="N49">
        <f t="shared" si="0"/>
        <v>-2.9803214168579863</v>
      </c>
      <c r="O49" s="2">
        <f t="array" ref="O49">P49-SUM(G49:I49)</f>
        <v>-18174000000</v>
      </c>
      <c r="P49" s="2">
        <f t="shared" si="1"/>
        <v>-4401000000</v>
      </c>
    </row>
    <row r="50" spans="1:16" hidden="1" x14ac:dyDescent="0.25">
      <c r="A50" s="1">
        <v>48</v>
      </c>
      <c r="B50" t="s">
        <v>63</v>
      </c>
      <c r="C50" t="s">
        <v>6816</v>
      </c>
      <c r="D50" s="1" t="s">
        <v>7</v>
      </c>
      <c r="E50" s="2">
        <v>14945000000</v>
      </c>
      <c r="F50" s="2">
        <v>10499000000</v>
      </c>
      <c r="G50" s="2">
        <v>12977000000</v>
      </c>
      <c r="H50" s="1"/>
      <c r="I50" s="2">
        <v>1782000000</v>
      </c>
      <c r="J50" s="1" t="s">
        <v>61</v>
      </c>
      <c r="K50" s="1" t="s">
        <v>64</v>
      </c>
      <c r="M50">
        <f t="array" ref="M50">1 - (F49/E49)</f>
        <v>-0.72171203673335516</v>
      </c>
      <c r="N50">
        <f t="shared" si="0"/>
        <v>-0.69006356641017064</v>
      </c>
      <c r="O50" s="2">
        <f t="array" ref="O50">P50-SUM(G50:I50)</f>
        <v>-10313000000</v>
      </c>
      <c r="P50" s="2">
        <f t="shared" si="1"/>
        <v>4446000000</v>
      </c>
    </row>
    <row r="51" spans="1:16" x14ac:dyDescent="0.25">
      <c r="A51" s="1">
        <v>49</v>
      </c>
      <c r="B51" t="s">
        <v>63</v>
      </c>
      <c r="C51" t="s">
        <v>6817</v>
      </c>
      <c r="D51" s="1" t="s">
        <v>10</v>
      </c>
      <c r="E51" s="2">
        <v>14813500000</v>
      </c>
      <c r="F51" s="2">
        <v>10499000000</v>
      </c>
      <c r="G51" s="2">
        <v>12977000000</v>
      </c>
      <c r="H51" s="1"/>
      <c r="I51" s="2">
        <v>1712500000</v>
      </c>
      <c r="J51" s="1" t="s">
        <v>61</v>
      </c>
      <c r="K51" s="1" t="s">
        <v>64</v>
      </c>
      <c r="M51">
        <f t="array" ref="M51">1 - (F50/E50)</f>
        <v>0.29749079959852798</v>
      </c>
      <c r="N51">
        <f t="shared" si="0"/>
        <v>-0.70037465825091982</v>
      </c>
      <c r="O51" s="2">
        <f t="array" ref="O51">P51-SUM(G51:I51)</f>
        <v>-10375000000</v>
      </c>
      <c r="P51" s="2">
        <f t="shared" si="1"/>
        <v>4314500000</v>
      </c>
    </row>
    <row r="52" spans="1:16" hidden="1" x14ac:dyDescent="0.25">
      <c r="A52" s="1">
        <v>50</v>
      </c>
      <c r="B52" t="s">
        <v>63</v>
      </c>
      <c r="C52" t="s">
        <v>6818</v>
      </c>
      <c r="D52" s="1" t="s">
        <v>11</v>
      </c>
      <c r="E52" s="2">
        <v>16378600000</v>
      </c>
      <c r="F52" s="2">
        <v>10499000000</v>
      </c>
      <c r="G52" s="2">
        <v>12977000000</v>
      </c>
      <c r="H52" s="1"/>
      <c r="I52" s="2">
        <v>1897600000</v>
      </c>
      <c r="J52" s="1" t="s">
        <v>61</v>
      </c>
      <c r="K52" s="1" t="s">
        <v>64</v>
      </c>
      <c r="M52">
        <f t="array" ref="M52">1 - (F51/E51)</f>
        <v>0.29125459884564753</v>
      </c>
      <c r="N52">
        <f t="shared" si="0"/>
        <v>-0.54919223865287636</v>
      </c>
      <c r="O52" s="2">
        <f t="array" ref="O52">P52-SUM(G52:I52)</f>
        <v>-8995000000</v>
      </c>
      <c r="P52" s="2">
        <f t="shared" si="1"/>
        <v>5879600000</v>
      </c>
    </row>
    <row r="53" spans="1:16" hidden="1" x14ac:dyDescent="0.25">
      <c r="A53" s="1">
        <v>51</v>
      </c>
      <c r="B53" t="s">
        <v>63</v>
      </c>
      <c r="C53" t="s">
        <v>6819</v>
      </c>
      <c r="D53" s="1" t="s">
        <v>12</v>
      </c>
      <c r="E53" s="2">
        <v>16453200000</v>
      </c>
      <c r="F53" s="2">
        <v>10499000000</v>
      </c>
      <c r="G53" s="2">
        <v>12977000000</v>
      </c>
      <c r="H53" s="1"/>
      <c r="I53" s="2">
        <v>2009700000</v>
      </c>
      <c r="J53" s="1" t="s">
        <v>61</v>
      </c>
      <c r="K53" s="1" t="s">
        <v>64</v>
      </c>
      <c r="M53">
        <f t="array" ref="M53">1 - (F52/E52)</f>
        <v>0.35898062105430262</v>
      </c>
      <c r="N53">
        <f t="shared" si="0"/>
        <v>-0.54898135317141949</v>
      </c>
      <c r="O53" s="2">
        <f t="array" ref="O53">P53-SUM(G53:I53)</f>
        <v>-9032500000</v>
      </c>
      <c r="P53" s="2">
        <f t="shared" si="1"/>
        <v>5954200000</v>
      </c>
    </row>
    <row r="54" spans="1:16" hidden="1" x14ac:dyDescent="0.25">
      <c r="A54" s="1">
        <v>52</v>
      </c>
      <c r="B54" t="s">
        <v>65</v>
      </c>
      <c r="C54" t="s">
        <v>6816</v>
      </c>
      <c r="D54" s="1" t="s">
        <v>7</v>
      </c>
      <c r="E54" s="2">
        <v>25364000000</v>
      </c>
      <c r="F54" s="2">
        <v>10499000000</v>
      </c>
      <c r="G54" s="1"/>
      <c r="H54" s="1"/>
      <c r="I54" s="2">
        <v>3727000000</v>
      </c>
      <c r="J54" s="1" t="s">
        <v>66</v>
      </c>
      <c r="K54" s="1" t="s">
        <v>67</v>
      </c>
      <c r="M54">
        <f t="array" ref="M54">1 - (F53/E53)</f>
        <v>0.36188704932779037</v>
      </c>
      <c r="N54">
        <f t="shared" si="0"/>
        <v>0.43912632076959468</v>
      </c>
      <c r="O54" s="2">
        <f t="array" ref="O54">P54-SUM(G54:I54)</f>
        <v>11138000000</v>
      </c>
      <c r="P54" s="2">
        <f t="shared" si="1"/>
        <v>14865000000</v>
      </c>
    </row>
    <row r="55" spans="1:16" x14ac:dyDescent="0.25">
      <c r="A55" s="1">
        <v>53</v>
      </c>
      <c r="B55" t="s">
        <v>65</v>
      </c>
      <c r="C55" t="s">
        <v>6817</v>
      </c>
      <c r="D55" s="1" t="s">
        <v>10</v>
      </c>
      <c r="E55" s="2">
        <v>23939000000</v>
      </c>
      <c r="F55" s="2">
        <v>10499000000</v>
      </c>
      <c r="G55" s="1"/>
      <c r="H55" s="1"/>
      <c r="I55" s="2">
        <v>3489000000</v>
      </c>
      <c r="J55" s="1" t="s">
        <v>66</v>
      </c>
      <c r="K55" s="1" t="s">
        <v>67</v>
      </c>
      <c r="M55">
        <f t="array" ref="M55">1 - (F54/E54)</f>
        <v>0.58606686642485406</v>
      </c>
      <c r="N55">
        <f t="shared" si="0"/>
        <v>0.41568152387317764</v>
      </c>
      <c r="O55" s="2">
        <f t="array" ref="O55">P55-SUM(G55:I55)</f>
        <v>9951000000</v>
      </c>
      <c r="P55" s="2">
        <f t="shared" si="1"/>
        <v>13440000000</v>
      </c>
    </row>
    <row r="56" spans="1:16" hidden="1" x14ac:dyDescent="0.25">
      <c r="A56" s="1">
        <v>54</v>
      </c>
      <c r="B56" t="s">
        <v>65</v>
      </c>
      <c r="C56" t="s">
        <v>6818</v>
      </c>
      <c r="D56" s="1" t="s">
        <v>11</v>
      </c>
      <c r="E56" s="2">
        <v>22728000000</v>
      </c>
      <c r="F56" s="2">
        <v>10499000000</v>
      </c>
      <c r="G56" s="1"/>
      <c r="H56" s="1"/>
      <c r="I56" s="2">
        <v>3547000000</v>
      </c>
      <c r="J56" s="1" t="s">
        <v>66</v>
      </c>
      <c r="K56" s="1" t="s">
        <v>67</v>
      </c>
      <c r="M56">
        <f t="array" ref="M56">1 - (F55/E55)</f>
        <v>0.56142696019048421</v>
      </c>
      <c r="N56">
        <f t="shared" si="0"/>
        <v>0.38199577613516367</v>
      </c>
      <c r="O56" s="2">
        <f t="array" ref="O56">P56-SUM(G56:I56)</f>
        <v>8682000000</v>
      </c>
      <c r="P56" s="2">
        <f t="shared" si="1"/>
        <v>12229000000</v>
      </c>
    </row>
    <row r="57" spans="1:16" hidden="1" x14ac:dyDescent="0.25">
      <c r="A57" s="1">
        <v>55</v>
      </c>
      <c r="B57" t="s">
        <v>65</v>
      </c>
      <c r="C57" t="s">
        <v>6819</v>
      </c>
      <c r="D57" s="1" t="s">
        <v>12</v>
      </c>
      <c r="E57" s="2">
        <v>20872000000</v>
      </c>
      <c r="F57" s="2">
        <v>10499000000</v>
      </c>
      <c r="G57" s="1"/>
      <c r="H57" s="1"/>
      <c r="I57" s="2">
        <v>3672000000</v>
      </c>
      <c r="J57" s="1" t="s">
        <v>66</v>
      </c>
      <c r="K57" s="1" t="s">
        <v>67</v>
      </c>
      <c r="M57">
        <f t="array" ref="M57">1 - (F56/E56)</f>
        <v>0.53805878211897218</v>
      </c>
      <c r="N57">
        <f t="shared" si="0"/>
        <v>0.32105212725182064</v>
      </c>
      <c r="O57" s="2">
        <f t="array" ref="O57">P57-SUM(G57:I57)</f>
        <v>6701000000</v>
      </c>
      <c r="P57" s="2">
        <f t="shared" si="1"/>
        <v>10373000000</v>
      </c>
    </row>
    <row r="58" spans="1:16" hidden="1" x14ac:dyDescent="0.25">
      <c r="A58" s="1">
        <v>56</v>
      </c>
      <c r="B58" t="s">
        <v>68</v>
      </c>
      <c r="C58" t="s">
        <v>6816</v>
      </c>
      <c r="D58" s="1" t="s">
        <v>7</v>
      </c>
      <c r="E58" s="2">
        <v>71214000000</v>
      </c>
      <c r="F58" s="2">
        <v>10499000000</v>
      </c>
      <c r="G58" s="2">
        <v>21491000000</v>
      </c>
      <c r="H58" s="1"/>
      <c r="I58" s="1"/>
      <c r="J58" s="1" t="s">
        <v>66</v>
      </c>
      <c r="K58" s="1" t="s">
        <v>69</v>
      </c>
      <c r="M58">
        <f t="array" ref="M58">1 - (F57/E57)</f>
        <v>0.49698160214641629</v>
      </c>
      <c r="N58">
        <f t="shared" si="0"/>
        <v>0.55079057488696048</v>
      </c>
      <c r="O58" s="2">
        <f t="array" ref="O58">P58-SUM(G58:I58)</f>
        <v>39224000000</v>
      </c>
      <c r="P58" s="2">
        <f t="shared" si="1"/>
        <v>60715000000</v>
      </c>
    </row>
    <row r="59" spans="1:16" x14ac:dyDescent="0.25">
      <c r="A59" s="1">
        <v>57</v>
      </c>
      <c r="B59" t="s">
        <v>68</v>
      </c>
      <c r="C59" t="s">
        <v>6817</v>
      </c>
      <c r="D59" s="1" t="s">
        <v>10</v>
      </c>
      <c r="E59" s="2">
        <v>68874000000</v>
      </c>
      <c r="F59" s="2">
        <v>10499000000</v>
      </c>
      <c r="G59" s="2">
        <v>22005000000</v>
      </c>
      <c r="H59" s="1"/>
      <c r="I59" s="1"/>
      <c r="J59" s="1" t="s">
        <v>66</v>
      </c>
      <c r="K59" s="1" t="s">
        <v>69</v>
      </c>
      <c r="M59">
        <f t="array" ref="M59">1 - (F58/E58)</f>
        <v>0.85257112365546095</v>
      </c>
      <c r="N59">
        <f t="shared" si="0"/>
        <v>0.52806574324128119</v>
      </c>
      <c r="O59" s="2">
        <f t="array" ref="O59">P59-SUM(G59:I59)</f>
        <v>36370000000</v>
      </c>
      <c r="P59" s="2">
        <f t="shared" si="1"/>
        <v>58375000000</v>
      </c>
    </row>
    <row r="60" spans="1:16" hidden="1" x14ac:dyDescent="0.25">
      <c r="A60" s="1">
        <v>58</v>
      </c>
      <c r="B60" t="s">
        <v>68</v>
      </c>
      <c r="C60" t="s">
        <v>6818</v>
      </c>
      <c r="D60" s="1" t="s">
        <v>11</v>
      </c>
      <c r="E60" s="2">
        <v>64406000000</v>
      </c>
      <c r="F60" s="2">
        <v>10499000000</v>
      </c>
      <c r="G60" s="2">
        <v>18491000000</v>
      </c>
      <c r="H60" s="1"/>
      <c r="I60" s="1"/>
      <c r="J60" s="1" t="s">
        <v>66</v>
      </c>
      <c r="K60" s="1" t="s">
        <v>69</v>
      </c>
      <c r="M60">
        <f t="array" ref="M60">1 - (F59/E59)</f>
        <v>0.84756221505938378</v>
      </c>
      <c r="N60">
        <f t="shared" si="0"/>
        <v>0.5498866565226842</v>
      </c>
      <c r="O60" s="2">
        <f t="array" ref="O60">P60-SUM(G60:I60)</f>
        <v>35416000000</v>
      </c>
      <c r="P60" s="2">
        <f t="shared" si="1"/>
        <v>53907000000</v>
      </c>
    </row>
    <row r="61" spans="1:16" hidden="1" x14ac:dyDescent="0.25">
      <c r="A61" s="1">
        <v>59</v>
      </c>
      <c r="B61" t="s">
        <v>68</v>
      </c>
      <c r="C61" t="s">
        <v>6819</v>
      </c>
      <c r="D61" s="1" t="s">
        <v>12</v>
      </c>
      <c r="E61" s="2">
        <v>58327000000</v>
      </c>
      <c r="F61" s="2">
        <v>10499000000</v>
      </c>
      <c r="G61" s="2">
        <v>16417000000</v>
      </c>
      <c r="H61" s="1"/>
      <c r="I61" s="1"/>
      <c r="J61" s="1" t="s">
        <v>66</v>
      </c>
      <c r="K61" s="1" t="s">
        <v>69</v>
      </c>
      <c r="M61">
        <f t="array" ref="M61">1 - (F60/E60)</f>
        <v>0.83698723721392421</v>
      </c>
      <c r="N61">
        <f t="shared" si="0"/>
        <v>0.53853275498482689</v>
      </c>
      <c r="O61" s="2">
        <f t="array" ref="O61">P61-SUM(G61:I61)</f>
        <v>31411000000</v>
      </c>
      <c r="P61" s="2">
        <f t="shared" si="1"/>
        <v>47828000000</v>
      </c>
    </row>
    <row r="62" spans="1:16" hidden="1" x14ac:dyDescent="0.25">
      <c r="A62" s="1">
        <v>60</v>
      </c>
      <c r="B62" t="s">
        <v>70</v>
      </c>
      <c r="C62" t="s">
        <v>6816</v>
      </c>
      <c r="D62" s="1" t="s">
        <v>7</v>
      </c>
      <c r="E62" s="2">
        <v>958511000</v>
      </c>
      <c r="F62" s="2">
        <v>10499000000</v>
      </c>
      <c r="G62" s="2">
        <v>61732000</v>
      </c>
      <c r="H62" s="1"/>
      <c r="I62" s="2">
        <v>325173000</v>
      </c>
      <c r="J62" s="1" t="s">
        <v>71</v>
      </c>
      <c r="K62" s="1" t="s">
        <v>72</v>
      </c>
      <c r="M62">
        <f t="array" ref="M62">1 - (F61/E61)</f>
        <v>0.81999759973940023</v>
      </c>
      <c r="N62">
        <f t="shared" si="0"/>
        <v>-10.357099709862485</v>
      </c>
      <c r="O62" s="2">
        <f t="array" ref="O62">P62-SUM(G62:I62)</f>
        <v>-9927394000</v>
      </c>
      <c r="P62" s="2">
        <f t="shared" si="1"/>
        <v>-9540489000</v>
      </c>
    </row>
    <row r="63" spans="1:16" x14ac:dyDescent="0.25">
      <c r="A63" s="1">
        <v>61</v>
      </c>
      <c r="B63" t="s">
        <v>70</v>
      </c>
      <c r="C63" t="s">
        <v>6817</v>
      </c>
      <c r="D63" s="1" t="s">
        <v>10</v>
      </c>
      <c r="E63" s="2">
        <v>974053000</v>
      </c>
      <c r="F63" s="2">
        <v>10499000000</v>
      </c>
      <c r="G63" s="2">
        <v>53073000</v>
      </c>
      <c r="H63" s="1"/>
      <c r="I63" s="2">
        <v>291910000</v>
      </c>
      <c r="J63" s="1" t="s">
        <v>71</v>
      </c>
      <c r="K63" s="1" t="s">
        <v>72</v>
      </c>
      <c r="M63">
        <f t="array" ref="M63">1 - (F62/E62)</f>
        <v>-9.9534475869343186</v>
      </c>
      <c r="N63">
        <f t="shared" si="0"/>
        <v>-10.132846980605779</v>
      </c>
      <c r="O63" s="2">
        <f t="array" ref="O63">P63-SUM(G63:I63)</f>
        <v>-9869930000</v>
      </c>
      <c r="P63" s="2">
        <f t="shared" si="1"/>
        <v>-9524947000</v>
      </c>
    </row>
    <row r="64" spans="1:16" hidden="1" x14ac:dyDescent="0.25">
      <c r="A64" s="1">
        <v>62</v>
      </c>
      <c r="B64" t="s">
        <v>70</v>
      </c>
      <c r="C64" t="s">
        <v>6818</v>
      </c>
      <c r="D64" s="1" t="s">
        <v>11</v>
      </c>
      <c r="E64" s="2">
        <v>984363000</v>
      </c>
      <c r="F64" s="2">
        <v>10499000000</v>
      </c>
      <c r="G64" s="2">
        <v>56621000</v>
      </c>
      <c r="H64" s="1"/>
      <c r="I64" s="2">
        <v>282608000</v>
      </c>
      <c r="J64" s="1" t="s">
        <v>71</v>
      </c>
      <c r="K64" s="1" t="s">
        <v>72</v>
      </c>
      <c r="M64">
        <f t="array" ref="M64">1 - (F63/E63)</f>
        <v>-9.7786742610515027</v>
      </c>
      <c r="N64">
        <f t="shared" si="0"/>
        <v>-10.010398602954398</v>
      </c>
      <c r="O64" s="2">
        <f t="array" ref="O64">P64-SUM(G64:I64)</f>
        <v>-9853866000</v>
      </c>
      <c r="P64" s="2">
        <f t="shared" si="1"/>
        <v>-9514637000</v>
      </c>
    </row>
    <row r="65" spans="1:16" hidden="1" x14ac:dyDescent="0.25">
      <c r="A65" s="1">
        <v>63</v>
      </c>
      <c r="B65" t="s">
        <v>70</v>
      </c>
      <c r="C65" t="s">
        <v>6819</v>
      </c>
      <c r="D65" s="1" t="s">
        <v>12</v>
      </c>
      <c r="E65" s="2">
        <v>981310000</v>
      </c>
      <c r="F65" s="2">
        <v>10499000000</v>
      </c>
      <c r="G65" s="2">
        <v>53546000</v>
      </c>
      <c r="H65" s="1"/>
      <c r="I65" s="2">
        <v>306301000</v>
      </c>
      <c r="J65" s="1" t="s">
        <v>71</v>
      </c>
      <c r="K65" s="1" t="s">
        <v>72</v>
      </c>
      <c r="M65">
        <f t="array" ref="M65">1 - (F64/E64)</f>
        <v>-9.6657808145978663</v>
      </c>
      <c r="N65">
        <f t="shared" si="0"/>
        <v>-10.065664265115</v>
      </c>
      <c r="O65" s="2">
        <f t="array" ref="O65">P65-SUM(G65:I65)</f>
        <v>-9877537000</v>
      </c>
      <c r="P65" s="2">
        <f t="shared" si="1"/>
        <v>-9517690000</v>
      </c>
    </row>
    <row r="66" spans="1:16" hidden="1" x14ac:dyDescent="0.25">
      <c r="A66" s="1">
        <v>64</v>
      </c>
      <c r="B66" t="s">
        <v>73</v>
      </c>
      <c r="C66" t="s">
        <v>6816</v>
      </c>
      <c r="D66" s="1" t="s">
        <v>10</v>
      </c>
      <c r="E66" s="2">
        <v>9047657000</v>
      </c>
      <c r="F66" s="2">
        <v>10499000000</v>
      </c>
      <c r="G66" s="1"/>
      <c r="H66" s="1"/>
      <c r="I66" s="2">
        <v>1470287000</v>
      </c>
      <c r="J66" s="1" t="s">
        <v>66</v>
      </c>
      <c r="K66" s="1" t="s">
        <v>74</v>
      </c>
      <c r="M66">
        <f t="array" ref="M66">1 - (F65/E65)</f>
        <v>-9.6989636302493611</v>
      </c>
      <c r="N66">
        <f t="shared" si="0"/>
        <v>-0.3229156454538451</v>
      </c>
      <c r="O66" s="2">
        <f t="array" ref="O66">P66-SUM(G66:I66)</f>
        <v>-2921630000</v>
      </c>
      <c r="P66" s="2">
        <f t="shared" si="1"/>
        <v>-1451343000</v>
      </c>
    </row>
    <row r="67" spans="1:16" x14ac:dyDescent="0.25">
      <c r="A67" s="1">
        <v>65</v>
      </c>
      <c r="B67" t="s">
        <v>73</v>
      </c>
      <c r="C67" t="s">
        <v>6817</v>
      </c>
      <c r="D67" s="1" t="s">
        <v>11</v>
      </c>
      <c r="E67" s="2">
        <v>10381653000</v>
      </c>
      <c r="F67" s="2">
        <v>10499000000</v>
      </c>
      <c r="G67" s="1"/>
      <c r="H67" s="1"/>
      <c r="I67" s="2">
        <v>1485558000</v>
      </c>
      <c r="J67" s="1" t="s">
        <v>66</v>
      </c>
      <c r="K67" s="1" t="s">
        <v>74</v>
      </c>
      <c r="M67">
        <f t="array" ref="M67">1 - (F66/E66)</f>
        <v>-0.16041092185523831</v>
      </c>
      <c r="N67">
        <f t="shared" ref="N67:N130" si="2">O67/E67</f>
        <v>-0.15439785937749989</v>
      </c>
      <c r="O67" s="2">
        <f t="array" ref="O67">P67-SUM(G67:I67)</f>
        <v>-1602905000</v>
      </c>
      <c r="P67" s="2">
        <f t="shared" ref="P67:P130" si="3">E67-F67</f>
        <v>-117347000</v>
      </c>
    </row>
    <row r="68" spans="1:16" hidden="1" x14ac:dyDescent="0.25">
      <c r="A68" s="1">
        <v>66</v>
      </c>
      <c r="B68" t="s">
        <v>73</v>
      </c>
      <c r="C68" t="s">
        <v>6818</v>
      </c>
      <c r="D68" s="1" t="s">
        <v>12</v>
      </c>
      <c r="E68" s="2">
        <v>10325494000</v>
      </c>
      <c r="F68" s="2">
        <v>10499000000</v>
      </c>
      <c r="G68" s="1"/>
      <c r="H68" s="1"/>
      <c r="I68" s="2">
        <v>1402573000</v>
      </c>
      <c r="J68" s="1" t="s">
        <v>66</v>
      </c>
      <c r="K68" s="1" t="s">
        <v>74</v>
      </c>
      <c r="M68">
        <f t="array" ref="M68">1 - (F67/E67)</f>
        <v>-1.1303305937888641E-2</v>
      </c>
      <c r="N68">
        <f t="shared" si="2"/>
        <v>-0.15263957346738083</v>
      </c>
      <c r="O68" s="2">
        <f t="array" ref="O68">P68-SUM(G68:I68)</f>
        <v>-1576079000</v>
      </c>
      <c r="P68" s="2">
        <f t="shared" si="3"/>
        <v>-173506000</v>
      </c>
    </row>
    <row r="69" spans="1:16" hidden="1" x14ac:dyDescent="0.25">
      <c r="A69" s="1">
        <v>67</v>
      </c>
      <c r="B69" t="s">
        <v>73</v>
      </c>
      <c r="C69" t="s">
        <v>6819</v>
      </c>
      <c r="D69" s="1" t="s">
        <v>75</v>
      </c>
      <c r="E69" s="2">
        <v>7531780000</v>
      </c>
      <c r="F69" s="2">
        <v>10499000000</v>
      </c>
      <c r="G69" s="1"/>
      <c r="H69" s="1"/>
      <c r="I69" s="2">
        <v>1351314000</v>
      </c>
      <c r="J69" s="1" t="s">
        <v>66</v>
      </c>
      <c r="K69" s="1" t="s">
        <v>74</v>
      </c>
      <c r="M69">
        <f t="array" ref="M69">1 - (F68/E68)</f>
        <v>-1.6803651234507555E-2</v>
      </c>
      <c r="N69">
        <f t="shared" si="2"/>
        <v>-0.57337495253446069</v>
      </c>
      <c r="O69" s="2">
        <f t="array" ref="O69">P69-SUM(G69:I69)</f>
        <v>-4318534000</v>
      </c>
      <c r="P69" s="2">
        <f t="shared" si="3"/>
        <v>-2967220000</v>
      </c>
    </row>
    <row r="70" spans="1:16" hidden="1" x14ac:dyDescent="0.25">
      <c r="A70" s="1">
        <v>72</v>
      </c>
      <c r="B70" t="s">
        <v>76</v>
      </c>
      <c r="C70" t="s">
        <v>6816</v>
      </c>
      <c r="D70" s="1" t="s">
        <v>7</v>
      </c>
      <c r="E70" s="2">
        <v>1373947000</v>
      </c>
      <c r="F70" s="2">
        <v>10499000000</v>
      </c>
      <c r="G70" s="2">
        <v>433448000</v>
      </c>
      <c r="H70" s="2">
        <v>74744000</v>
      </c>
      <c r="I70" s="2">
        <v>20962000</v>
      </c>
      <c r="J70" s="1" t="s">
        <v>22</v>
      </c>
      <c r="K70" s="1" t="s">
        <v>77</v>
      </c>
      <c r="M70">
        <f t="array" ref="M70">1 - (F69/E69)</f>
        <v>-0.39395999352078781</v>
      </c>
      <c r="N70">
        <f t="shared" si="2"/>
        <v>-7.0266225698662321</v>
      </c>
      <c r="O70" s="2">
        <f t="array" ref="O70">P70-SUM(G70:I70)</f>
        <v>-9654207000</v>
      </c>
      <c r="P70" s="2">
        <f t="shared" si="3"/>
        <v>-9125053000</v>
      </c>
    </row>
    <row r="71" spans="1:16" x14ac:dyDescent="0.25">
      <c r="A71" s="1">
        <v>73</v>
      </c>
      <c r="B71" t="s">
        <v>76</v>
      </c>
      <c r="C71" t="s">
        <v>6817</v>
      </c>
      <c r="D71" s="1" t="s">
        <v>10</v>
      </c>
      <c r="E71" s="2">
        <v>1577922000</v>
      </c>
      <c r="F71" s="2">
        <v>10499000000</v>
      </c>
      <c r="G71" s="2">
        <v>535598000</v>
      </c>
      <c r="H71" s="2">
        <v>93879000</v>
      </c>
      <c r="I71" s="2">
        <v>21547000</v>
      </c>
      <c r="J71" s="1" t="s">
        <v>22</v>
      </c>
      <c r="K71" s="1" t="s">
        <v>77</v>
      </c>
      <c r="M71">
        <f t="array" ref="M71">1 - (F70/E70)</f>
        <v>-6.64148835435428</v>
      </c>
      <c r="N71">
        <f t="shared" si="2"/>
        <v>-6.0662707028611047</v>
      </c>
      <c r="O71" s="2">
        <f t="array" ref="O71">P71-SUM(G71:I71)</f>
        <v>-9572102000</v>
      </c>
      <c r="P71" s="2">
        <f t="shared" si="3"/>
        <v>-8921078000</v>
      </c>
    </row>
    <row r="72" spans="1:16" hidden="1" x14ac:dyDescent="0.25">
      <c r="A72" s="1">
        <v>74</v>
      </c>
      <c r="B72" t="s">
        <v>76</v>
      </c>
      <c r="C72" t="s">
        <v>6818</v>
      </c>
      <c r="D72" s="1" t="s">
        <v>11</v>
      </c>
      <c r="E72" s="2">
        <v>1963874000</v>
      </c>
      <c r="F72" s="2">
        <v>10499000000</v>
      </c>
      <c r="G72" s="2">
        <v>704880000</v>
      </c>
      <c r="H72" s="2">
        <v>125286000</v>
      </c>
      <c r="I72" s="2">
        <v>32057000</v>
      </c>
      <c r="J72" s="1" t="s">
        <v>22</v>
      </c>
      <c r="K72" s="1" t="s">
        <v>77</v>
      </c>
      <c r="M72">
        <f t="array" ref="M72">1 - (F71/E71)</f>
        <v>-5.6536875713755181</v>
      </c>
      <c r="N72">
        <f t="shared" si="2"/>
        <v>-4.7851079040712392</v>
      </c>
      <c r="O72" s="2">
        <f t="array" ref="O72">P72-SUM(G72:I72)</f>
        <v>-9397349000</v>
      </c>
      <c r="P72" s="2">
        <f t="shared" si="3"/>
        <v>-8535126000</v>
      </c>
    </row>
    <row r="73" spans="1:16" hidden="1" x14ac:dyDescent="0.25">
      <c r="A73" s="1">
        <v>75</v>
      </c>
      <c r="B73" t="s">
        <v>76</v>
      </c>
      <c r="C73" t="s">
        <v>6819</v>
      </c>
      <c r="D73" s="1" t="s">
        <v>12</v>
      </c>
      <c r="E73" s="2">
        <v>2197448000</v>
      </c>
      <c r="F73" s="2">
        <v>10499000000</v>
      </c>
      <c r="G73" s="2">
        <v>829253000</v>
      </c>
      <c r="H73" s="2">
        <v>148591000</v>
      </c>
      <c r="I73" s="2">
        <v>27067000</v>
      </c>
      <c r="J73" s="1" t="s">
        <v>22</v>
      </c>
      <c r="K73" s="1" t="s">
        <v>77</v>
      </c>
      <c r="M73">
        <f t="array" ref="M73">1 - (F72/E72)</f>
        <v>-4.346065989976954</v>
      </c>
      <c r="N73">
        <f t="shared" si="2"/>
        <v>-4.2351231974545014</v>
      </c>
      <c r="O73" s="2">
        <f t="array" ref="O73">P73-SUM(G73:I73)</f>
        <v>-9306463000</v>
      </c>
      <c r="P73" s="2">
        <f t="shared" si="3"/>
        <v>-8301552000</v>
      </c>
    </row>
    <row r="74" spans="1:16" hidden="1" x14ac:dyDescent="0.25">
      <c r="A74" s="1">
        <v>76</v>
      </c>
      <c r="B74" t="s">
        <v>78</v>
      </c>
      <c r="C74" t="s">
        <v>6816</v>
      </c>
      <c r="D74" s="1" t="s">
        <v>7</v>
      </c>
      <c r="E74" s="2">
        <v>2519154000</v>
      </c>
      <c r="F74" s="2">
        <v>10499000000</v>
      </c>
      <c r="G74" s="2">
        <v>308456000</v>
      </c>
      <c r="H74" s="2">
        <v>78919000</v>
      </c>
      <c r="I74" s="1"/>
      <c r="J74" s="1" t="s">
        <v>79</v>
      </c>
      <c r="K74" s="1" t="s">
        <v>80</v>
      </c>
      <c r="M74">
        <f t="array" ref="M74">1 - (F73/E73)</f>
        <v>-3.7778149926642177</v>
      </c>
      <c r="N74">
        <f t="shared" si="2"/>
        <v>-3.3214408487928884</v>
      </c>
      <c r="O74" s="2">
        <f t="array" ref="O74">P74-SUM(G74:I74)</f>
        <v>-8367221000</v>
      </c>
      <c r="P74" s="2">
        <f t="shared" si="3"/>
        <v>-7979846000</v>
      </c>
    </row>
    <row r="75" spans="1:16" x14ac:dyDescent="0.25">
      <c r="A75" s="1">
        <v>77</v>
      </c>
      <c r="B75" t="s">
        <v>78</v>
      </c>
      <c r="C75" t="s">
        <v>6817</v>
      </c>
      <c r="D75" s="1" t="s">
        <v>10</v>
      </c>
      <c r="E75" s="2">
        <v>2394270000</v>
      </c>
      <c r="F75" s="2">
        <v>10499000000</v>
      </c>
      <c r="G75" s="2">
        <v>158189000</v>
      </c>
      <c r="H75" s="2">
        <v>82246000</v>
      </c>
      <c r="I75" s="1"/>
      <c r="J75" s="1" t="s">
        <v>79</v>
      </c>
      <c r="K75" s="1" t="s">
        <v>80</v>
      </c>
      <c r="M75">
        <f t="array" ref="M75">1 - (F74/E74)</f>
        <v>-3.1676689872870023</v>
      </c>
      <c r="N75">
        <f t="shared" si="2"/>
        <v>-3.4854736516767115</v>
      </c>
      <c r="O75" s="2">
        <f t="array" ref="O75">P75-SUM(G75:I75)</f>
        <v>-8345165000</v>
      </c>
      <c r="P75" s="2">
        <f t="shared" si="3"/>
        <v>-8104730000</v>
      </c>
    </row>
    <row r="76" spans="1:16" hidden="1" x14ac:dyDescent="0.25">
      <c r="A76" s="1">
        <v>78</v>
      </c>
      <c r="B76" t="s">
        <v>78</v>
      </c>
      <c r="C76" t="s">
        <v>6818</v>
      </c>
      <c r="D76" s="1" t="s">
        <v>11</v>
      </c>
      <c r="E76" s="2">
        <v>2445548000</v>
      </c>
      <c r="F76" s="2">
        <v>10499000000</v>
      </c>
      <c r="G76" s="2">
        <v>355135000</v>
      </c>
      <c r="H76" s="2">
        <v>88310000</v>
      </c>
      <c r="I76" s="1"/>
      <c r="J76" s="1" t="s">
        <v>79</v>
      </c>
      <c r="K76" s="1" t="s">
        <v>80</v>
      </c>
      <c r="M76">
        <f t="array" ref="M76">1 - (F75/E75)</f>
        <v>-3.3850526465269164</v>
      </c>
      <c r="N76">
        <f t="shared" si="2"/>
        <v>-3.4744347688125523</v>
      </c>
      <c r="O76" s="2">
        <f t="array" ref="O76">P76-SUM(G76:I76)</f>
        <v>-8496897000</v>
      </c>
      <c r="P76" s="2">
        <f t="shared" si="3"/>
        <v>-8053452000</v>
      </c>
    </row>
    <row r="77" spans="1:16" hidden="1" x14ac:dyDescent="0.25">
      <c r="A77" s="1">
        <v>79</v>
      </c>
      <c r="B77" t="s">
        <v>78</v>
      </c>
      <c r="C77" t="s">
        <v>6819</v>
      </c>
      <c r="D77" s="1" t="s">
        <v>12</v>
      </c>
      <c r="E77" s="2">
        <v>3651335000</v>
      </c>
      <c r="F77" s="2">
        <v>10499000000</v>
      </c>
      <c r="G77" s="2">
        <v>512274000</v>
      </c>
      <c r="H77" s="2">
        <v>102871000</v>
      </c>
      <c r="I77" s="1"/>
      <c r="J77" s="1" t="s">
        <v>79</v>
      </c>
      <c r="K77" s="1" t="s">
        <v>80</v>
      </c>
      <c r="M77">
        <f t="array" ref="M77">1 - (F76/E76)</f>
        <v>-3.2931073117354472</v>
      </c>
      <c r="N77">
        <f t="shared" si="2"/>
        <v>-2.0438579314141267</v>
      </c>
      <c r="O77" s="2">
        <f t="array" ref="O77">P77-SUM(G77:I77)</f>
        <v>-7462810000</v>
      </c>
      <c r="P77" s="2">
        <f t="shared" si="3"/>
        <v>-6847665000</v>
      </c>
    </row>
    <row r="78" spans="1:16" hidden="1" x14ac:dyDescent="0.25">
      <c r="A78" s="1">
        <v>80</v>
      </c>
      <c r="B78" t="s">
        <v>81</v>
      </c>
      <c r="C78" t="s">
        <v>6816</v>
      </c>
      <c r="D78" s="1" t="s">
        <v>7</v>
      </c>
      <c r="E78" s="2">
        <v>4657000000</v>
      </c>
      <c r="F78" s="2">
        <v>10499000000</v>
      </c>
      <c r="G78" s="2">
        <v>1542000000</v>
      </c>
      <c r="H78" s="1"/>
      <c r="I78" s="2">
        <v>264000000</v>
      </c>
      <c r="J78" s="1" t="s">
        <v>8</v>
      </c>
      <c r="K78" s="1" t="s">
        <v>9</v>
      </c>
      <c r="M78">
        <f t="array" ref="M78">1 - (F77/E77)</f>
        <v>-1.8753866736412848</v>
      </c>
      <c r="N78">
        <f t="shared" si="2"/>
        <v>-1.6422589649989263</v>
      </c>
      <c r="O78" s="2">
        <f t="array" ref="O78">P78-SUM(G78:I78)</f>
        <v>-7648000000</v>
      </c>
      <c r="P78" s="2">
        <f t="shared" si="3"/>
        <v>-5842000000</v>
      </c>
    </row>
    <row r="79" spans="1:16" x14ac:dyDescent="0.25">
      <c r="A79" s="1">
        <v>81</v>
      </c>
      <c r="B79" t="s">
        <v>81</v>
      </c>
      <c r="C79" t="s">
        <v>6817</v>
      </c>
      <c r="D79" s="1" t="s">
        <v>10</v>
      </c>
      <c r="E79" s="2">
        <v>5156000000</v>
      </c>
      <c r="F79" s="2">
        <v>10499000000</v>
      </c>
      <c r="G79" s="2">
        <v>1693000000</v>
      </c>
      <c r="H79" s="1"/>
      <c r="I79" s="2">
        <v>270000000</v>
      </c>
      <c r="J79" s="1" t="s">
        <v>8</v>
      </c>
      <c r="K79" s="1" t="s">
        <v>9</v>
      </c>
      <c r="M79">
        <f t="array" ref="M79">1 - (F78/E78)</f>
        <v>-1.2544556581490229</v>
      </c>
      <c r="N79">
        <f t="shared" si="2"/>
        <v>-1.4169899146625291</v>
      </c>
      <c r="O79" s="2">
        <f t="array" ref="O79">P79-SUM(G79:I79)</f>
        <v>-7306000000</v>
      </c>
      <c r="P79" s="2">
        <f t="shared" si="3"/>
        <v>-5343000000</v>
      </c>
    </row>
    <row r="80" spans="1:16" hidden="1" x14ac:dyDescent="0.25">
      <c r="A80" s="1">
        <v>82</v>
      </c>
      <c r="B80" t="s">
        <v>81</v>
      </c>
      <c r="C80" t="s">
        <v>6818</v>
      </c>
      <c r="D80" s="1" t="s">
        <v>11</v>
      </c>
      <c r="E80" s="2">
        <v>5368000000</v>
      </c>
      <c r="F80" s="2">
        <v>10499000000</v>
      </c>
      <c r="G80" s="2">
        <v>1817000000</v>
      </c>
      <c r="H80" s="1"/>
      <c r="I80" s="2">
        <v>294000000</v>
      </c>
      <c r="J80" s="1" t="s">
        <v>8</v>
      </c>
      <c r="K80" s="1" t="s">
        <v>9</v>
      </c>
      <c r="M80">
        <f t="array" ref="M80">1 - (F79/E79)</f>
        <v>-1.0362684251357641</v>
      </c>
      <c r="N80">
        <f t="shared" si="2"/>
        <v>-1.3491058122205664</v>
      </c>
      <c r="O80" s="2">
        <f t="array" ref="O80">P80-SUM(G80:I80)</f>
        <v>-7242000000</v>
      </c>
      <c r="P80" s="2">
        <f t="shared" si="3"/>
        <v>-5131000000</v>
      </c>
    </row>
    <row r="81" spans="1:16" hidden="1" x14ac:dyDescent="0.25">
      <c r="A81" s="1">
        <v>83</v>
      </c>
      <c r="B81" t="s">
        <v>81</v>
      </c>
      <c r="C81" t="s">
        <v>6819</v>
      </c>
      <c r="D81" s="1" t="s">
        <v>12</v>
      </c>
      <c r="E81" s="2">
        <v>5598000000</v>
      </c>
      <c r="F81" s="2">
        <v>10499000000</v>
      </c>
      <c r="G81" s="2">
        <v>2013000000</v>
      </c>
      <c r="H81" s="1"/>
      <c r="I81" s="2">
        <v>320000000</v>
      </c>
      <c r="J81" s="1" t="s">
        <v>8</v>
      </c>
      <c r="K81" s="1" t="s">
        <v>9</v>
      </c>
      <c r="M81">
        <f t="array" ref="M81">1 - (F80/E80)</f>
        <v>-0.95584947839046208</v>
      </c>
      <c r="N81">
        <f t="shared" si="2"/>
        <v>-1.2922472311539837</v>
      </c>
      <c r="O81" s="2">
        <f t="array" ref="O81">P81-SUM(G81:I81)</f>
        <v>-7234000000</v>
      </c>
      <c r="P81" s="2">
        <f t="shared" si="3"/>
        <v>-4901000000</v>
      </c>
    </row>
    <row r="82" spans="1:16" hidden="1" x14ac:dyDescent="0.25">
      <c r="A82" s="1">
        <v>84</v>
      </c>
      <c r="B82" t="s">
        <v>82</v>
      </c>
      <c r="C82" t="s">
        <v>6816</v>
      </c>
      <c r="D82" s="1" t="s">
        <v>7</v>
      </c>
      <c r="E82" s="2">
        <v>33315000000</v>
      </c>
      <c r="F82" s="2">
        <v>10499000000</v>
      </c>
      <c r="G82" s="1"/>
      <c r="H82" s="1"/>
      <c r="I82" s="2">
        <v>8002000000</v>
      </c>
      <c r="J82" s="1" t="s">
        <v>66</v>
      </c>
      <c r="K82" s="1" t="s">
        <v>69</v>
      </c>
      <c r="M82">
        <f t="array" ref="M82">1 - (F81/E81)</f>
        <v>-0.87549124687388358</v>
      </c>
      <c r="N82">
        <f t="shared" si="2"/>
        <v>0.44466456551103106</v>
      </c>
      <c r="O82" s="2">
        <f t="array" ref="O82">P82-SUM(G82:I82)</f>
        <v>14814000000</v>
      </c>
      <c r="P82" s="2">
        <f t="shared" si="3"/>
        <v>22816000000</v>
      </c>
    </row>
    <row r="83" spans="1:16" x14ac:dyDescent="0.25">
      <c r="A83" s="1">
        <v>85</v>
      </c>
      <c r="B83" t="s">
        <v>82</v>
      </c>
      <c r="C83" t="s">
        <v>6817</v>
      </c>
      <c r="D83" s="1" t="s">
        <v>10</v>
      </c>
      <c r="E83" s="2">
        <v>34507000000</v>
      </c>
      <c r="F83" s="2">
        <v>10499000000</v>
      </c>
      <c r="G83" s="2">
        <v>1278000000</v>
      </c>
      <c r="H83" s="1"/>
      <c r="I83" s="2">
        <v>8389000000</v>
      </c>
      <c r="J83" s="1" t="s">
        <v>66</v>
      </c>
      <c r="K83" s="1" t="s">
        <v>69</v>
      </c>
      <c r="M83">
        <f t="array" ref="M83">1 - (F82/E82)</f>
        <v>0.68485667116914306</v>
      </c>
      <c r="N83">
        <f t="shared" si="2"/>
        <v>0.41559683542469644</v>
      </c>
      <c r="O83" s="2">
        <f t="array" ref="O83">P83-SUM(G83:I83)</f>
        <v>14341000000</v>
      </c>
      <c r="P83" s="2">
        <f t="shared" si="3"/>
        <v>24008000000</v>
      </c>
    </row>
    <row r="84" spans="1:16" hidden="1" x14ac:dyDescent="0.25">
      <c r="A84" s="1">
        <v>86</v>
      </c>
      <c r="B84" t="s">
        <v>82</v>
      </c>
      <c r="C84" t="s">
        <v>6818</v>
      </c>
      <c r="D84" s="1" t="s">
        <v>11</v>
      </c>
      <c r="E84" s="2">
        <v>35239000000</v>
      </c>
      <c r="F84" s="2">
        <v>10499000000</v>
      </c>
      <c r="G84" s="2">
        <v>919000000</v>
      </c>
      <c r="H84" s="1"/>
      <c r="I84" s="2">
        <v>8476000000</v>
      </c>
      <c r="J84" s="1" t="s">
        <v>66</v>
      </c>
      <c r="K84" s="1" t="s">
        <v>69</v>
      </c>
      <c r="M84">
        <f t="array" ref="M84">1 - (F83/E83)</f>
        <v>0.69574289274639933</v>
      </c>
      <c r="N84">
        <f t="shared" si="2"/>
        <v>0.43545503561395044</v>
      </c>
      <c r="O84" s="2">
        <f t="array" ref="O84">P84-SUM(G84:I84)</f>
        <v>15345000000</v>
      </c>
      <c r="P84" s="2">
        <f t="shared" si="3"/>
        <v>24740000000</v>
      </c>
    </row>
    <row r="85" spans="1:16" hidden="1" x14ac:dyDescent="0.25">
      <c r="A85" s="1">
        <v>87</v>
      </c>
      <c r="B85" t="s">
        <v>82</v>
      </c>
      <c r="C85" t="s">
        <v>6819</v>
      </c>
      <c r="D85" s="1" t="s">
        <v>12</v>
      </c>
      <c r="E85" s="2">
        <v>35653000000</v>
      </c>
      <c r="F85" s="2">
        <v>10499000000</v>
      </c>
      <c r="G85" s="2">
        <v>761000000</v>
      </c>
      <c r="H85" s="1"/>
      <c r="I85" s="2">
        <v>8445000000</v>
      </c>
      <c r="J85" s="1" t="s">
        <v>66</v>
      </c>
      <c r="K85" s="1" t="s">
        <v>69</v>
      </c>
      <c r="M85">
        <f t="array" ref="M85">1 - (F84/E84)</f>
        <v>0.70206305513777356</v>
      </c>
      <c r="N85">
        <f t="shared" si="2"/>
        <v>0.44731158668274762</v>
      </c>
      <c r="O85" s="2">
        <f t="array" ref="O85">P85-SUM(G85:I85)</f>
        <v>15948000000</v>
      </c>
      <c r="P85" s="2">
        <f t="shared" si="3"/>
        <v>25154000000</v>
      </c>
    </row>
    <row r="86" spans="1:16" hidden="1" x14ac:dyDescent="0.25">
      <c r="A86" s="1">
        <v>88</v>
      </c>
      <c r="B86" t="s">
        <v>83</v>
      </c>
      <c r="C86" t="s">
        <v>6816</v>
      </c>
      <c r="D86" s="1" t="s">
        <v>10</v>
      </c>
      <c r="E86" s="2">
        <v>2069600000</v>
      </c>
      <c r="F86" s="2">
        <v>10499000000</v>
      </c>
      <c r="G86" s="2">
        <v>483100000</v>
      </c>
      <c r="H86" s="1"/>
      <c r="I86" s="1"/>
      <c r="J86" s="1" t="s">
        <v>8</v>
      </c>
      <c r="K86" s="1" t="s">
        <v>84</v>
      </c>
      <c r="M86">
        <f t="array" ref="M86">1 - (F85/E85)</f>
        <v>0.70552267691358372</v>
      </c>
      <c r="N86">
        <f t="shared" si="2"/>
        <v>-4.3063877077696171</v>
      </c>
      <c r="O86" s="2">
        <f t="array" ref="O86">P86-SUM(G86:I86)</f>
        <v>-8912500000</v>
      </c>
      <c r="P86" s="2">
        <f t="shared" si="3"/>
        <v>-8429400000</v>
      </c>
    </row>
    <row r="87" spans="1:16" x14ac:dyDescent="0.25">
      <c r="A87" s="1">
        <v>89</v>
      </c>
      <c r="B87" t="s">
        <v>83</v>
      </c>
      <c r="C87" t="s">
        <v>6817</v>
      </c>
      <c r="D87" s="1" t="s">
        <v>11</v>
      </c>
      <c r="E87" s="2">
        <v>2118300000</v>
      </c>
      <c r="F87" s="2">
        <v>10499000000</v>
      </c>
      <c r="G87" s="2">
        <v>527400000</v>
      </c>
      <c r="H87" s="1"/>
      <c r="I87" s="1"/>
      <c r="J87" s="1" t="s">
        <v>8</v>
      </c>
      <c r="K87" s="1" t="s">
        <v>84</v>
      </c>
      <c r="M87">
        <f t="array" ref="M87">1 - (F86/E86)</f>
        <v>-4.0729609586393503</v>
      </c>
      <c r="N87">
        <f t="shared" si="2"/>
        <v>-4.2053061417174149</v>
      </c>
      <c r="O87" s="2">
        <f t="array" ref="O87">P87-SUM(G87:I87)</f>
        <v>-8908100000</v>
      </c>
      <c r="P87" s="2">
        <f t="shared" si="3"/>
        <v>-8380700000</v>
      </c>
    </row>
    <row r="88" spans="1:16" hidden="1" x14ac:dyDescent="0.25">
      <c r="A88" s="1">
        <v>90</v>
      </c>
      <c r="B88" t="s">
        <v>83</v>
      </c>
      <c r="C88" t="s">
        <v>6818</v>
      </c>
      <c r="D88" s="1" t="s">
        <v>12</v>
      </c>
      <c r="E88" s="2">
        <v>2068100000</v>
      </c>
      <c r="F88" s="2">
        <v>10499000000</v>
      </c>
      <c r="G88" s="2">
        <v>510500000</v>
      </c>
      <c r="H88" s="1"/>
      <c r="I88" s="1"/>
      <c r="J88" s="1" t="s">
        <v>8</v>
      </c>
      <c r="K88" s="1" t="s">
        <v>84</v>
      </c>
      <c r="M88">
        <f t="array" ref="M88">1 - (F87/E87)</f>
        <v>-3.9563329084643346</v>
      </c>
      <c r="N88">
        <f t="shared" si="2"/>
        <v>-4.3234853246941638</v>
      </c>
      <c r="O88" s="2">
        <f t="array" ref="O88">P88-SUM(G88:I88)</f>
        <v>-8941400000</v>
      </c>
      <c r="P88" s="2">
        <f t="shared" si="3"/>
        <v>-8430900000</v>
      </c>
    </row>
    <row r="89" spans="1:16" hidden="1" x14ac:dyDescent="0.25">
      <c r="A89" s="1">
        <v>91</v>
      </c>
      <c r="B89" t="s">
        <v>83</v>
      </c>
      <c r="C89" t="s">
        <v>6819</v>
      </c>
      <c r="D89" s="1" t="s">
        <v>75</v>
      </c>
      <c r="E89" s="2">
        <v>2238000000</v>
      </c>
      <c r="F89" s="2">
        <v>10499000000</v>
      </c>
      <c r="G89" s="2">
        <v>559800000</v>
      </c>
      <c r="H89" s="1"/>
      <c r="I89" s="1"/>
      <c r="J89" s="1" t="s">
        <v>8</v>
      </c>
      <c r="K89" s="1" t="s">
        <v>84</v>
      </c>
      <c r="M89">
        <f t="array" ref="M89">1 - (F88/E88)</f>
        <v>-4.07664039456506</v>
      </c>
      <c r="N89">
        <f t="shared" si="2"/>
        <v>-3.9413762287756926</v>
      </c>
      <c r="O89" s="2">
        <f t="array" ref="O89">P89-SUM(G89:I89)</f>
        <v>-8820800000</v>
      </c>
      <c r="P89" s="2">
        <f t="shared" si="3"/>
        <v>-8261000000</v>
      </c>
    </row>
    <row r="90" spans="1:16" hidden="1" x14ac:dyDescent="0.25">
      <c r="A90" s="1">
        <v>92</v>
      </c>
      <c r="B90" t="s">
        <v>85</v>
      </c>
      <c r="C90" t="s">
        <v>6816</v>
      </c>
      <c r="D90" s="1" t="s">
        <v>10</v>
      </c>
      <c r="E90" s="2">
        <v>1551346000</v>
      </c>
      <c r="F90" s="2">
        <v>10499000000</v>
      </c>
      <c r="G90" s="2">
        <v>493726000</v>
      </c>
      <c r="H90" s="2">
        <v>317093000</v>
      </c>
      <c r="I90" s="2">
        <v>417000</v>
      </c>
      <c r="J90" s="1" t="s">
        <v>28</v>
      </c>
      <c r="K90" s="1" t="s">
        <v>86</v>
      </c>
      <c r="M90">
        <f t="array" ref="M90">1 - (F89/E89)</f>
        <v>-3.6912421805183202</v>
      </c>
      <c r="N90">
        <f t="shared" si="2"/>
        <v>-6.2905953926461278</v>
      </c>
      <c r="O90" s="2">
        <f t="array" ref="O90">P90-SUM(G90:I90)</f>
        <v>-9758890000</v>
      </c>
      <c r="P90" s="2">
        <f t="shared" si="3"/>
        <v>-8947654000</v>
      </c>
    </row>
    <row r="91" spans="1:16" x14ac:dyDescent="0.25">
      <c r="A91" s="1">
        <v>93</v>
      </c>
      <c r="B91" t="s">
        <v>85</v>
      </c>
      <c r="C91" t="s">
        <v>6817</v>
      </c>
      <c r="D91" s="1" t="s">
        <v>11</v>
      </c>
      <c r="E91" s="2">
        <v>2234000000</v>
      </c>
      <c r="F91" s="2">
        <v>10499000000</v>
      </c>
      <c r="G91" s="2">
        <v>650000000</v>
      </c>
      <c r="H91" s="2">
        <v>514000000</v>
      </c>
      <c r="I91" s="1"/>
      <c r="J91" s="1" t="s">
        <v>28</v>
      </c>
      <c r="K91" s="1" t="s">
        <v>86</v>
      </c>
      <c r="M91">
        <f t="array" ref="M91">1 - (F90/E90)</f>
        <v>-5.7676714285530117</v>
      </c>
      <c r="N91">
        <f t="shared" si="2"/>
        <v>-4.2206803939122652</v>
      </c>
      <c r="O91" s="2">
        <f t="array" ref="O91">P91-SUM(G91:I91)</f>
        <v>-9429000000</v>
      </c>
      <c r="P91" s="2">
        <f t="shared" si="3"/>
        <v>-8265000000</v>
      </c>
    </row>
    <row r="92" spans="1:16" hidden="1" x14ac:dyDescent="0.25">
      <c r="A92" s="1">
        <v>94</v>
      </c>
      <c r="B92" t="s">
        <v>85</v>
      </c>
      <c r="C92" t="s">
        <v>6818</v>
      </c>
      <c r="D92" s="1" t="s">
        <v>12</v>
      </c>
      <c r="E92" s="2">
        <v>2604000000</v>
      </c>
      <c r="F92" s="2">
        <v>10499000000</v>
      </c>
      <c r="G92" s="2">
        <v>927000000</v>
      </c>
      <c r="H92" s="2">
        <v>709000000</v>
      </c>
      <c r="I92" s="2">
        <v>117000000</v>
      </c>
      <c r="J92" s="1" t="s">
        <v>28</v>
      </c>
      <c r="K92" s="1" t="s">
        <v>86</v>
      </c>
      <c r="M92">
        <f t="array" ref="M92">1 - (F91/E91)</f>
        <v>-3.6996418979409134</v>
      </c>
      <c r="N92">
        <f t="shared" si="2"/>
        <v>-3.7050691244239631</v>
      </c>
      <c r="O92" s="2">
        <f t="array" ref="O92">P92-SUM(G92:I92)</f>
        <v>-9648000000</v>
      </c>
      <c r="P92" s="2">
        <f t="shared" si="3"/>
        <v>-7895000000</v>
      </c>
    </row>
    <row r="93" spans="1:16" hidden="1" x14ac:dyDescent="0.25">
      <c r="A93" s="1">
        <v>95</v>
      </c>
      <c r="B93" t="s">
        <v>85</v>
      </c>
      <c r="C93" t="s">
        <v>6819</v>
      </c>
      <c r="D93" s="1" t="s">
        <v>75</v>
      </c>
      <c r="E93" s="2">
        <v>3084000000</v>
      </c>
      <c r="F93" s="2">
        <v>10499000000</v>
      </c>
      <c r="G93" s="2">
        <v>990000000</v>
      </c>
      <c r="H93" s="2">
        <v>757000000</v>
      </c>
      <c r="I93" s="2">
        <v>322000000</v>
      </c>
      <c r="J93" s="1" t="s">
        <v>28</v>
      </c>
      <c r="K93" s="1" t="s">
        <v>86</v>
      </c>
      <c r="M93">
        <f t="array" ref="M93">1 - (F92/E92)</f>
        <v>-3.0318740399385558</v>
      </c>
      <c r="N93">
        <f t="shared" si="2"/>
        <v>-3.0752269779507135</v>
      </c>
      <c r="O93" s="2">
        <f t="array" ref="O93">P93-SUM(G93:I93)</f>
        <v>-9484000000</v>
      </c>
      <c r="P93" s="2">
        <f t="shared" si="3"/>
        <v>-7415000000</v>
      </c>
    </row>
    <row r="94" spans="1:16" hidden="1" x14ac:dyDescent="0.25">
      <c r="A94" s="1">
        <v>96</v>
      </c>
      <c r="B94" t="s">
        <v>87</v>
      </c>
      <c r="C94" t="s">
        <v>6816</v>
      </c>
      <c r="D94" s="1" t="s">
        <v>88</v>
      </c>
      <c r="E94" s="2">
        <v>7509000000</v>
      </c>
      <c r="F94" s="2">
        <v>10499000000</v>
      </c>
      <c r="G94" s="2">
        <v>898000000</v>
      </c>
      <c r="H94" s="2">
        <v>1320000000</v>
      </c>
      <c r="I94" s="1"/>
      <c r="J94" s="1" t="s">
        <v>22</v>
      </c>
      <c r="K94" s="1" t="s">
        <v>89</v>
      </c>
      <c r="M94">
        <f t="array" ref="M94">1 - (F93/E93)</f>
        <v>-2.4043450064850842</v>
      </c>
      <c r="N94">
        <f t="shared" si="2"/>
        <v>-0.69356771873751499</v>
      </c>
      <c r="O94" s="2">
        <f t="array" ref="O94">P94-SUM(G94:I94)</f>
        <v>-5208000000</v>
      </c>
      <c r="P94" s="2">
        <f t="shared" si="3"/>
        <v>-2990000000</v>
      </c>
    </row>
    <row r="95" spans="1:16" x14ac:dyDescent="0.25">
      <c r="A95" s="1">
        <v>97</v>
      </c>
      <c r="B95" t="s">
        <v>87</v>
      </c>
      <c r="C95" t="s">
        <v>6817</v>
      </c>
      <c r="D95" s="1" t="s">
        <v>90</v>
      </c>
      <c r="E95" s="2">
        <v>9072000000</v>
      </c>
      <c r="F95" s="2">
        <v>10499000000</v>
      </c>
      <c r="G95" s="2">
        <v>895000000</v>
      </c>
      <c r="H95" s="2">
        <v>1428000000</v>
      </c>
      <c r="I95" s="1"/>
      <c r="J95" s="1" t="s">
        <v>22</v>
      </c>
      <c r="K95" s="1" t="s">
        <v>89</v>
      </c>
      <c r="M95">
        <f t="array" ref="M95">1 - (F94/E94)</f>
        <v>-0.39818884005859645</v>
      </c>
      <c r="N95">
        <f t="shared" si="2"/>
        <v>-0.41335978835978837</v>
      </c>
      <c r="O95" s="2">
        <f t="array" ref="O95">P95-SUM(G95:I95)</f>
        <v>-3750000000</v>
      </c>
      <c r="P95" s="2">
        <f t="shared" si="3"/>
        <v>-1427000000</v>
      </c>
    </row>
    <row r="96" spans="1:16" hidden="1" x14ac:dyDescent="0.25">
      <c r="A96" s="1">
        <v>98</v>
      </c>
      <c r="B96" t="s">
        <v>87</v>
      </c>
      <c r="C96" t="s">
        <v>6818</v>
      </c>
      <c r="D96" s="1" t="s">
        <v>91</v>
      </c>
      <c r="E96" s="2">
        <v>9659000000</v>
      </c>
      <c r="F96" s="2">
        <v>10499000000</v>
      </c>
      <c r="G96" s="2">
        <v>808000000</v>
      </c>
      <c r="H96" s="2">
        <v>1451000000</v>
      </c>
      <c r="I96" s="1"/>
      <c r="J96" s="1" t="s">
        <v>22</v>
      </c>
      <c r="K96" s="1" t="s">
        <v>89</v>
      </c>
      <c r="M96">
        <f t="array" ref="M96">1 - (F95/E95)</f>
        <v>-0.15729717813051147</v>
      </c>
      <c r="N96">
        <f t="shared" si="2"/>
        <v>-0.3208406667356869</v>
      </c>
      <c r="O96" s="2">
        <f t="array" ref="O96">P96-SUM(G96:I96)</f>
        <v>-3099000000</v>
      </c>
      <c r="P96" s="2">
        <f t="shared" si="3"/>
        <v>-840000000</v>
      </c>
    </row>
    <row r="97" spans="1:16" hidden="1" x14ac:dyDescent="0.25">
      <c r="A97" s="1">
        <v>99</v>
      </c>
      <c r="B97" t="s">
        <v>87</v>
      </c>
      <c r="C97" t="s">
        <v>6819</v>
      </c>
      <c r="D97" s="1" t="s">
        <v>92</v>
      </c>
      <c r="E97" s="2">
        <v>10825000000</v>
      </c>
      <c r="F97" s="2">
        <v>10499000000</v>
      </c>
      <c r="G97" s="2">
        <v>819000000</v>
      </c>
      <c r="H97" s="2">
        <v>1540000000</v>
      </c>
      <c r="I97" s="1"/>
      <c r="J97" s="1" t="s">
        <v>22</v>
      </c>
      <c r="K97" s="1" t="s">
        <v>89</v>
      </c>
      <c r="M97">
        <f t="array" ref="M97">1 - (F96/E96)</f>
        <v>-8.6965524381406034E-2</v>
      </c>
      <c r="N97">
        <f t="shared" si="2"/>
        <v>-0.18780600461893765</v>
      </c>
      <c r="O97" s="2">
        <f t="array" ref="O97">P97-SUM(G97:I97)</f>
        <v>-2033000000</v>
      </c>
      <c r="P97" s="2">
        <f t="shared" si="3"/>
        <v>326000000</v>
      </c>
    </row>
    <row r="98" spans="1:16" hidden="1" x14ac:dyDescent="0.25">
      <c r="A98" s="1">
        <v>100</v>
      </c>
      <c r="B98" t="s">
        <v>93</v>
      </c>
      <c r="C98" t="s">
        <v>6816</v>
      </c>
      <c r="D98" s="1" t="s">
        <v>7</v>
      </c>
      <c r="E98" s="2">
        <v>3334213000</v>
      </c>
      <c r="F98" s="2">
        <v>10499000000</v>
      </c>
      <c r="G98" s="2">
        <v>380532000</v>
      </c>
      <c r="H98" s="1"/>
      <c r="I98" s="2">
        <v>53677000</v>
      </c>
      <c r="J98" s="1" t="s">
        <v>8</v>
      </c>
      <c r="K98" s="1" t="s">
        <v>94</v>
      </c>
      <c r="M98">
        <f t="array" ref="M98">1 - (F97/E97)</f>
        <v>3.0115473441108542E-2</v>
      </c>
      <c r="N98">
        <f t="shared" si="2"/>
        <v>-2.2790973462103352</v>
      </c>
      <c r="O98" s="2">
        <f t="array" ref="O98">P98-SUM(G98:I98)</f>
        <v>-7598996000</v>
      </c>
      <c r="P98" s="2">
        <f t="shared" si="3"/>
        <v>-7164787000</v>
      </c>
    </row>
    <row r="99" spans="1:16" x14ac:dyDescent="0.25">
      <c r="A99" s="1">
        <v>101</v>
      </c>
      <c r="B99" t="s">
        <v>93</v>
      </c>
      <c r="C99" t="s">
        <v>6817</v>
      </c>
      <c r="D99" s="1" t="s">
        <v>10</v>
      </c>
      <c r="E99" s="2">
        <v>3594136000</v>
      </c>
      <c r="F99" s="2">
        <v>10499000000</v>
      </c>
      <c r="G99" s="2">
        <v>398177000</v>
      </c>
      <c r="H99" s="1"/>
      <c r="I99" s="2">
        <v>57238000</v>
      </c>
      <c r="J99" s="1" t="s">
        <v>8</v>
      </c>
      <c r="K99" s="1" t="s">
        <v>94</v>
      </c>
      <c r="M99">
        <f t="array" ref="M99">1 - (F98/E98)</f>
        <v>-2.1488690134673458</v>
      </c>
      <c r="N99">
        <f t="shared" si="2"/>
        <v>-2.0478576770606343</v>
      </c>
      <c r="O99" s="2">
        <f t="array" ref="O99">P99-SUM(G99:I99)</f>
        <v>-7360279000</v>
      </c>
      <c r="P99" s="2">
        <f t="shared" si="3"/>
        <v>-6904864000</v>
      </c>
    </row>
    <row r="100" spans="1:16" hidden="1" x14ac:dyDescent="0.25">
      <c r="A100" s="1">
        <v>102</v>
      </c>
      <c r="B100" t="s">
        <v>93</v>
      </c>
      <c r="C100" t="s">
        <v>6818</v>
      </c>
      <c r="D100" s="1" t="s">
        <v>11</v>
      </c>
      <c r="E100" s="2">
        <v>4021964000</v>
      </c>
      <c r="F100" s="2">
        <v>10499000000</v>
      </c>
      <c r="G100" s="2">
        <v>462637000</v>
      </c>
      <c r="H100" s="1"/>
      <c r="I100" s="2">
        <v>63724000</v>
      </c>
      <c r="J100" s="1" t="s">
        <v>8</v>
      </c>
      <c r="K100" s="1" t="s">
        <v>94</v>
      </c>
      <c r="M100">
        <f t="array" ref="M100">1 - (F99/E99)</f>
        <v>-1.9211471129640056</v>
      </c>
      <c r="N100">
        <f t="shared" si="2"/>
        <v>-1.7412878384789123</v>
      </c>
      <c r="O100" s="2">
        <f t="array" ref="O100">P100-SUM(G100:I100)</f>
        <v>-7003397000</v>
      </c>
      <c r="P100" s="2">
        <f t="shared" si="3"/>
        <v>-6477036000</v>
      </c>
    </row>
    <row r="101" spans="1:16" hidden="1" x14ac:dyDescent="0.25">
      <c r="A101" s="1">
        <v>103</v>
      </c>
      <c r="B101" t="s">
        <v>93</v>
      </c>
      <c r="C101" t="s">
        <v>6819</v>
      </c>
      <c r="D101" s="1" t="s">
        <v>12</v>
      </c>
      <c r="E101" s="2">
        <v>3974295000</v>
      </c>
      <c r="F101" s="2">
        <v>10499000000</v>
      </c>
      <c r="G101" s="2">
        <v>448592000</v>
      </c>
      <c r="H101" s="1"/>
      <c r="I101" s="2">
        <v>68707000</v>
      </c>
      <c r="J101" s="1" t="s">
        <v>8</v>
      </c>
      <c r="K101" s="1" t="s">
        <v>94</v>
      </c>
      <c r="M101">
        <f t="array" ref="M101">1 - (F100/E100)</f>
        <v>-1.6104162046204293</v>
      </c>
      <c r="N101">
        <f t="shared" si="2"/>
        <v>-1.7718875926422171</v>
      </c>
      <c r="O101" s="2">
        <f t="array" ref="O101">P101-SUM(G101:I101)</f>
        <v>-7042004000</v>
      </c>
      <c r="P101" s="2">
        <f t="shared" si="3"/>
        <v>-6524705000</v>
      </c>
    </row>
    <row r="102" spans="1:16" hidden="1" x14ac:dyDescent="0.25">
      <c r="A102" s="1">
        <v>108</v>
      </c>
      <c r="B102" t="s">
        <v>95</v>
      </c>
      <c r="C102" t="s">
        <v>6816</v>
      </c>
      <c r="D102" s="1" t="s">
        <v>10</v>
      </c>
      <c r="E102" s="2">
        <v>18676000000</v>
      </c>
      <c r="F102" s="2">
        <v>10499000000</v>
      </c>
      <c r="G102" s="2">
        <v>5380000000</v>
      </c>
      <c r="H102" s="2">
        <v>4083000000</v>
      </c>
      <c r="I102" s="1"/>
      <c r="J102" s="1" t="s">
        <v>28</v>
      </c>
      <c r="K102" s="1" t="s">
        <v>86</v>
      </c>
      <c r="M102">
        <f t="array" ref="M102">1 - (F101/E101)</f>
        <v>-1.6417263942409912</v>
      </c>
      <c r="N102">
        <f t="shared" si="2"/>
        <v>-6.8858427928892699E-2</v>
      </c>
      <c r="O102" s="2">
        <f t="array" ref="O102">P102-SUM(G102:I102)</f>
        <v>-1286000000</v>
      </c>
      <c r="P102" s="2">
        <f t="shared" si="3"/>
        <v>8177000000</v>
      </c>
    </row>
    <row r="103" spans="1:16" x14ac:dyDescent="0.25">
      <c r="A103" s="1">
        <v>109</v>
      </c>
      <c r="B103" t="s">
        <v>95</v>
      </c>
      <c r="C103" t="s">
        <v>6817</v>
      </c>
      <c r="D103" s="1" t="s">
        <v>11</v>
      </c>
      <c r="E103" s="2">
        <v>20063000000</v>
      </c>
      <c r="F103" s="2">
        <v>10499000000</v>
      </c>
      <c r="G103" s="2">
        <v>5153000000</v>
      </c>
      <c r="H103" s="2">
        <v>4297000000</v>
      </c>
      <c r="I103" s="1"/>
      <c r="J103" s="1" t="s">
        <v>28</v>
      </c>
      <c r="K103" s="1" t="s">
        <v>86</v>
      </c>
      <c r="M103">
        <f t="array" ref="M103">1 - (F102/E102)</f>
        <v>0.43783465410152067</v>
      </c>
      <c r="N103">
        <f t="shared" si="2"/>
        <v>5.6821013806509493E-3</v>
      </c>
      <c r="O103" s="2">
        <f t="array" ref="O103">P103-SUM(G103:I103)</f>
        <v>114000000</v>
      </c>
      <c r="P103" s="2">
        <f t="shared" si="3"/>
        <v>9564000000</v>
      </c>
    </row>
    <row r="104" spans="1:16" hidden="1" x14ac:dyDescent="0.25">
      <c r="A104" s="1">
        <v>110</v>
      </c>
      <c r="B104" t="s">
        <v>95</v>
      </c>
      <c r="C104" t="s">
        <v>6818</v>
      </c>
      <c r="D104" s="1" t="s">
        <v>12</v>
      </c>
      <c r="E104" s="2">
        <v>21662000000</v>
      </c>
      <c r="F104" s="2">
        <v>10499000000</v>
      </c>
      <c r="G104" s="2">
        <v>4895000000</v>
      </c>
      <c r="H104" s="2">
        <v>4070000000</v>
      </c>
      <c r="I104" s="1"/>
      <c r="J104" s="1" t="s">
        <v>28</v>
      </c>
      <c r="K104" s="1" t="s">
        <v>86</v>
      </c>
      <c r="M104">
        <f t="array" ref="M104">1 - (F103/E103)</f>
        <v>0.4766984000398744</v>
      </c>
      <c r="N104">
        <f t="shared" si="2"/>
        <v>0.1014680084941372</v>
      </c>
      <c r="O104" s="2">
        <f t="array" ref="O104">P104-SUM(G104:I104)</f>
        <v>2198000000</v>
      </c>
      <c r="P104" s="2">
        <f t="shared" si="3"/>
        <v>11163000000</v>
      </c>
    </row>
    <row r="105" spans="1:16" hidden="1" x14ac:dyDescent="0.25">
      <c r="A105" s="1">
        <v>111</v>
      </c>
      <c r="B105" t="s">
        <v>95</v>
      </c>
      <c r="C105" t="s">
        <v>6819</v>
      </c>
      <c r="D105" s="1" t="s">
        <v>75</v>
      </c>
      <c r="E105" s="2">
        <v>22991000000</v>
      </c>
      <c r="F105" s="2">
        <v>10499000000</v>
      </c>
      <c r="G105" s="2">
        <v>5195000000</v>
      </c>
      <c r="H105" s="2">
        <v>3840000000</v>
      </c>
      <c r="I105" s="1"/>
      <c r="J105" s="1" t="s">
        <v>28</v>
      </c>
      <c r="K105" s="1" t="s">
        <v>86</v>
      </c>
      <c r="M105">
        <f t="array" ref="M105">1 - (F104/E104)</f>
        <v>0.5153263779891053</v>
      </c>
      <c r="N105">
        <f t="shared" si="2"/>
        <v>0.15036318559436301</v>
      </c>
      <c r="O105" s="2">
        <f t="array" ref="O105">P105-SUM(G105:I105)</f>
        <v>3457000000</v>
      </c>
      <c r="P105" s="2">
        <f t="shared" si="3"/>
        <v>12492000000</v>
      </c>
    </row>
    <row r="106" spans="1:16" hidden="1" x14ac:dyDescent="0.25">
      <c r="A106" s="1">
        <v>112</v>
      </c>
      <c r="B106" t="s">
        <v>96</v>
      </c>
      <c r="C106" t="s">
        <v>6816</v>
      </c>
      <c r="D106" s="1" t="s">
        <v>7</v>
      </c>
      <c r="E106" s="2">
        <v>10259000000</v>
      </c>
      <c r="F106" s="2">
        <v>10499000000</v>
      </c>
      <c r="G106" s="2">
        <v>3927000000</v>
      </c>
      <c r="H106" s="1"/>
      <c r="I106" s="2">
        <v>2877000000</v>
      </c>
      <c r="J106" s="1" t="s">
        <v>66</v>
      </c>
      <c r="K106" s="1" t="s">
        <v>97</v>
      </c>
      <c r="M106">
        <f t="array" ref="M106">1 - (F105/E105)</f>
        <v>0.54334304727937011</v>
      </c>
      <c r="N106">
        <f t="shared" si="2"/>
        <v>-0.68661662930110146</v>
      </c>
      <c r="O106" s="2">
        <f t="array" ref="O106">P106-SUM(G106:I106)</f>
        <v>-7044000000</v>
      </c>
      <c r="P106" s="2">
        <f t="shared" si="3"/>
        <v>-240000000</v>
      </c>
    </row>
    <row r="107" spans="1:16" x14ac:dyDescent="0.25">
      <c r="A107" s="1">
        <v>113</v>
      </c>
      <c r="B107" t="s">
        <v>96</v>
      </c>
      <c r="C107" t="s">
        <v>6817</v>
      </c>
      <c r="D107" s="1" t="s">
        <v>10</v>
      </c>
      <c r="E107" s="2">
        <v>11230000000</v>
      </c>
      <c r="F107" s="2">
        <v>10499000000</v>
      </c>
      <c r="G107" s="2">
        <v>3862000000</v>
      </c>
      <c r="H107" s="1"/>
      <c r="I107" s="2">
        <v>3132000000</v>
      </c>
      <c r="J107" s="1" t="s">
        <v>66</v>
      </c>
      <c r="K107" s="1" t="s">
        <v>97</v>
      </c>
      <c r="M107">
        <f t="array" ref="M107">1 - (F106/E106)</f>
        <v>-2.3394092991519733E-2</v>
      </c>
      <c r="N107">
        <f t="shared" si="2"/>
        <v>-0.55770258236865544</v>
      </c>
      <c r="O107" s="2">
        <f t="array" ref="O107">P107-SUM(G107:I107)</f>
        <v>-6263000000</v>
      </c>
      <c r="P107" s="2">
        <f t="shared" si="3"/>
        <v>731000000</v>
      </c>
    </row>
    <row r="108" spans="1:16" hidden="1" x14ac:dyDescent="0.25">
      <c r="A108" s="1">
        <v>114</v>
      </c>
      <c r="B108" t="s">
        <v>96</v>
      </c>
      <c r="C108" t="s">
        <v>6818</v>
      </c>
      <c r="D108" s="1" t="s">
        <v>11</v>
      </c>
      <c r="E108" s="2">
        <v>12296000000</v>
      </c>
      <c r="F108" s="2">
        <v>10499000000</v>
      </c>
      <c r="G108" s="2">
        <v>3808000000</v>
      </c>
      <c r="H108" s="1"/>
      <c r="I108" s="2">
        <v>3603000000</v>
      </c>
      <c r="J108" s="1" t="s">
        <v>66</v>
      </c>
      <c r="K108" s="1" t="s">
        <v>97</v>
      </c>
      <c r="M108">
        <f t="array" ref="M108">1 - (F107/E107)</f>
        <v>6.5093499554764067E-2</v>
      </c>
      <c r="N108">
        <f t="shared" si="2"/>
        <v>-0.4565712426805465</v>
      </c>
      <c r="O108" s="2">
        <f t="array" ref="O108">P108-SUM(G108:I108)</f>
        <v>-5614000000</v>
      </c>
      <c r="P108" s="2">
        <f t="shared" si="3"/>
        <v>1797000000</v>
      </c>
    </row>
    <row r="109" spans="1:16" hidden="1" x14ac:dyDescent="0.25">
      <c r="A109" s="1">
        <v>115</v>
      </c>
      <c r="B109" t="s">
        <v>96</v>
      </c>
      <c r="C109" t="s">
        <v>6819</v>
      </c>
      <c r="D109" s="1" t="s">
        <v>12</v>
      </c>
      <c r="E109" s="2">
        <v>12200000000</v>
      </c>
      <c r="F109" s="2">
        <v>10499000000</v>
      </c>
      <c r="G109" s="2">
        <v>3750000000</v>
      </c>
      <c r="H109" s="1"/>
      <c r="I109" s="2">
        <v>3630000000</v>
      </c>
      <c r="J109" s="1" t="s">
        <v>66</v>
      </c>
      <c r="K109" s="1" t="s">
        <v>97</v>
      </c>
      <c r="M109">
        <f t="array" ref="M109">1 - (F108/E108)</f>
        <v>0.14614508783344182</v>
      </c>
      <c r="N109">
        <f t="shared" si="2"/>
        <v>-0.4654918032786885</v>
      </c>
      <c r="O109" s="2">
        <f t="array" ref="O109">P109-SUM(G109:I109)</f>
        <v>-5679000000</v>
      </c>
      <c r="P109" s="2">
        <f t="shared" si="3"/>
        <v>1701000000</v>
      </c>
    </row>
    <row r="110" spans="1:16" hidden="1" x14ac:dyDescent="0.25">
      <c r="A110" s="1">
        <v>116</v>
      </c>
      <c r="B110" t="s">
        <v>98</v>
      </c>
      <c r="C110" t="s">
        <v>6816</v>
      </c>
      <c r="D110" s="1" t="s">
        <v>7</v>
      </c>
      <c r="E110" s="2">
        <v>2875960000</v>
      </c>
      <c r="F110" s="2">
        <v>10499000000</v>
      </c>
      <c r="G110" s="2">
        <v>389486000</v>
      </c>
      <c r="H110" s="1"/>
      <c r="I110" s="2">
        <v>644276000</v>
      </c>
      <c r="J110" s="1" t="s">
        <v>71</v>
      </c>
      <c r="K110" s="1" t="s">
        <v>99</v>
      </c>
      <c r="M110">
        <f t="array" ref="M110">1 - (F109/E109)</f>
        <v>0.13942622950819672</v>
      </c>
      <c r="N110">
        <f t="shared" si="2"/>
        <v>-3.0100564681010864</v>
      </c>
      <c r="O110" s="2">
        <f t="array" ref="O110">P110-SUM(G110:I110)</f>
        <v>-8656802000</v>
      </c>
      <c r="P110" s="2">
        <f t="shared" si="3"/>
        <v>-7623040000</v>
      </c>
    </row>
    <row r="111" spans="1:16" x14ac:dyDescent="0.25">
      <c r="A111" s="1">
        <v>117</v>
      </c>
      <c r="B111" t="s">
        <v>98</v>
      </c>
      <c r="C111" t="s">
        <v>6817</v>
      </c>
      <c r="D111" s="1" t="s">
        <v>10</v>
      </c>
      <c r="E111" s="2">
        <v>3361407000</v>
      </c>
      <c r="F111" s="2">
        <v>10499000000</v>
      </c>
      <c r="G111" s="2">
        <v>487084000</v>
      </c>
      <c r="H111" s="1"/>
      <c r="I111" s="2">
        <v>800145000</v>
      </c>
      <c r="J111" s="1" t="s">
        <v>71</v>
      </c>
      <c r="K111" s="1" t="s">
        <v>99</v>
      </c>
      <c r="M111">
        <f t="array" ref="M111">1 - (F110/E110)</f>
        <v>-2.6506071016286734</v>
      </c>
      <c r="N111">
        <f t="shared" si="2"/>
        <v>-2.5063379709746543</v>
      </c>
      <c r="O111" s="2">
        <f t="array" ref="O111">P111-SUM(G111:I111)</f>
        <v>-8424822000</v>
      </c>
      <c r="P111" s="2">
        <f t="shared" si="3"/>
        <v>-7137593000</v>
      </c>
    </row>
    <row r="112" spans="1:16" hidden="1" x14ac:dyDescent="0.25">
      <c r="A112" s="1">
        <v>118</v>
      </c>
      <c r="B112" t="s">
        <v>98</v>
      </c>
      <c r="C112" t="s">
        <v>6818</v>
      </c>
      <c r="D112" s="1" t="s">
        <v>11</v>
      </c>
      <c r="E112" s="2">
        <v>4100048000</v>
      </c>
      <c r="F112" s="2">
        <v>10499000000</v>
      </c>
      <c r="G112" s="2">
        <v>515059000</v>
      </c>
      <c r="H112" s="1"/>
      <c r="I112" s="2">
        <v>1003802000</v>
      </c>
      <c r="J112" s="1" t="s">
        <v>71</v>
      </c>
      <c r="K112" s="1" t="s">
        <v>99</v>
      </c>
      <c r="M112">
        <f t="array" ref="M112">1 - (F111/E111)</f>
        <v>-2.1233944595224559</v>
      </c>
      <c r="N112">
        <f t="shared" si="2"/>
        <v>-1.9311512938385111</v>
      </c>
      <c r="O112" s="2">
        <f t="array" ref="O112">P112-SUM(G112:I112)</f>
        <v>-7917813000</v>
      </c>
      <c r="P112" s="2">
        <f t="shared" si="3"/>
        <v>-6398952000</v>
      </c>
    </row>
    <row r="113" spans="1:16" hidden="1" x14ac:dyDescent="0.25">
      <c r="A113" s="1">
        <v>119</v>
      </c>
      <c r="B113" t="s">
        <v>98</v>
      </c>
      <c r="C113" t="s">
        <v>6819</v>
      </c>
      <c r="D113" s="1" t="s">
        <v>12</v>
      </c>
      <c r="E113" s="2">
        <v>4771516000</v>
      </c>
      <c r="F113" s="2">
        <v>10499000000</v>
      </c>
      <c r="G113" s="2">
        <v>564531000</v>
      </c>
      <c r="H113" s="1"/>
      <c r="I113" s="2">
        <v>1285328000</v>
      </c>
      <c r="J113" s="1" t="s">
        <v>71</v>
      </c>
      <c r="K113" s="1" t="s">
        <v>99</v>
      </c>
      <c r="M113">
        <f t="array" ref="M113">1 - (F112/E112)</f>
        <v>-1.5607017283700095</v>
      </c>
      <c r="N113">
        <f t="shared" si="2"/>
        <v>-1.5880368000442626</v>
      </c>
      <c r="O113" s="2">
        <f t="array" ref="O113">P113-SUM(G113:I113)</f>
        <v>-7577343000</v>
      </c>
      <c r="P113" s="2">
        <f t="shared" si="3"/>
        <v>-5727484000</v>
      </c>
    </row>
    <row r="114" spans="1:16" hidden="1" x14ac:dyDescent="0.25">
      <c r="A114" s="1">
        <v>120</v>
      </c>
      <c r="B114" t="s">
        <v>100</v>
      </c>
      <c r="C114" t="s">
        <v>6816</v>
      </c>
      <c r="D114" s="1" t="s">
        <v>10</v>
      </c>
      <c r="E114" s="2">
        <v>74452000000</v>
      </c>
      <c r="F114" s="2">
        <v>10499000000</v>
      </c>
      <c r="G114" s="2">
        <v>19526000000</v>
      </c>
      <c r="H114" s="1"/>
      <c r="I114" s="1"/>
      <c r="J114" s="1" t="s">
        <v>15</v>
      </c>
      <c r="K114" s="1" t="s">
        <v>101</v>
      </c>
      <c r="M114">
        <f t="array" ref="M114">1 - (F113/E113)</f>
        <v>-1.2003489037865536</v>
      </c>
      <c r="N114">
        <f t="shared" si="2"/>
        <v>0.59672003438456989</v>
      </c>
      <c r="O114" s="2">
        <f t="array" ref="O114">P114-SUM(G114:I114)</f>
        <v>44427000000</v>
      </c>
      <c r="P114" s="2">
        <f t="shared" si="3"/>
        <v>63953000000</v>
      </c>
    </row>
    <row r="115" spans="1:16" x14ac:dyDescent="0.25">
      <c r="A115" s="1">
        <v>121</v>
      </c>
      <c r="B115" t="s">
        <v>100</v>
      </c>
      <c r="C115" t="s">
        <v>6817</v>
      </c>
      <c r="D115" s="1" t="s">
        <v>11</v>
      </c>
      <c r="E115" s="2">
        <v>88988000000</v>
      </c>
      <c r="F115" s="2">
        <v>10499000000</v>
      </c>
      <c r="G115" s="2">
        <v>26058000000</v>
      </c>
      <c r="H115" s="1"/>
      <c r="I115" s="1"/>
      <c r="J115" s="1" t="s">
        <v>15</v>
      </c>
      <c r="K115" s="1" t="s">
        <v>101</v>
      </c>
      <c r="M115">
        <f t="array" ref="M115">1 - (F114/E114)</f>
        <v>0.85898296889270942</v>
      </c>
      <c r="N115">
        <f t="shared" si="2"/>
        <v>0.58919180114172698</v>
      </c>
      <c r="O115" s="2">
        <f t="array" ref="O115">P115-SUM(G115:I115)</f>
        <v>52431000000</v>
      </c>
      <c r="P115" s="2">
        <f t="shared" si="3"/>
        <v>78489000000</v>
      </c>
    </row>
    <row r="116" spans="1:16" hidden="1" x14ac:dyDescent="0.25">
      <c r="A116" s="1">
        <v>122</v>
      </c>
      <c r="B116" t="s">
        <v>100</v>
      </c>
      <c r="C116" t="s">
        <v>6818</v>
      </c>
      <c r="D116" s="1" t="s">
        <v>12</v>
      </c>
      <c r="E116" s="2">
        <v>107006000000</v>
      </c>
      <c r="F116" s="2">
        <v>10499000000</v>
      </c>
      <c r="G116" s="2">
        <v>33122000000</v>
      </c>
      <c r="H116" s="1"/>
      <c r="I116" s="1"/>
      <c r="J116" s="1" t="s">
        <v>15</v>
      </c>
      <c r="K116" s="1" t="s">
        <v>101</v>
      </c>
      <c r="M116">
        <f t="array" ref="M116">1 - (F115/E115)</f>
        <v>0.8820178001528296</v>
      </c>
      <c r="N116">
        <f t="shared" si="2"/>
        <v>0.59234996168439158</v>
      </c>
      <c r="O116" s="2">
        <f t="array" ref="O116">P116-SUM(G116:I116)</f>
        <v>63385000000</v>
      </c>
      <c r="P116" s="2">
        <f t="shared" si="3"/>
        <v>96507000000</v>
      </c>
    </row>
    <row r="117" spans="1:16" hidden="1" x14ac:dyDescent="0.25">
      <c r="A117" s="1">
        <v>123</v>
      </c>
      <c r="B117" t="s">
        <v>100</v>
      </c>
      <c r="C117" t="s">
        <v>6819</v>
      </c>
      <c r="D117" s="1" t="s">
        <v>75</v>
      </c>
      <c r="E117" s="2">
        <v>135987000000</v>
      </c>
      <c r="F117" s="2">
        <v>10499000000</v>
      </c>
      <c r="G117" s="2">
        <v>43536000000</v>
      </c>
      <c r="H117" s="1"/>
      <c r="I117" s="1"/>
      <c r="J117" s="1" t="s">
        <v>15</v>
      </c>
      <c r="K117" s="1" t="s">
        <v>101</v>
      </c>
      <c r="M117">
        <f t="array" ref="M117">1 - (F116/E116)</f>
        <v>0.90188400650430811</v>
      </c>
      <c r="N117">
        <f t="shared" si="2"/>
        <v>0.60264584114658015</v>
      </c>
      <c r="O117" s="2">
        <f t="array" ref="O117">P117-SUM(G117:I117)</f>
        <v>81952000000</v>
      </c>
      <c r="P117" s="2">
        <f t="shared" si="3"/>
        <v>125488000000</v>
      </c>
    </row>
    <row r="118" spans="1:16" hidden="1" x14ac:dyDescent="0.25">
      <c r="A118" s="1">
        <v>124</v>
      </c>
      <c r="B118" t="s">
        <v>102</v>
      </c>
      <c r="C118" t="s">
        <v>6816</v>
      </c>
      <c r="D118" s="1" t="s">
        <v>10</v>
      </c>
      <c r="E118" s="2">
        <v>17517600000</v>
      </c>
      <c r="F118" s="2">
        <v>10499000000</v>
      </c>
      <c r="G118" s="2">
        <v>1924300000</v>
      </c>
      <c r="H118" s="1"/>
      <c r="I118" s="2">
        <v>95300000</v>
      </c>
      <c r="J118" s="1" t="s">
        <v>15</v>
      </c>
      <c r="K118" s="1" t="s">
        <v>103</v>
      </c>
      <c r="M118">
        <f t="array" ref="M118">1 - (F117/E117)</f>
        <v>0.92279409061160256</v>
      </c>
      <c r="N118">
        <f t="shared" si="2"/>
        <v>0.2853701420285884</v>
      </c>
      <c r="O118" s="2">
        <f t="array" ref="O118">P118-SUM(G118:I118)</f>
        <v>4999000000</v>
      </c>
      <c r="P118" s="2">
        <f t="shared" si="3"/>
        <v>7018600000</v>
      </c>
    </row>
    <row r="119" spans="1:16" x14ac:dyDescent="0.25">
      <c r="A119" s="1">
        <v>125</v>
      </c>
      <c r="B119" t="s">
        <v>102</v>
      </c>
      <c r="C119" t="s">
        <v>6817</v>
      </c>
      <c r="D119" s="1" t="s">
        <v>11</v>
      </c>
      <c r="E119" s="2">
        <v>19108800000</v>
      </c>
      <c r="F119" s="2">
        <v>10499000000</v>
      </c>
      <c r="G119" s="2">
        <v>2061000000</v>
      </c>
      <c r="H119" s="1"/>
      <c r="I119" s="2">
        <v>106900000</v>
      </c>
      <c r="J119" s="1" t="s">
        <v>15</v>
      </c>
      <c r="K119" s="1" t="s">
        <v>103</v>
      </c>
      <c r="M119">
        <f t="array" ref="M119">1 - (F118/E118)</f>
        <v>0.40065990774992011</v>
      </c>
      <c r="N119">
        <f t="shared" si="2"/>
        <v>0.33711693041949259</v>
      </c>
      <c r="O119" s="2">
        <f t="array" ref="O119">P119-SUM(G119:I119)</f>
        <v>6441900000</v>
      </c>
      <c r="P119" s="2">
        <f t="shared" si="3"/>
        <v>8609800000</v>
      </c>
    </row>
    <row r="120" spans="1:16" hidden="1" x14ac:dyDescent="0.25">
      <c r="A120" s="1">
        <v>126</v>
      </c>
      <c r="B120" t="s">
        <v>102</v>
      </c>
      <c r="C120" t="s">
        <v>6818</v>
      </c>
      <c r="D120" s="1" t="s">
        <v>12</v>
      </c>
      <c r="E120" s="2">
        <v>20862000000</v>
      </c>
      <c r="F120" s="2">
        <v>10499000000</v>
      </c>
      <c r="G120" s="2">
        <v>2245600000</v>
      </c>
      <c r="H120" s="1"/>
      <c r="I120" s="2">
        <v>127400000</v>
      </c>
      <c r="J120" s="1" t="s">
        <v>15</v>
      </c>
      <c r="K120" s="1" t="s">
        <v>103</v>
      </c>
      <c r="M120">
        <f t="array" ref="M120">1 - (F119/E119)</f>
        <v>0.45056727790337436</v>
      </c>
      <c r="N120">
        <f t="shared" si="2"/>
        <v>0.38299300162975747</v>
      </c>
      <c r="O120" s="2">
        <f t="array" ref="O120">P120-SUM(G120:I120)</f>
        <v>7990000000</v>
      </c>
      <c r="P120" s="2">
        <f t="shared" si="3"/>
        <v>10363000000</v>
      </c>
    </row>
    <row r="121" spans="1:16" hidden="1" x14ac:dyDescent="0.25">
      <c r="A121" s="1">
        <v>127</v>
      </c>
      <c r="B121" t="s">
        <v>102</v>
      </c>
      <c r="C121" t="s">
        <v>6819</v>
      </c>
      <c r="D121" s="1" t="s">
        <v>75</v>
      </c>
      <c r="E121" s="2">
        <v>21609000000</v>
      </c>
      <c r="F121" s="2">
        <v>10499000000</v>
      </c>
      <c r="G121" s="2">
        <v>2280300000</v>
      </c>
      <c r="H121" s="1"/>
      <c r="I121" s="2">
        <v>143400000</v>
      </c>
      <c r="J121" s="1" t="s">
        <v>15</v>
      </c>
      <c r="K121" s="1" t="s">
        <v>103</v>
      </c>
      <c r="M121">
        <f t="array" ref="M121">1 - (F120/E120)</f>
        <v>0.49674048509251267</v>
      </c>
      <c r="N121">
        <f t="shared" si="2"/>
        <v>0.40197602850664077</v>
      </c>
      <c r="O121" s="2">
        <f t="array" ref="O121">P121-SUM(G121:I121)</f>
        <v>8686300000</v>
      </c>
      <c r="P121" s="2">
        <f t="shared" si="3"/>
        <v>11110000000</v>
      </c>
    </row>
    <row r="122" spans="1:16" hidden="1" x14ac:dyDescent="0.25">
      <c r="A122" s="1">
        <v>128</v>
      </c>
      <c r="B122" t="s">
        <v>104</v>
      </c>
      <c r="C122" t="s">
        <v>6816</v>
      </c>
      <c r="D122" s="1" t="s">
        <v>7</v>
      </c>
      <c r="E122" s="2">
        <v>61497200000</v>
      </c>
      <c r="F122" s="2">
        <v>10499000000</v>
      </c>
      <c r="G122" s="2">
        <v>8680500000</v>
      </c>
      <c r="H122" s="1"/>
      <c r="I122" s="2">
        <v>233000000</v>
      </c>
      <c r="J122" s="1" t="s">
        <v>28</v>
      </c>
      <c r="K122" s="1" t="s">
        <v>105</v>
      </c>
      <c r="M122">
        <f t="array" ref="M122">1 - (F121/E121)</f>
        <v>0.51413762784025174</v>
      </c>
      <c r="N122">
        <f t="shared" si="2"/>
        <v>0.68433522176619421</v>
      </c>
      <c r="O122" s="2">
        <f t="array" ref="O122">P122-SUM(G122:I122)</f>
        <v>42084700000</v>
      </c>
      <c r="P122" s="2">
        <f t="shared" si="3"/>
        <v>50998200000</v>
      </c>
    </row>
    <row r="123" spans="1:16" x14ac:dyDescent="0.25">
      <c r="A123" s="1">
        <v>129</v>
      </c>
      <c r="B123" t="s">
        <v>104</v>
      </c>
      <c r="C123" t="s">
        <v>6817</v>
      </c>
      <c r="D123" s="1" t="s">
        <v>10</v>
      </c>
      <c r="E123" s="2">
        <v>71023500000</v>
      </c>
      <c r="F123" s="2">
        <v>10499000000</v>
      </c>
      <c r="G123" s="2">
        <v>9952900000</v>
      </c>
      <c r="H123" s="1"/>
      <c r="I123" s="2">
        <v>245300000</v>
      </c>
      <c r="J123" s="1" t="s">
        <v>28</v>
      </c>
      <c r="K123" s="1" t="s">
        <v>105</v>
      </c>
      <c r="M123">
        <f t="array" ref="M123">1 - (F122/E122)</f>
        <v>0.82927678008104433</v>
      </c>
      <c r="N123">
        <f t="shared" si="2"/>
        <v>0.708586594577851</v>
      </c>
      <c r="O123" s="2">
        <f t="array" ref="O123">P123-SUM(G123:I123)</f>
        <v>50326300000</v>
      </c>
      <c r="P123" s="2">
        <f t="shared" si="3"/>
        <v>60524500000</v>
      </c>
    </row>
    <row r="124" spans="1:16" hidden="1" x14ac:dyDescent="0.25">
      <c r="A124" s="1">
        <v>130</v>
      </c>
      <c r="B124" t="s">
        <v>104</v>
      </c>
      <c r="C124" t="s">
        <v>6818</v>
      </c>
      <c r="D124" s="1" t="s">
        <v>11</v>
      </c>
      <c r="E124" s="2">
        <v>73874100000</v>
      </c>
      <c r="F124" s="2">
        <v>10499000000</v>
      </c>
      <c r="G124" s="2">
        <v>11748400000</v>
      </c>
      <c r="H124" s="1"/>
      <c r="I124" s="2">
        <v>220900000</v>
      </c>
      <c r="J124" s="1" t="s">
        <v>28</v>
      </c>
      <c r="K124" s="1" t="s">
        <v>105</v>
      </c>
      <c r="M124">
        <f t="array" ref="M124">1 - (F123/E123)</f>
        <v>0.85217568832851098</v>
      </c>
      <c r="N124">
        <f t="shared" si="2"/>
        <v>0.69585686999909302</v>
      </c>
      <c r="O124" s="2">
        <f t="array" ref="O124">P124-SUM(G124:I124)</f>
        <v>51405800000</v>
      </c>
      <c r="P124" s="2">
        <f t="shared" si="3"/>
        <v>63375100000</v>
      </c>
    </row>
    <row r="125" spans="1:16" hidden="1" x14ac:dyDescent="0.25">
      <c r="A125" s="1">
        <v>131</v>
      </c>
      <c r="B125" t="s">
        <v>104</v>
      </c>
      <c r="C125" t="s">
        <v>6819</v>
      </c>
      <c r="D125" s="1" t="s">
        <v>12</v>
      </c>
      <c r="E125" s="2">
        <v>79156500000</v>
      </c>
      <c r="F125" s="2">
        <v>10499000000</v>
      </c>
      <c r="G125" s="2">
        <v>12534800000</v>
      </c>
      <c r="H125" s="1"/>
      <c r="I125" s="2">
        <v>230100000</v>
      </c>
      <c r="J125" s="1" t="s">
        <v>28</v>
      </c>
      <c r="K125" s="1" t="s">
        <v>105</v>
      </c>
      <c r="M125">
        <f t="array" ref="M125">1 - (F124/E124)</f>
        <v>0.85787982527029094</v>
      </c>
      <c r="N125">
        <f t="shared" si="2"/>
        <v>0.70610246789587716</v>
      </c>
      <c r="O125" s="2">
        <f t="array" ref="O125">P125-SUM(G125:I125)</f>
        <v>55892600000</v>
      </c>
      <c r="P125" s="2">
        <f t="shared" si="3"/>
        <v>68657500000</v>
      </c>
    </row>
    <row r="126" spans="1:16" hidden="1" x14ac:dyDescent="0.25">
      <c r="A126" s="1">
        <v>136</v>
      </c>
      <c r="B126" t="s">
        <v>106</v>
      </c>
      <c r="C126" t="s">
        <v>6816</v>
      </c>
      <c r="D126" s="1" t="s">
        <v>7</v>
      </c>
      <c r="E126" s="2">
        <v>16428000000</v>
      </c>
      <c r="F126" s="2">
        <v>10499000000</v>
      </c>
      <c r="G126" s="2">
        <v>1333000000</v>
      </c>
      <c r="H126" s="1"/>
      <c r="I126" s="2">
        <v>6881000000</v>
      </c>
      <c r="J126" s="1" t="s">
        <v>107</v>
      </c>
      <c r="K126" s="1" t="s">
        <v>108</v>
      </c>
      <c r="M126">
        <f t="array" ref="M126">1 - (F125/E125)</f>
        <v>0.86736401937933083</v>
      </c>
      <c r="N126">
        <f t="shared" si="2"/>
        <v>-0.13909179449719991</v>
      </c>
      <c r="O126" s="2">
        <f t="array" ref="O126">P126-SUM(G126:I126)</f>
        <v>-2285000000</v>
      </c>
      <c r="P126" s="2">
        <f t="shared" si="3"/>
        <v>5929000000</v>
      </c>
    </row>
    <row r="127" spans="1:16" x14ac:dyDescent="0.25">
      <c r="A127" s="1">
        <v>137</v>
      </c>
      <c r="B127" t="s">
        <v>106</v>
      </c>
      <c r="C127" t="s">
        <v>6817</v>
      </c>
      <c r="D127" s="1" t="s">
        <v>10</v>
      </c>
      <c r="E127" s="2">
        <v>14771000000</v>
      </c>
      <c r="F127" s="2">
        <v>10499000000</v>
      </c>
      <c r="G127" s="2">
        <v>1286000000</v>
      </c>
      <c r="H127" s="1"/>
      <c r="I127" s="2">
        <v>5866000000</v>
      </c>
      <c r="J127" s="1" t="s">
        <v>107</v>
      </c>
      <c r="K127" s="1" t="s">
        <v>108</v>
      </c>
      <c r="M127">
        <f t="array" ref="M127">1 - (F126/E126)</f>
        <v>0.36090820550280012</v>
      </c>
      <c r="N127">
        <f t="shared" si="2"/>
        <v>-0.19497664342292328</v>
      </c>
      <c r="O127" s="2">
        <f t="array" ref="O127">P127-SUM(G127:I127)</f>
        <v>-2880000000</v>
      </c>
      <c r="P127" s="2">
        <f t="shared" si="3"/>
        <v>4272000000</v>
      </c>
    </row>
    <row r="128" spans="1:16" hidden="1" x14ac:dyDescent="0.25">
      <c r="A128" s="1">
        <v>138</v>
      </c>
      <c r="B128" t="s">
        <v>106</v>
      </c>
      <c r="C128" t="s">
        <v>6818</v>
      </c>
      <c r="D128" s="1" t="s">
        <v>11</v>
      </c>
      <c r="E128" s="2">
        <v>12691000000</v>
      </c>
      <c r="F128" s="2">
        <v>10499000000</v>
      </c>
      <c r="G128" s="2">
        <v>1095000000</v>
      </c>
      <c r="H128" s="1"/>
      <c r="I128" s="2">
        <v>9720000000</v>
      </c>
      <c r="J128" s="1" t="s">
        <v>107</v>
      </c>
      <c r="K128" s="1" t="s">
        <v>108</v>
      </c>
      <c r="M128">
        <f t="array" ref="M128">1 - (F127/E127)</f>
        <v>0.28921535441066959</v>
      </c>
      <c r="N128">
        <f t="shared" si="2"/>
        <v>-0.67945788353951619</v>
      </c>
      <c r="O128" s="2">
        <f t="array" ref="O128">P128-SUM(G128:I128)</f>
        <v>-8623000000</v>
      </c>
      <c r="P128" s="2">
        <f t="shared" si="3"/>
        <v>2192000000</v>
      </c>
    </row>
    <row r="129" spans="1:16" hidden="1" x14ac:dyDescent="0.25">
      <c r="A129" s="1">
        <v>139</v>
      </c>
      <c r="B129" t="s">
        <v>106</v>
      </c>
      <c r="C129" t="s">
        <v>6819</v>
      </c>
      <c r="D129" s="1" t="s">
        <v>12</v>
      </c>
      <c r="E129" s="2">
        <v>6383000000</v>
      </c>
      <c r="F129" s="2">
        <v>10499000000</v>
      </c>
      <c r="G129" s="2">
        <v>791000000</v>
      </c>
      <c r="H129" s="1"/>
      <c r="I129" s="2">
        <v>29372000000</v>
      </c>
      <c r="J129" s="1" t="s">
        <v>107</v>
      </c>
      <c r="K129" s="1" t="s">
        <v>108</v>
      </c>
      <c r="M129">
        <f t="array" ref="M129">1 - (F128/E128)</f>
        <v>0.17272082578205028</v>
      </c>
      <c r="N129">
        <f t="shared" si="2"/>
        <v>-5.3703587654707814</v>
      </c>
      <c r="O129" s="2">
        <f t="array" ref="O129">P129-SUM(G129:I129)</f>
        <v>-34279000000</v>
      </c>
      <c r="P129" s="2">
        <f t="shared" si="3"/>
        <v>-4116000000</v>
      </c>
    </row>
    <row r="130" spans="1:16" hidden="1" x14ac:dyDescent="0.25">
      <c r="A130" s="1">
        <v>140</v>
      </c>
      <c r="B130" t="s">
        <v>109</v>
      </c>
      <c r="C130" t="s">
        <v>6816</v>
      </c>
      <c r="D130" s="1" t="s">
        <v>10</v>
      </c>
      <c r="E130" s="2">
        <v>14581000000</v>
      </c>
      <c r="F130" s="2">
        <v>10499000000</v>
      </c>
      <c r="G130" s="2">
        <v>2256000000</v>
      </c>
      <c r="H130" s="1"/>
      <c r="I130" s="2">
        <v>3927000000</v>
      </c>
      <c r="J130" s="1" t="s">
        <v>107</v>
      </c>
      <c r="K130" s="1" t="s">
        <v>108</v>
      </c>
      <c r="M130">
        <f t="array" ref="M130">1 - (F129/E129)</f>
        <v>-0.64483785054049814</v>
      </c>
      <c r="N130">
        <f t="shared" si="2"/>
        <v>-0.14409162608874562</v>
      </c>
      <c r="O130" s="2">
        <f t="array" ref="O130">P130-SUM(G130:I130)</f>
        <v>-2101000000</v>
      </c>
      <c r="P130" s="2">
        <f t="shared" si="3"/>
        <v>4082000000</v>
      </c>
    </row>
    <row r="131" spans="1:16" x14ac:dyDescent="0.25">
      <c r="A131" s="1">
        <v>141</v>
      </c>
      <c r="B131" t="s">
        <v>109</v>
      </c>
      <c r="C131" t="s">
        <v>6817</v>
      </c>
      <c r="D131" s="1" t="s">
        <v>11</v>
      </c>
      <c r="E131" s="2">
        <v>18470000000</v>
      </c>
      <c r="F131" s="2">
        <v>10499000000</v>
      </c>
      <c r="G131" s="2">
        <v>2725000000</v>
      </c>
      <c r="H131" s="1"/>
      <c r="I131" s="2">
        <v>4550000000</v>
      </c>
      <c r="J131" s="1" t="s">
        <v>107</v>
      </c>
      <c r="K131" s="1" t="s">
        <v>108</v>
      </c>
      <c r="M131">
        <f t="array" ref="M131">1 - (F130/E130)</f>
        <v>0.27995336396680615</v>
      </c>
      <c r="N131">
        <f t="shared" ref="N131:N194" si="4">O131/E131</f>
        <v>3.7682728749323227E-2</v>
      </c>
      <c r="O131" s="2">
        <f t="array" ref="O131">P131-SUM(G131:I131)</f>
        <v>696000000</v>
      </c>
      <c r="P131" s="2">
        <f t="shared" ref="P131:P194" si="5">E131-F131</f>
        <v>7971000000</v>
      </c>
    </row>
    <row r="132" spans="1:16" hidden="1" x14ac:dyDescent="0.25">
      <c r="A132" s="1">
        <v>142</v>
      </c>
      <c r="B132" t="s">
        <v>109</v>
      </c>
      <c r="C132" t="s">
        <v>6818</v>
      </c>
      <c r="D132" s="1" t="s">
        <v>12</v>
      </c>
      <c r="E132" s="2">
        <v>8698000000</v>
      </c>
      <c r="F132" s="2">
        <v>10499000000</v>
      </c>
      <c r="G132" s="2">
        <v>2000000000</v>
      </c>
      <c r="H132" s="1"/>
      <c r="I132" s="2">
        <v>4603000000</v>
      </c>
      <c r="J132" s="1" t="s">
        <v>107</v>
      </c>
      <c r="K132" s="1" t="s">
        <v>108</v>
      </c>
      <c r="M132">
        <f t="array" ref="M132">1 - (F131/E131)</f>
        <v>0.43156469951272336</v>
      </c>
      <c r="N132">
        <f t="shared" si="4"/>
        <v>-0.96619912623591631</v>
      </c>
      <c r="O132" s="2">
        <f t="array" ref="O132">P132-SUM(G132:I132)</f>
        <v>-8404000000</v>
      </c>
      <c r="P132" s="2">
        <f t="shared" si="5"/>
        <v>-1801000000</v>
      </c>
    </row>
    <row r="133" spans="1:16" hidden="1" x14ac:dyDescent="0.25">
      <c r="A133" s="1">
        <v>143</v>
      </c>
      <c r="B133" t="s">
        <v>109</v>
      </c>
      <c r="C133" t="s">
        <v>6819</v>
      </c>
      <c r="D133" s="1" t="s">
        <v>75</v>
      </c>
      <c r="E133" s="2">
        <v>7869000000</v>
      </c>
      <c r="F133" s="2">
        <v>10499000000</v>
      </c>
      <c r="G133" s="2">
        <v>2094000000</v>
      </c>
      <c r="H133" s="1"/>
      <c r="I133" s="2">
        <v>4301000000</v>
      </c>
      <c r="J133" s="1" t="s">
        <v>107</v>
      </c>
      <c r="K133" s="1" t="s">
        <v>108</v>
      </c>
      <c r="M133">
        <f t="array" ref="M133">1 - (F132/E132)</f>
        <v>-0.20705909404460798</v>
      </c>
      <c r="N133">
        <f t="shared" si="4"/>
        <v>-1.1469055788537299</v>
      </c>
      <c r="O133" s="2">
        <f t="array" ref="O133">P133-SUM(G133:I133)</f>
        <v>-9025000000</v>
      </c>
      <c r="P133" s="2">
        <f t="shared" si="5"/>
        <v>-2630000000</v>
      </c>
    </row>
    <row r="134" spans="1:16" hidden="1" x14ac:dyDescent="0.25">
      <c r="A134" s="1">
        <v>144</v>
      </c>
      <c r="B134" t="s">
        <v>110</v>
      </c>
      <c r="C134" t="s">
        <v>6816</v>
      </c>
      <c r="D134" s="1" t="s">
        <v>31</v>
      </c>
      <c r="E134" s="2">
        <v>10180400000</v>
      </c>
      <c r="F134" s="2">
        <v>10499000000</v>
      </c>
      <c r="G134" s="2">
        <v>1018600000</v>
      </c>
      <c r="H134" s="2">
        <v>133700000</v>
      </c>
      <c r="I134" s="1"/>
      <c r="J134" s="1" t="s">
        <v>79</v>
      </c>
      <c r="K134" s="1" t="s">
        <v>111</v>
      </c>
      <c r="M134">
        <f t="array" ref="M134">1 - (F133/E133)</f>
        <v>-0.33422289998729182</v>
      </c>
      <c r="N134">
        <f t="shared" si="4"/>
        <v>-0.14448351734705905</v>
      </c>
      <c r="O134" s="2">
        <f t="array" ref="O134">P134-SUM(G134:I134)</f>
        <v>-1470900000</v>
      </c>
      <c r="P134" s="2">
        <f t="shared" si="5"/>
        <v>-318600000</v>
      </c>
    </row>
    <row r="135" spans="1:16" x14ac:dyDescent="0.25">
      <c r="A135" s="1">
        <v>145</v>
      </c>
      <c r="B135" t="s">
        <v>110</v>
      </c>
      <c r="C135" t="s">
        <v>6817</v>
      </c>
      <c r="D135" s="1" t="s">
        <v>33</v>
      </c>
      <c r="E135" s="2">
        <v>10439000000</v>
      </c>
      <c r="F135" s="2">
        <v>10499000000</v>
      </c>
      <c r="G135" s="2">
        <v>1007400000</v>
      </c>
      <c r="H135" s="2">
        <v>139800000</v>
      </c>
      <c r="I135" s="1"/>
      <c r="J135" s="1" t="s">
        <v>79</v>
      </c>
      <c r="K135" s="1" t="s">
        <v>111</v>
      </c>
      <c r="M135">
        <f t="array" ref="M135">1 - (F134/E134)</f>
        <v>-3.1295430434953531E-2</v>
      </c>
      <c r="N135">
        <f t="shared" si="4"/>
        <v>-0.1156432608487403</v>
      </c>
      <c r="O135" s="2">
        <f t="array" ref="O135">P135-SUM(G135:I135)</f>
        <v>-1207200000</v>
      </c>
      <c r="P135" s="2">
        <f t="shared" si="5"/>
        <v>-60000000</v>
      </c>
    </row>
    <row r="136" spans="1:16" hidden="1" x14ac:dyDescent="0.25">
      <c r="A136" s="1">
        <v>146</v>
      </c>
      <c r="B136" t="s">
        <v>110</v>
      </c>
      <c r="C136" t="s">
        <v>6818</v>
      </c>
      <c r="D136" s="1" t="s">
        <v>34</v>
      </c>
      <c r="E136" s="2">
        <v>9894900000</v>
      </c>
      <c r="F136" s="2">
        <v>10499000000</v>
      </c>
      <c r="G136" s="2">
        <v>895300000</v>
      </c>
      <c r="H136" s="2">
        <v>137100000</v>
      </c>
      <c r="I136" s="1"/>
      <c r="J136" s="1" t="s">
        <v>79</v>
      </c>
      <c r="K136" s="1" t="s">
        <v>111</v>
      </c>
      <c r="M136">
        <f t="array" ref="M136">1 - (F135/E135)</f>
        <v>-5.7476769805537842E-3</v>
      </c>
      <c r="N136">
        <f t="shared" si="4"/>
        <v>-0.16538823030045782</v>
      </c>
      <c r="O136" s="2">
        <f t="array" ref="O136">P136-SUM(G136:I136)</f>
        <v>-1636500000</v>
      </c>
      <c r="P136" s="2">
        <f t="shared" si="5"/>
        <v>-604100000</v>
      </c>
    </row>
    <row r="137" spans="1:16" hidden="1" x14ac:dyDescent="0.25">
      <c r="A137" s="1">
        <v>147</v>
      </c>
      <c r="B137" t="s">
        <v>110</v>
      </c>
      <c r="C137" t="s">
        <v>6819</v>
      </c>
      <c r="D137" s="1" t="s">
        <v>35</v>
      </c>
      <c r="E137" s="2">
        <v>9524400000</v>
      </c>
      <c r="F137" s="2">
        <v>10499000000</v>
      </c>
      <c r="G137" s="2">
        <v>797600000</v>
      </c>
      <c r="H137" s="2">
        <v>132000000</v>
      </c>
      <c r="I137" s="1"/>
      <c r="J137" s="1" t="s">
        <v>79</v>
      </c>
      <c r="K137" s="1" t="s">
        <v>111</v>
      </c>
      <c r="M137">
        <f t="array" ref="M137">1 - (F136/E136)</f>
        <v>-6.105165287168135E-2</v>
      </c>
      <c r="N137">
        <f t="shared" si="4"/>
        <v>-0.19992860442652555</v>
      </c>
      <c r="O137" s="2">
        <f t="array" ref="O137">P137-SUM(G137:I137)</f>
        <v>-1904200000</v>
      </c>
      <c r="P137" s="2">
        <f t="shared" si="5"/>
        <v>-974600000</v>
      </c>
    </row>
    <row r="138" spans="1:16" hidden="1" x14ac:dyDescent="0.25">
      <c r="A138" s="1">
        <v>148</v>
      </c>
      <c r="B138" t="s">
        <v>112</v>
      </c>
      <c r="C138" t="s">
        <v>6816</v>
      </c>
      <c r="D138" s="1" t="s">
        <v>7</v>
      </c>
      <c r="E138" s="2">
        <v>4292100000</v>
      </c>
      <c r="F138" s="2">
        <v>10499000000</v>
      </c>
      <c r="G138" s="2">
        <v>512900000</v>
      </c>
      <c r="H138" s="1"/>
      <c r="I138" s="1"/>
      <c r="J138" s="1" t="s">
        <v>22</v>
      </c>
      <c r="K138" s="1" t="s">
        <v>113</v>
      </c>
      <c r="M138">
        <f t="array" ref="M138">1 - (F137/E137)</f>
        <v>-0.10232665574734368</v>
      </c>
      <c r="N138">
        <f t="shared" si="4"/>
        <v>-1.5656205587008691</v>
      </c>
      <c r="O138" s="2">
        <f t="array" ref="O138">P138-SUM(G138:I138)</f>
        <v>-6719800000</v>
      </c>
      <c r="P138" s="2">
        <f t="shared" si="5"/>
        <v>-6206900000</v>
      </c>
    </row>
    <row r="139" spans="1:16" x14ac:dyDescent="0.25">
      <c r="A139" s="1">
        <v>149</v>
      </c>
      <c r="B139" t="s">
        <v>112</v>
      </c>
      <c r="C139" t="s">
        <v>6817</v>
      </c>
      <c r="D139" s="1" t="s">
        <v>10</v>
      </c>
      <c r="E139" s="2">
        <v>4614700000</v>
      </c>
      <c r="F139" s="2">
        <v>10499000000</v>
      </c>
      <c r="G139" s="2">
        <v>548000000</v>
      </c>
      <c r="H139" s="1"/>
      <c r="I139" s="1"/>
      <c r="J139" s="1" t="s">
        <v>22</v>
      </c>
      <c r="K139" s="1" t="s">
        <v>113</v>
      </c>
      <c r="M139">
        <f t="array" ref="M139">1 - (F138/E138)</f>
        <v>-1.4461219449686635</v>
      </c>
      <c r="N139">
        <f t="shared" si="4"/>
        <v>-1.3938717576440505</v>
      </c>
      <c r="O139" s="2">
        <f t="array" ref="O139">P139-SUM(G139:I139)</f>
        <v>-6432300000</v>
      </c>
      <c r="P139" s="2">
        <f t="shared" si="5"/>
        <v>-5884300000</v>
      </c>
    </row>
    <row r="140" spans="1:16" hidden="1" x14ac:dyDescent="0.25">
      <c r="A140" s="1">
        <v>150</v>
      </c>
      <c r="B140" t="s">
        <v>112</v>
      </c>
      <c r="C140" t="s">
        <v>6818</v>
      </c>
      <c r="D140" s="1" t="s">
        <v>11</v>
      </c>
      <c r="E140" s="2">
        <v>5345500000</v>
      </c>
      <c r="F140" s="2">
        <v>10499000000</v>
      </c>
      <c r="G140" s="2">
        <v>645100000</v>
      </c>
      <c r="H140" s="1"/>
      <c r="I140" s="1"/>
      <c r="J140" s="1" t="s">
        <v>22</v>
      </c>
      <c r="K140" s="1" t="s">
        <v>113</v>
      </c>
      <c r="M140">
        <f t="array" ref="M140">1 - (F139/E139)</f>
        <v>-1.2751208095867552</v>
      </c>
      <c r="N140">
        <f t="shared" si="4"/>
        <v>-1.084762884669348</v>
      </c>
      <c r="O140" s="2">
        <f t="array" ref="O140">P140-SUM(G140:I140)</f>
        <v>-5798600000</v>
      </c>
      <c r="P140" s="2">
        <f t="shared" si="5"/>
        <v>-5153500000</v>
      </c>
    </row>
    <row r="141" spans="1:16" hidden="1" x14ac:dyDescent="0.25">
      <c r="A141" s="1">
        <v>151</v>
      </c>
      <c r="B141" t="s">
        <v>112</v>
      </c>
      <c r="C141" t="s">
        <v>6819</v>
      </c>
      <c r="D141" s="1" t="s">
        <v>12</v>
      </c>
      <c r="E141" s="2">
        <v>5568700000</v>
      </c>
      <c r="F141" s="2">
        <v>10499000000</v>
      </c>
      <c r="G141" s="2">
        <v>669100000</v>
      </c>
      <c r="H141" s="1"/>
      <c r="I141" s="1"/>
      <c r="J141" s="1" t="s">
        <v>22</v>
      </c>
      <c r="K141" s="1" t="s">
        <v>113</v>
      </c>
      <c r="M141">
        <f t="array" ref="M141">1 - (F140/E140)</f>
        <v>-0.96408193807875775</v>
      </c>
      <c r="N141">
        <f t="shared" si="4"/>
        <v>-1.0055129563452871</v>
      </c>
      <c r="O141" s="2">
        <f t="array" ref="O141">P141-SUM(G141:I141)</f>
        <v>-5599400000</v>
      </c>
      <c r="P141" s="2">
        <f t="shared" si="5"/>
        <v>-4930300000</v>
      </c>
    </row>
    <row r="142" spans="1:16" hidden="1" x14ac:dyDescent="0.25">
      <c r="A142" s="1">
        <v>152</v>
      </c>
      <c r="B142" t="s">
        <v>114</v>
      </c>
      <c r="C142" t="s">
        <v>6816</v>
      </c>
      <c r="D142" s="1" t="s">
        <v>7</v>
      </c>
      <c r="E142" s="2">
        <v>23700000000</v>
      </c>
      <c r="F142" s="2">
        <v>10499000000</v>
      </c>
      <c r="G142" s="2">
        <v>997000000</v>
      </c>
      <c r="H142" s="2">
        <v>197000000</v>
      </c>
      <c r="I142" s="2">
        <v>1460000000</v>
      </c>
      <c r="J142" s="1" t="s">
        <v>8</v>
      </c>
      <c r="K142" s="1" t="s">
        <v>115</v>
      </c>
      <c r="M142">
        <f t="array" ref="M142">1 - (F141/E141)</f>
        <v>-0.88535924003806987</v>
      </c>
      <c r="N142">
        <f t="shared" si="4"/>
        <v>0.44502109704641352</v>
      </c>
      <c r="O142" s="2">
        <f t="array" ref="O142">P142-SUM(G142:I142)</f>
        <v>10547000000</v>
      </c>
      <c r="P142" s="2">
        <f t="shared" si="5"/>
        <v>13201000000</v>
      </c>
    </row>
    <row r="143" spans="1:16" x14ac:dyDescent="0.25">
      <c r="A143" s="1">
        <v>153</v>
      </c>
      <c r="B143" t="s">
        <v>114</v>
      </c>
      <c r="C143" t="s">
        <v>6817</v>
      </c>
      <c r="D143" s="1" t="s">
        <v>10</v>
      </c>
      <c r="E143" s="2">
        <v>23032000000</v>
      </c>
      <c r="F143" s="2">
        <v>10499000000</v>
      </c>
      <c r="G143" s="2">
        <v>1008000000</v>
      </c>
      <c r="H143" s="2">
        <v>192000000</v>
      </c>
      <c r="I143" s="2">
        <v>1421000000</v>
      </c>
      <c r="J143" s="1" t="s">
        <v>8</v>
      </c>
      <c r="K143" s="1" t="s">
        <v>115</v>
      </c>
      <c r="M143">
        <f t="array" ref="M143">1 - (F142/E142)</f>
        <v>0.55700421940928269</v>
      </c>
      <c r="N143">
        <f t="shared" si="4"/>
        <v>0.43035776311219176</v>
      </c>
      <c r="O143" s="2">
        <f t="array" ref="O143">P143-SUM(G143:I143)</f>
        <v>9912000000</v>
      </c>
      <c r="P143" s="2">
        <f t="shared" si="5"/>
        <v>12533000000</v>
      </c>
    </row>
    <row r="144" spans="1:16" hidden="1" x14ac:dyDescent="0.25">
      <c r="A144" s="1">
        <v>154</v>
      </c>
      <c r="B144" t="s">
        <v>114</v>
      </c>
      <c r="C144" t="s">
        <v>6818</v>
      </c>
      <c r="D144" s="1" t="s">
        <v>11</v>
      </c>
      <c r="E144" s="2">
        <v>23906000000</v>
      </c>
      <c r="F144" s="2">
        <v>10499000000</v>
      </c>
      <c r="G144" s="2">
        <v>995000000</v>
      </c>
      <c r="H144" s="2">
        <v>218000000</v>
      </c>
      <c r="I144" s="2">
        <v>1371000000</v>
      </c>
      <c r="J144" s="1" t="s">
        <v>8</v>
      </c>
      <c r="K144" s="1" t="s">
        <v>115</v>
      </c>
      <c r="M144">
        <f t="array" ref="M144">1 - (F143/E143)</f>
        <v>0.54415595692948937</v>
      </c>
      <c r="N144">
        <f t="shared" si="4"/>
        <v>0.45273153183301262</v>
      </c>
      <c r="O144" s="2">
        <f t="array" ref="O144">P144-SUM(G144:I144)</f>
        <v>10823000000</v>
      </c>
      <c r="P144" s="2">
        <f t="shared" si="5"/>
        <v>13407000000</v>
      </c>
    </row>
    <row r="145" spans="1:16" hidden="1" x14ac:dyDescent="0.25">
      <c r="A145" s="1">
        <v>155</v>
      </c>
      <c r="B145" t="s">
        <v>114</v>
      </c>
      <c r="C145" t="s">
        <v>6819</v>
      </c>
      <c r="D145" s="1" t="s">
        <v>12</v>
      </c>
      <c r="E145" s="2">
        <v>22534000000</v>
      </c>
      <c r="F145" s="2">
        <v>10499000000</v>
      </c>
      <c r="G145" s="2">
        <v>979000000</v>
      </c>
      <c r="H145" s="2">
        <v>238000000</v>
      </c>
      <c r="I145" s="2">
        <v>1280000000</v>
      </c>
      <c r="J145" s="1" t="s">
        <v>8</v>
      </c>
      <c r="K145" s="1" t="s">
        <v>115</v>
      </c>
      <c r="M145">
        <f t="array" ref="M145">1 - (F144/E144)</f>
        <v>0.56082155107504394</v>
      </c>
      <c r="N145">
        <f t="shared" si="4"/>
        <v>0.42327150084317033</v>
      </c>
      <c r="O145" s="2">
        <f t="array" ref="O145">P145-SUM(G145:I145)</f>
        <v>9538000000</v>
      </c>
      <c r="P145" s="2">
        <f t="shared" si="5"/>
        <v>12035000000</v>
      </c>
    </row>
    <row r="146" spans="1:16" hidden="1" x14ac:dyDescent="0.25">
      <c r="A146" s="1">
        <v>156</v>
      </c>
      <c r="B146" t="s">
        <v>116</v>
      </c>
      <c r="C146" t="s">
        <v>6816</v>
      </c>
      <c r="D146" s="1" t="s">
        <v>7</v>
      </c>
      <c r="E146" s="2">
        <v>4856000000</v>
      </c>
      <c r="F146" s="2">
        <v>10499000000</v>
      </c>
      <c r="G146" s="2">
        <v>1139000000</v>
      </c>
      <c r="H146" s="2">
        <v>604000000</v>
      </c>
      <c r="I146" s="1"/>
      <c r="J146" s="1" t="s">
        <v>22</v>
      </c>
      <c r="K146" s="1" t="s">
        <v>117</v>
      </c>
      <c r="M146">
        <f t="array" ref="M146">1 - (F145/E145)</f>
        <v>0.53408183189846459</v>
      </c>
      <c r="N146">
        <f t="shared" si="4"/>
        <v>-1.5210049423393739</v>
      </c>
      <c r="O146" s="2">
        <f t="array" ref="O146">P146-SUM(G146:I146)</f>
        <v>-7386000000</v>
      </c>
      <c r="P146" s="2">
        <f t="shared" si="5"/>
        <v>-5643000000</v>
      </c>
    </row>
    <row r="147" spans="1:16" x14ac:dyDescent="0.25">
      <c r="A147" s="1">
        <v>157</v>
      </c>
      <c r="B147" t="s">
        <v>116</v>
      </c>
      <c r="C147" t="s">
        <v>6817</v>
      </c>
      <c r="D147" s="1" t="s">
        <v>10</v>
      </c>
      <c r="E147" s="2">
        <v>4583000000</v>
      </c>
      <c r="F147" s="2">
        <v>10499000000</v>
      </c>
      <c r="G147" s="2">
        <v>1096000000</v>
      </c>
      <c r="H147" s="2">
        <v>584000000</v>
      </c>
      <c r="I147" s="1"/>
      <c r="J147" s="1" t="s">
        <v>22</v>
      </c>
      <c r="K147" s="1" t="s">
        <v>117</v>
      </c>
      <c r="M147">
        <f t="array" ref="M147">1 - (F146/E146)</f>
        <v>-1.1620675453047777</v>
      </c>
      <c r="N147">
        <f t="shared" si="4"/>
        <v>-1.6574296312459087</v>
      </c>
      <c r="O147" s="2">
        <f t="array" ref="O147">P147-SUM(G147:I147)</f>
        <v>-7596000000</v>
      </c>
      <c r="P147" s="2">
        <f t="shared" si="5"/>
        <v>-5916000000</v>
      </c>
    </row>
    <row r="148" spans="1:16" hidden="1" x14ac:dyDescent="0.25">
      <c r="A148" s="1">
        <v>158</v>
      </c>
      <c r="B148" t="s">
        <v>116</v>
      </c>
      <c r="C148" t="s">
        <v>6818</v>
      </c>
      <c r="D148" s="1" t="s">
        <v>11</v>
      </c>
      <c r="E148" s="2">
        <v>4408000000</v>
      </c>
      <c r="F148" s="2">
        <v>10499000000</v>
      </c>
      <c r="G148" s="2">
        <v>1129000000</v>
      </c>
      <c r="H148" s="2">
        <v>571000000</v>
      </c>
      <c r="I148" s="1"/>
      <c r="J148" s="1" t="s">
        <v>22</v>
      </c>
      <c r="K148" s="1" t="s">
        <v>117</v>
      </c>
      <c r="M148">
        <f t="array" ref="M148">1 - (F147/E147)</f>
        <v>-1.2908575169103207</v>
      </c>
      <c r="N148">
        <f t="shared" si="4"/>
        <v>-1.7674682395644283</v>
      </c>
      <c r="O148" s="2">
        <f t="array" ref="O148">P148-SUM(G148:I148)</f>
        <v>-7791000000</v>
      </c>
      <c r="P148" s="2">
        <f t="shared" si="5"/>
        <v>-6091000000</v>
      </c>
    </row>
    <row r="149" spans="1:16" hidden="1" x14ac:dyDescent="0.25">
      <c r="A149" s="1">
        <v>159</v>
      </c>
      <c r="B149" t="s">
        <v>116</v>
      </c>
      <c r="C149" t="s">
        <v>6819</v>
      </c>
      <c r="D149" s="1" t="s">
        <v>12</v>
      </c>
      <c r="E149" s="2">
        <v>4664000000</v>
      </c>
      <c r="F149" s="2">
        <v>10499000000</v>
      </c>
      <c r="G149" s="2">
        <v>1114000000</v>
      </c>
      <c r="H149" s="2">
        <v>646000000</v>
      </c>
      <c r="I149" s="1"/>
      <c r="J149" s="1" t="s">
        <v>22</v>
      </c>
      <c r="K149" s="1" t="s">
        <v>117</v>
      </c>
      <c r="M149">
        <f t="array" ref="M149">1 - (F148/E148)</f>
        <v>-1.3818058076225044</v>
      </c>
      <c r="N149">
        <f t="shared" si="4"/>
        <v>-1.6284305317324186</v>
      </c>
      <c r="O149" s="2">
        <f t="array" ref="O149">P149-SUM(G149:I149)</f>
        <v>-7595000000</v>
      </c>
      <c r="P149" s="2">
        <f t="shared" si="5"/>
        <v>-5835000000</v>
      </c>
    </row>
    <row r="150" spans="1:16" hidden="1" x14ac:dyDescent="0.25">
      <c r="A150" s="1">
        <v>164</v>
      </c>
      <c r="B150" t="s">
        <v>118</v>
      </c>
      <c r="C150" t="s">
        <v>6816</v>
      </c>
      <c r="D150" s="1" t="s">
        <v>119</v>
      </c>
      <c r="E150" s="2">
        <v>6824000000</v>
      </c>
      <c r="F150" s="2">
        <v>10499000000</v>
      </c>
      <c r="G150" s="2">
        <v>486000000</v>
      </c>
      <c r="H150" s="2">
        <v>1049000000</v>
      </c>
      <c r="I150" s="2">
        <v>249000000</v>
      </c>
      <c r="J150" s="1" t="s">
        <v>22</v>
      </c>
      <c r="K150" s="1" t="s">
        <v>46</v>
      </c>
      <c r="M150">
        <f t="array" ref="M150">1 - (F149/E149)</f>
        <v>-1.2510720411663807</v>
      </c>
      <c r="N150">
        <f t="shared" si="4"/>
        <v>-0.79997069167643609</v>
      </c>
      <c r="O150" s="2">
        <f t="array" ref="O150">P150-SUM(G150:I150)</f>
        <v>-5459000000</v>
      </c>
      <c r="P150" s="2">
        <f t="shared" si="5"/>
        <v>-3675000000</v>
      </c>
    </row>
    <row r="151" spans="1:16" x14ac:dyDescent="0.25">
      <c r="A151" s="1">
        <v>165</v>
      </c>
      <c r="B151" t="s">
        <v>118</v>
      </c>
      <c r="C151" t="s">
        <v>6817</v>
      </c>
      <c r="D151" s="1" t="s">
        <v>92</v>
      </c>
      <c r="E151" s="2">
        <v>13240000000</v>
      </c>
      <c r="F151" s="2">
        <v>10499000000</v>
      </c>
      <c r="G151" s="2">
        <v>806000000</v>
      </c>
      <c r="H151" s="2">
        <v>2674000000</v>
      </c>
      <c r="I151" s="2">
        <v>1873000000</v>
      </c>
      <c r="J151" s="1" t="s">
        <v>22</v>
      </c>
      <c r="K151" s="1" t="s">
        <v>46</v>
      </c>
      <c r="M151">
        <f t="array" ref="M151">1 - (F150/E150)</f>
        <v>-0.53854044548651814</v>
      </c>
      <c r="N151">
        <f t="shared" si="4"/>
        <v>-0.19728096676737161</v>
      </c>
      <c r="O151" s="2">
        <f t="array" ref="O151">P151-SUM(G151:I151)</f>
        <v>-2612000000</v>
      </c>
      <c r="P151" s="2">
        <f t="shared" si="5"/>
        <v>2741000000</v>
      </c>
    </row>
    <row r="152" spans="1:16" hidden="1" x14ac:dyDescent="0.25">
      <c r="A152" s="1">
        <v>166</v>
      </c>
      <c r="B152" t="s">
        <v>120</v>
      </c>
      <c r="C152" t="s">
        <v>6816</v>
      </c>
      <c r="D152" s="1" t="s">
        <v>7</v>
      </c>
      <c r="E152" s="2">
        <v>5863500000</v>
      </c>
      <c r="F152" s="2">
        <v>10499000000</v>
      </c>
      <c r="G152" s="2">
        <v>1148900000</v>
      </c>
      <c r="H152" s="1"/>
      <c r="I152" s="1"/>
      <c r="J152" s="1" t="s">
        <v>79</v>
      </c>
      <c r="K152" s="1" t="s">
        <v>121</v>
      </c>
      <c r="M152">
        <f t="array" ref="M152">1 - (F151/E151)</f>
        <v>0.20702416918429001</v>
      </c>
      <c r="N152">
        <f t="shared" si="4"/>
        <v>-0.98650976379295641</v>
      </c>
      <c r="O152" s="2">
        <f t="array" ref="O152">P152-SUM(G152:I152)</f>
        <v>-5784400000</v>
      </c>
      <c r="P152" s="2">
        <f t="shared" si="5"/>
        <v>-4635500000</v>
      </c>
    </row>
    <row r="153" spans="1:16" x14ac:dyDescent="0.25">
      <c r="A153" s="1">
        <v>167</v>
      </c>
      <c r="B153" t="s">
        <v>120</v>
      </c>
      <c r="C153" t="s">
        <v>6817</v>
      </c>
      <c r="D153" s="1" t="s">
        <v>17</v>
      </c>
      <c r="E153" s="2">
        <v>6140000000</v>
      </c>
      <c r="F153" s="2">
        <v>10499000000</v>
      </c>
      <c r="G153" s="2">
        <v>1174200000</v>
      </c>
      <c r="H153" s="1"/>
      <c r="I153" s="1"/>
      <c r="J153" s="1" t="s">
        <v>79</v>
      </c>
      <c r="K153" s="1" t="s">
        <v>121</v>
      </c>
      <c r="M153">
        <f t="array" ref="M153">1 - (F152/E152)</f>
        <v>-0.79056877291719974</v>
      </c>
      <c r="N153">
        <f t="shared" si="4"/>
        <v>-0.9011726384364821</v>
      </c>
      <c r="O153" s="2">
        <f t="array" ref="O153">P153-SUM(G153:I153)</f>
        <v>-5533200000</v>
      </c>
      <c r="P153" s="2">
        <f t="shared" si="5"/>
        <v>-4359000000</v>
      </c>
    </row>
    <row r="154" spans="1:16" hidden="1" x14ac:dyDescent="0.25">
      <c r="A154" s="1">
        <v>168</v>
      </c>
      <c r="B154" t="s">
        <v>120</v>
      </c>
      <c r="C154" t="s">
        <v>6818</v>
      </c>
      <c r="D154" s="1" t="s">
        <v>18</v>
      </c>
      <c r="E154" s="2">
        <v>6330300000</v>
      </c>
      <c r="F154" s="2">
        <v>10499000000</v>
      </c>
      <c r="G154" s="2">
        <v>1158900000</v>
      </c>
      <c r="H154" s="1"/>
      <c r="I154" s="1"/>
      <c r="J154" s="1" t="s">
        <v>79</v>
      </c>
      <c r="K154" s="1" t="s">
        <v>121</v>
      </c>
      <c r="M154">
        <f t="array" ref="M154">1 - (F153/E153)</f>
        <v>-0.70993485342019547</v>
      </c>
      <c r="N154">
        <f t="shared" si="4"/>
        <v>-0.84160308358213676</v>
      </c>
      <c r="O154" s="2">
        <f t="array" ref="O154">P154-SUM(G154:I154)</f>
        <v>-5327600000</v>
      </c>
      <c r="P154" s="2">
        <f t="shared" si="5"/>
        <v>-4168700000</v>
      </c>
    </row>
    <row r="155" spans="1:16" hidden="1" x14ac:dyDescent="0.25">
      <c r="A155" s="1">
        <v>169</v>
      </c>
      <c r="B155" t="s">
        <v>120</v>
      </c>
      <c r="C155" t="s">
        <v>6819</v>
      </c>
      <c r="D155" s="1" t="s">
        <v>19</v>
      </c>
      <c r="E155" s="2">
        <v>5966900000</v>
      </c>
      <c r="F155" s="2">
        <v>10499000000</v>
      </c>
      <c r="G155" s="2">
        <v>1108100000</v>
      </c>
      <c r="H155" s="1"/>
      <c r="I155" s="1"/>
      <c r="J155" s="1" t="s">
        <v>79</v>
      </c>
      <c r="K155" s="1" t="s">
        <v>121</v>
      </c>
      <c r="M155">
        <f t="array" ref="M155">1 - (F154/E154)</f>
        <v>-0.6585311912547589</v>
      </c>
      <c r="N155">
        <f t="shared" si="4"/>
        <v>-0.94524795119743921</v>
      </c>
      <c r="O155" s="2">
        <f t="array" ref="O155">P155-SUM(G155:I155)</f>
        <v>-5640200000</v>
      </c>
      <c r="P155" s="2">
        <f t="shared" si="5"/>
        <v>-4532100000</v>
      </c>
    </row>
    <row r="156" spans="1:16" hidden="1" x14ac:dyDescent="0.25">
      <c r="A156" s="1">
        <v>170</v>
      </c>
      <c r="B156" t="s">
        <v>122</v>
      </c>
      <c r="C156" t="s">
        <v>6816</v>
      </c>
      <c r="D156" s="1" t="s">
        <v>7</v>
      </c>
      <c r="E156" s="2">
        <v>2853926000</v>
      </c>
      <c r="F156" s="2">
        <v>10499000000</v>
      </c>
      <c r="G156" s="2">
        <v>220758000</v>
      </c>
      <c r="H156" s="1"/>
      <c r="I156" s="2">
        <v>380402000</v>
      </c>
      <c r="J156" s="1" t="s">
        <v>61</v>
      </c>
      <c r="K156" s="1" t="s">
        <v>123</v>
      </c>
      <c r="M156">
        <f t="array" ref="M156">1 - (F155/E155)</f>
        <v>-0.7595401297155977</v>
      </c>
      <c r="N156">
        <f t="shared" si="4"/>
        <v>-2.8894351149959738</v>
      </c>
      <c r="O156" s="2">
        <f t="array" ref="O156">P156-SUM(G156:I156)</f>
        <v>-8246234000</v>
      </c>
      <c r="P156" s="2">
        <f t="shared" si="5"/>
        <v>-7645074000</v>
      </c>
    </row>
    <row r="157" spans="1:16" x14ac:dyDescent="0.25">
      <c r="A157" s="1">
        <v>171</v>
      </c>
      <c r="B157" t="s">
        <v>122</v>
      </c>
      <c r="C157" t="s">
        <v>6817</v>
      </c>
      <c r="D157" s="1" t="s">
        <v>10</v>
      </c>
      <c r="E157" s="2">
        <v>2879000000</v>
      </c>
      <c r="F157" s="2">
        <v>10499000000</v>
      </c>
      <c r="G157" s="2">
        <v>234000000</v>
      </c>
      <c r="H157" s="1"/>
      <c r="I157" s="2">
        <v>407000000</v>
      </c>
      <c r="J157" s="1" t="s">
        <v>61</v>
      </c>
      <c r="K157" s="1" t="s">
        <v>123</v>
      </c>
      <c r="M157">
        <f t="array" ref="M157">1 - (F156/E156)</f>
        <v>-2.6787919518585976</v>
      </c>
      <c r="N157">
        <f t="shared" si="4"/>
        <v>-2.8693990969086487</v>
      </c>
      <c r="O157" s="2">
        <f t="array" ref="O157">P157-SUM(G157:I157)</f>
        <v>-8261000000</v>
      </c>
      <c r="P157" s="2">
        <f t="shared" si="5"/>
        <v>-7620000000</v>
      </c>
    </row>
    <row r="158" spans="1:16" hidden="1" x14ac:dyDescent="0.25">
      <c r="A158" s="1">
        <v>172</v>
      </c>
      <c r="B158" t="s">
        <v>122</v>
      </c>
      <c r="C158" t="s">
        <v>6818</v>
      </c>
      <c r="D158" s="1" t="s">
        <v>11</v>
      </c>
      <c r="E158" s="2">
        <v>3011000000</v>
      </c>
      <c r="F158" s="2">
        <v>10499000000</v>
      </c>
      <c r="G158" s="2">
        <v>236000000</v>
      </c>
      <c r="H158" s="1"/>
      <c r="I158" s="2">
        <v>424000000</v>
      </c>
      <c r="J158" s="1" t="s">
        <v>61</v>
      </c>
      <c r="K158" s="1" t="s">
        <v>123</v>
      </c>
      <c r="M158">
        <f t="array" ref="M158">1 - (F157/E157)</f>
        <v>-2.6467523445640846</v>
      </c>
      <c r="N158">
        <f t="shared" si="4"/>
        <v>-2.7060777150448354</v>
      </c>
      <c r="O158" s="2">
        <f t="array" ref="O158">P158-SUM(G158:I158)</f>
        <v>-8148000000</v>
      </c>
      <c r="P158" s="2">
        <f t="shared" si="5"/>
        <v>-7488000000</v>
      </c>
    </row>
    <row r="159" spans="1:16" hidden="1" x14ac:dyDescent="0.25">
      <c r="A159" s="1">
        <v>173</v>
      </c>
      <c r="B159" t="s">
        <v>122</v>
      </c>
      <c r="C159" t="s">
        <v>6819</v>
      </c>
      <c r="D159" s="1" t="s">
        <v>12</v>
      </c>
      <c r="E159" s="2">
        <v>3159000000</v>
      </c>
      <c r="F159" s="2">
        <v>10499000000</v>
      </c>
      <c r="G159" s="2">
        <v>243000000</v>
      </c>
      <c r="H159" s="1"/>
      <c r="I159" s="2">
        <v>440000000</v>
      </c>
      <c r="J159" s="1" t="s">
        <v>61</v>
      </c>
      <c r="K159" s="1" t="s">
        <v>123</v>
      </c>
      <c r="M159">
        <f t="array" ref="M159">1 - (F158/E158)</f>
        <v>-2.4868814347392894</v>
      </c>
      <c r="N159">
        <f t="shared" si="4"/>
        <v>-2.5397277619499841</v>
      </c>
      <c r="O159" s="2">
        <f t="array" ref="O159">P159-SUM(G159:I159)</f>
        <v>-8023000000</v>
      </c>
      <c r="P159" s="2">
        <f t="shared" si="5"/>
        <v>-7340000000</v>
      </c>
    </row>
    <row r="160" spans="1:16" hidden="1" x14ac:dyDescent="0.25">
      <c r="A160" s="1">
        <v>174</v>
      </c>
      <c r="B160" t="s">
        <v>124</v>
      </c>
      <c r="C160" t="s">
        <v>6816</v>
      </c>
      <c r="D160" s="1" t="s">
        <v>7</v>
      </c>
      <c r="E160" s="2">
        <v>33781000000</v>
      </c>
      <c r="F160" s="2">
        <v>10499000000</v>
      </c>
      <c r="G160" s="2">
        <v>23392000000</v>
      </c>
      <c r="H160" s="1"/>
      <c r="I160" s="2">
        <v>1712000000</v>
      </c>
      <c r="J160" s="1" t="s">
        <v>66</v>
      </c>
      <c r="K160" s="1" t="s">
        <v>125</v>
      </c>
      <c r="M160">
        <f t="array" ref="M160">1 - (F159/E159)</f>
        <v>-2.3235201012978792</v>
      </c>
      <c r="N160">
        <f t="shared" si="4"/>
        <v>-5.393564429709008E-2</v>
      </c>
      <c r="O160" s="2">
        <f t="array" ref="O160">P160-SUM(G160:I160)</f>
        <v>-1822000000</v>
      </c>
      <c r="P160" s="2">
        <f t="shared" si="5"/>
        <v>23282000000</v>
      </c>
    </row>
    <row r="161" spans="1:16" x14ac:dyDescent="0.25">
      <c r="A161" s="1">
        <v>175</v>
      </c>
      <c r="B161" t="s">
        <v>124</v>
      </c>
      <c r="C161" t="s">
        <v>6817</v>
      </c>
      <c r="D161" s="1" t="s">
        <v>10</v>
      </c>
      <c r="E161" s="2">
        <v>34828000000</v>
      </c>
      <c r="F161" s="2">
        <v>10499000000</v>
      </c>
      <c r="G161" s="2">
        <v>23150000000</v>
      </c>
      <c r="H161" s="1"/>
      <c r="I161" s="2">
        <v>1832000000</v>
      </c>
      <c r="J161" s="1" t="s">
        <v>66</v>
      </c>
      <c r="K161" s="1" t="s">
        <v>125</v>
      </c>
      <c r="M161">
        <f t="array" ref="M161">1 - (F160/E160)</f>
        <v>0.68920399040880964</v>
      </c>
      <c r="N161">
        <f t="shared" si="4"/>
        <v>-1.8749282186746295E-2</v>
      </c>
      <c r="O161" s="2">
        <f t="array" ref="O161">P161-SUM(G161:I161)</f>
        <v>-653000000</v>
      </c>
      <c r="P161" s="2">
        <f t="shared" si="5"/>
        <v>24329000000</v>
      </c>
    </row>
    <row r="162" spans="1:16" hidden="1" x14ac:dyDescent="0.25">
      <c r="A162" s="1">
        <v>176</v>
      </c>
      <c r="B162" t="s">
        <v>124</v>
      </c>
      <c r="C162" t="s">
        <v>6818</v>
      </c>
      <c r="D162" s="1" t="s">
        <v>11</v>
      </c>
      <c r="E162" s="2">
        <v>35895000000</v>
      </c>
      <c r="F162" s="2">
        <v>10499000000</v>
      </c>
      <c r="G162" s="2">
        <v>23153000000</v>
      </c>
      <c r="H162" s="1"/>
      <c r="I162" s="2">
        <v>2044000000</v>
      </c>
      <c r="J162" s="1" t="s">
        <v>66</v>
      </c>
      <c r="K162" s="1" t="s">
        <v>125</v>
      </c>
      <c r="M162">
        <f t="array" ref="M162">1 - (F161/E161)</f>
        <v>0.69854714597450329</v>
      </c>
      <c r="N162">
        <f t="shared" si="4"/>
        <v>5.5439476250174115E-3</v>
      </c>
      <c r="O162" s="2">
        <f t="array" ref="O162">P162-SUM(G162:I162)</f>
        <v>199000000</v>
      </c>
      <c r="P162" s="2">
        <f t="shared" si="5"/>
        <v>25396000000</v>
      </c>
    </row>
    <row r="163" spans="1:16" hidden="1" x14ac:dyDescent="0.25">
      <c r="A163" s="1">
        <v>177</v>
      </c>
      <c r="B163" t="s">
        <v>124</v>
      </c>
      <c r="C163" t="s">
        <v>6819</v>
      </c>
      <c r="D163" s="1" t="s">
        <v>12</v>
      </c>
      <c r="E163" s="2">
        <v>34441000000</v>
      </c>
      <c r="F163" s="2">
        <v>10499000000</v>
      </c>
      <c r="G163" s="2">
        <v>22892000000</v>
      </c>
      <c r="H163" s="1"/>
      <c r="I163" s="2">
        <v>1988000000</v>
      </c>
      <c r="J163" s="1" t="s">
        <v>66</v>
      </c>
      <c r="K163" s="1" t="s">
        <v>125</v>
      </c>
      <c r="M163">
        <f t="array" ref="M163">1 - (F162/E162)</f>
        <v>0.70750800947207138</v>
      </c>
      <c r="N163">
        <f t="shared" si="4"/>
        <v>-2.7234981562672397E-2</v>
      </c>
      <c r="O163" s="2">
        <f t="array" ref="O163">P163-SUM(G163:I163)</f>
        <v>-938000000</v>
      </c>
      <c r="P163" s="2">
        <f t="shared" si="5"/>
        <v>23942000000</v>
      </c>
    </row>
    <row r="164" spans="1:16" hidden="1" x14ac:dyDescent="0.25">
      <c r="A164" s="1">
        <v>178</v>
      </c>
      <c r="B164" t="s">
        <v>126</v>
      </c>
      <c r="C164" t="s">
        <v>6816</v>
      </c>
      <c r="D164" s="1" t="s">
        <v>127</v>
      </c>
      <c r="E164" s="2">
        <v>2089100000</v>
      </c>
      <c r="F164" s="2">
        <v>10499000000</v>
      </c>
      <c r="G164" s="2">
        <v>607600000</v>
      </c>
      <c r="H164" s="1"/>
      <c r="I164" s="1"/>
      <c r="J164" s="1" t="s">
        <v>8</v>
      </c>
      <c r="K164" s="1" t="s">
        <v>94</v>
      </c>
      <c r="M164">
        <f t="array" ref="M164">1 - (F163/E163)</f>
        <v>0.69515983856450159</v>
      </c>
      <c r="N164">
        <f t="shared" si="4"/>
        <v>-4.3164520606959931</v>
      </c>
      <c r="O164" s="2">
        <f t="array" ref="O164">P164-SUM(G164:I164)</f>
        <v>-9017500000</v>
      </c>
      <c r="P164" s="2">
        <f t="shared" si="5"/>
        <v>-8409900000</v>
      </c>
    </row>
    <row r="165" spans="1:16" x14ac:dyDescent="0.25">
      <c r="A165" s="1">
        <v>179</v>
      </c>
      <c r="B165" t="s">
        <v>126</v>
      </c>
      <c r="C165" t="s">
        <v>6817</v>
      </c>
      <c r="D165" s="1" t="s">
        <v>128</v>
      </c>
      <c r="E165" s="2">
        <v>2393500000</v>
      </c>
      <c r="F165" s="2">
        <v>10499000000</v>
      </c>
      <c r="G165" s="2">
        <v>680300000</v>
      </c>
      <c r="H165" s="1"/>
      <c r="I165" s="1"/>
      <c r="J165" s="1" t="s">
        <v>8</v>
      </c>
      <c r="K165" s="1" t="s">
        <v>94</v>
      </c>
      <c r="M165">
        <f t="array" ref="M165">1 - (F164/E164)</f>
        <v>-4.0256091139725241</v>
      </c>
      <c r="N165">
        <f t="shared" si="4"/>
        <v>-3.6706914560267392</v>
      </c>
      <c r="O165" s="2">
        <f t="array" ref="O165">P165-SUM(G165:I165)</f>
        <v>-8785800000</v>
      </c>
      <c r="P165" s="2">
        <f t="shared" si="5"/>
        <v>-8105500000</v>
      </c>
    </row>
    <row r="166" spans="1:16" hidden="1" x14ac:dyDescent="0.25">
      <c r="A166" s="1">
        <v>180</v>
      </c>
      <c r="B166" t="s">
        <v>126</v>
      </c>
      <c r="C166" t="s">
        <v>6818</v>
      </c>
      <c r="D166" s="1" t="s">
        <v>129</v>
      </c>
      <c r="E166" s="2">
        <v>2706700000</v>
      </c>
      <c r="F166" s="2">
        <v>10499000000</v>
      </c>
      <c r="G166" s="2">
        <v>756900000</v>
      </c>
      <c r="H166" s="1"/>
      <c r="I166" s="1"/>
      <c r="J166" s="1" t="s">
        <v>8</v>
      </c>
      <c r="K166" s="1" t="s">
        <v>94</v>
      </c>
      <c r="M166">
        <f t="array" ref="M166">1 - (F165/E165)</f>
        <v>-3.3864633382076459</v>
      </c>
      <c r="N166">
        <f t="shared" si="4"/>
        <v>-3.1585325303875567</v>
      </c>
      <c r="O166" s="2">
        <f t="array" ref="O166">P166-SUM(G166:I166)</f>
        <v>-8549200000</v>
      </c>
      <c r="P166" s="2">
        <f t="shared" si="5"/>
        <v>-7792300000</v>
      </c>
    </row>
    <row r="167" spans="1:16" hidden="1" x14ac:dyDescent="0.25">
      <c r="A167" s="1">
        <v>181</v>
      </c>
      <c r="B167" t="s">
        <v>126</v>
      </c>
      <c r="C167" t="s">
        <v>6819</v>
      </c>
      <c r="D167" s="1" t="s">
        <v>130</v>
      </c>
      <c r="E167" s="2">
        <v>3291300000</v>
      </c>
      <c r="F167" s="2">
        <v>10499000000</v>
      </c>
      <c r="G167" s="2">
        <v>946000000</v>
      </c>
      <c r="H167" s="1"/>
      <c r="I167" s="1"/>
      <c r="J167" s="1" t="s">
        <v>8</v>
      </c>
      <c r="K167" s="1" t="s">
        <v>94</v>
      </c>
      <c r="M167">
        <f t="array" ref="M167">1 - (F166/E166)</f>
        <v>-2.8788931170798389</v>
      </c>
      <c r="N167">
        <f t="shared" si="4"/>
        <v>-2.4773493756266523</v>
      </c>
      <c r="O167" s="2">
        <f t="array" ref="O167">P167-SUM(G167:I167)</f>
        <v>-8153700000</v>
      </c>
      <c r="P167" s="2">
        <f t="shared" si="5"/>
        <v>-7207700000</v>
      </c>
    </row>
    <row r="168" spans="1:16" hidden="1" x14ac:dyDescent="0.25">
      <c r="A168" s="1">
        <v>182</v>
      </c>
      <c r="B168" t="s">
        <v>131</v>
      </c>
      <c r="C168" t="s">
        <v>6816</v>
      </c>
      <c r="D168" s="1" t="s">
        <v>127</v>
      </c>
      <c r="E168" s="2">
        <v>9147530000</v>
      </c>
      <c r="F168" s="2">
        <v>10499000000</v>
      </c>
      <c r="G168" s="2">
        <v>2967837000</v>
      </c>
      <c r="H168" s="1"/>
      <c r="I168" s="1"/>
      <c r="J168" s="1" t="s">
        <v>15</v>
      </c>
      <c r="K168" s="1" t="s">
        <v>103</v>
      </c>
      <c r="M168">
        <f t="array" ref="M168">1 - (F167/E167)</f>
        <v>-2.1899249536657246</v>
      </c>
      <c r="N168">
        <f t="shared" si="4"/>
        <v>-0.47218287340954335</v>
      </c>
      <c r="O168" s="2">
        <f t="array" ref="O168">P168-SUM(G168:I168)</f>
        <v>-4319307000</v>
      </c>
      <c r="P168" s="2">
        <f t="shared" si="5"/>
        <v>-1351470000</v>
      </c>
    </row>
    <row r="169" spans="1:16" x14ac:dyDescent="0.25">
      <c r="A169" s="1">
        <v>183</v>
      </c>
      <c r="B169" t="s">
        <v>131</v>
      </c>
      <c r="C169" t="s">
        <v>6817</v>
      </c>
      <c r="D169" s="1" t="s">
        <v>132</v>
      </c>
      <c r="E169" s="2">
        <v>9475313000</v>
      </c>
      <c r="F169" s="2">
        <v>10499000000</v>
      </c>
      <c r="G169" s="2">
        <v>3104684000</v>
      </c>
      <c r="H169" s="1"/>
      <c r="I169" s="1"/>
      <c r="J169" s="1" t="s">
        <v>15</v>
      </c>
      <c r="K169" s="1" t="s">
        <v>103</v>
      </c>
      <c r="M169">
        <f t="array" ref="M169">1 - (F168/E168)</f>
        <v>-0.14774152148175523</v>
      </c>
      <c r="N169">
        <f t="shared" si="4"/>
        <v>-0.43569758592671293</v>
      </c>
      <c r="O169" s="2">
        <f t="array" ref="O169">P169-SUM(G169:I169)</f>
        <v>-4128371000</v>
      </c>
      <c r="P169" s="2">
        <f t="shared" si="5"/>
        <v>-1023687000</v>
      </c>
    </row>
    <row r="170" spans="1:16" hidden="1" x14ac:dyDescent="0.25">
      <c r="A170" s="1">
        <v>184</v>
      </c>
      <c r="B170" t="s">
        <v>131</v>
      </c>
      <c r="C170" t="s">
        <v>6818</v>
      </c>
      <c r="D170" s="1" t="s">
        <v>133</v>
      </c>
      <c r="E170" s="2">
        <v>10187340000</v>
      </c>
      <c r="F170" s="2">
        <v>10499000000</v>
      </c>
      <c r="G170" s="2">
        <v>3373980000</v>
      </c>
      <c r="H170" s="1"/>
      <c r="I170" s="1"/>
      <c r="J170" s="1" t="s">
        <v>15</v>
      </c>
      <c r="K170" s="1" t="s">
        <v>103</v>
      </c>
      <c r="M170">
        <f t="array" ref="M170">1 - (F169/E169)</f>
        <v>-0.10803727539132479</v>
      </c>
      <c r="N170">
        <f t="shared" si="4"/>
        <v>-0.36178629553936553</v>
      </c>
      <c r="O170" s="2">
        <f t="array" ref="O170">P170-SUM(G170:I170)</f>
        <v>-3685640000</v>
      </c>
      <c r="P170" s="2">
        <f t="shared" si="5"/>
        <v>-311660000</v>
      </c>
    </row>
    <row r="171" spans="1:16" hidden="1" x14ac:dyDescent="0.25">
      <c r="A171" s="1">
        <v>185</v>
      </c>
      <c r="B171" t="s">
        <v>131</v>
      </c>
      <c r="C171" t="s">
        <v>6819</v>
      </c>
      <c r="D171" s="1" t="s">
        <v>134</v>
      </c>
      <c r="E171" s="2">
        <v>10635676000</v>
      </c>
      <c r="F171" s="2">
        <v>10499000000</v>
      </c>
      <c r="G171" s="2">
        <v>3548341000</v>
      </c>
      <c r="H171" s="1"/>
      <c r="I171" s="1"/>
      <c r="J171" s="1" t="s">
        <v>15</v>
      </c>
      <c r="K171" s="1" t="s">
        <v>103</v>
      </c>
      <c r="M171">
        <f t="array" ref="M171">1 - (F170/E170)</f>
        <v>-3.0592873115062424E-2</v>
      </c>
      <c r="N171">
        <f t="shared" si="4"/>
        <v>-0.32077556706315613</v>
      </c>
      <c r="O171" s="2">
        <f t="array" ref="O171">P171-SUM(G171:I171)</f>
        <v>-3411665000</v>
      </c>
      <c r="P171" s="2">
        <f t="shared" si="5"/>
        <v>136676000</v>
      </c>
    </row>
    <row r="172" spans="1:16" hidden="1" x14ac:dyDescent="0.25">
      <c r="A172" s="1">
        <v>186</v>
      </c>
      <c r="B172" t="s">
        <v>135</v>
      </c>
      <c r="C172" t="s">
        <v>6816</v>
      </c>
      <c r="D172" s="1" t="s">
        <v>10</v>
      </c>
      <c r="E172" s="2">
        <v>86623000000</v>
      </c>
      <c r="F172" s="2">
        <v>10499000000</v>
      </c>
      <c r="G172" s="2">
        <v>3742000000</v>
      </c>
      <c r="H172" s="2">
        <v>3071000000</v>
      </c>
      <c r="I172" s="1"/>
      <c r="J172" s="1" t="s">
        <v>8</v>
      </c>
      <c r="K172" s="1" t="s">
        <v>115</v>
      </c>
      <c r="M172">
        <f t="array" ref="M172">1 - (F171/E171)</f>
        <v>1.2850711134863468E-2</v>
      </c>
      <c r="N172">
        <f t="shared" si="4"/>
        <v>0.80014545790378999</v>
      </c>
      <c r="O172" s="2">
        <f t="array" ref="O172">P172-SUM(G172:I172)</f>
        <v>69311000000</v>
      </c>
      <c r="P172" s="2">
        <f t="shared" si="5"/>
        <v>76124000000</v>
      </c>
    </row>
    <row r="173" spans="1:16" x14ac:dyDescent="0.25">
      <c r="A173" s="1">
        <v>187</v>
      </c>
      <c r="B173" t="s">
        <v>135</v>
      </c>
      <c r="C173" t="s">
        <v>6817</v>
      </c>
      <c r="D173" s="1" t="s">
        <v>11</v>
      </c>
      <c r="E173" s="2">
        <v>90762000000</v>
      </c>
      <c r="F173" s="2">
        <v>10499000000</v>
      </c>
      <c r="G173" s="2">
        <v>3480000000</v>
      </c>
      <c r="H173" s="2">
        <v>3047000000</v>
      </c>
      <c r="I173" s="1"/>
      <c r="J173" s="1" t="s">
        <v>8</v>
      </c>
      <c r="K173" s="1" t="s">
        <v>115</v>
      </c>
      <c r="M173">
        <f t="array" ref="M173">1 - (F172/E172)</f>
        <v>0.87879662445308981</v>
      </c>
      <c r="N173">
        <f t="shared" si="4"/>
        <v>0.81241048015689388</v>
      </c>
      <c r="O173" s="2">
        <f t="array" ref="O173">P173-SUM(G173:I173)</f>
        <v>73736000000</v>
      </c>
      <c r="P173" s="2">
        <f t="shared" si="5"/>
        <v>80263000000</v>
      </c>
    </row>
    <row r="174" spans="1:16" hidden="1" x14ac:dyDescent="0.25">
      <c r="A174" s="1">
        <v>188</v>
      </c>
      <c r="B174" t="s">
        <v>135</v>
      </c>
      <c r="C174" t="s">
        <v>6818</v>
      </c>
      <c r="D174" s="1" t="s">
        <v>12</v>
      </c>
      <c r="E174" s="2">
        <v>96114000000</v>
      </c>
      <c r="F174" s="2">
        <v>10499000000</v>
      </c>
      <c r="G174" s="2">
        <v>3251000000</v>
      </c>
      <c r="H174" s="2">
        <v>3331000000</v>
      </c>
      <c r="I174" s="1"/>
      <c r="J174" s="1" t="s">
        <v>8</v>
      </c>
      <c r="K174" s="1" t="s">
        <v>115</v>
      </c>
      <c r="M174">
        <f t="array" ref="M174">1 - (F173/E173)</f>
        <v>0.88432383596659392</v>
      </c>
      <c r="N174">
        <f t="shared" si="4"/>
        <v>0.82228395447073266</v>
      </c>
      <c r="O174" s="2">
        <f t="array" ref="O174">P174-SUM(G174:I174)</f>
        <v>79033000000</v>
      </c>
      <c r="P174" s="2">
        <f t="shared" si="5"/>
        <v>85615000000</v>
      </c>
    </row>
    <row r="175" spans="1:16" hidden="1" x14ac:dyDescent="0.25">
      <c r="A175" s="1">
        <v>189</v>
      </c>
      <c r="B175" t="s">
        <v>135</v>
      </c>
      <c r="C175" t="s">
        <v>6819</v>
      </c>
      <c r="D175" s="1" t="s">
        <v>75</v>
      </c>
      <c r="E175" s="2">
        <v>94571000000</v>
      </c>
      <c r="F175" s="2">
        <v>10499000000</v>
      </c>
      <c r="G175" s="2">
        <v>3313000000</v>
      </c>
      <c r="H175" s="2">
        <v>4627000000</v>
      </c>
      <c r="I175" s="1"/>
      <c r="J175" s="1" t="s">
        <v>8</v>
      </c>
      <c r="K175" s="1" t="s">
        <v>115</v>
      </c>
      <c r="M175">
        <f t="array" ref="M175">1 - (F174/E174)</f>
        <v>0.89076513307114469</v>
      </c>
      <c r="N175">
        <f t="shared" si="4"/>
        <v>0.80502479618487699</v>
      </c>
      <c r="O175" s="2">
        <f t="array" ref="O175">P175-SUM(G175:I175)</f>
        <v>76132000000</v>
      </c>
      <c r="P175" s="2">
        <f t="shared" si="5"/>
        <v>84072000000</v>
      </c>
    </row>
    <row r="176" spans="1:16" hidden="1" x14ac:dyDescent="0.25">
      <c r="A176" s="1">
        <v>190</v>
      </c>
      <c r="B176" t="s">
        <v>136</v>
      </c>
      <c r="C176" t="s">
        <v>6816</v>
      </c>
      <c r="D176" s="1" t="s">
        <v>7</v>
      </c>
      <c r="E176" s="2">
        <v>100078000000</v>
      </c>
      <c r="F176" s="2">
        <v>10499000000</v>
      </c>
      <c r="G176" s="2">
        <v>70829000000</v>
      </c>
      <c r="H176" s="1"/>
      <c r="I176" s="2">
        <v>9433000000</v>
      </c>
      <c r="J176" s="1" t="s">
        <v>66</v>
      </c>
      <c r="K176" s="1" t="s">
        <v>137</v>
      </c>
      <c r="M176">
        <f t="array" ref="M176">1 - (F175/E175)</f>
        <v>0.88898288058707209</v>
      </c>
      <c r="N176">
        <f t="shared" si="4"/>
        <v>9.3097384040448455E-2</v>
      </c>
      <c r="O176" s="2">
        <f t="array" ref="O176">P176-SUM(G176:I176)</f>
        <v>9317000000</v>
      </c>
      <c r="P176" s="2">
        <f t="shared" si="5"/>
        <v>89579000000</v>
      </c>
    </row>
    <row r="177" spans="1:16" x14ac:dyDescent="0.25">
      <c r="A177" s="1">
        <v>191</v>
      </c>
      <c r="B177" t="s">
        <v>136</v>
      </c>
      <c r="C177" t="s">
        <v>6817</v>
      </c>
      <c r="D177" s="1" t="s">
        <v>10</v>
      </c>
      <c r="E177" s="2">
        <v>101697000000</v>
      </c>
      <c r="F177" s="2">
        <v>10499000000</v>
      </c>
      <c r="G177" s="2">
        <v>68128000000</v>
      </c>
      <c r="H177" s="1"/>
      <c r="I177" s="2">
        <v>4642000000</v>
      </c>
      <c r="J177" s="1" t="s">
        <v>66</v>
      </c>
      <c r="K177" s="1" t="s">
        <v>137</v>
      </c>
      <c r="M177">
        <f t="array" ref="M177">1 - (F176/E176)</f>
        <v>0.89509182837386836</v>
      </c>
      <c r="N177">
        <f t="shared" si="4"/>
        <v>0.18120495196515138</v>
      </c>
      <c r="O177" s="2">
        <f t="array" ref="O177">P177-SUM(G177:I177)</f>
        <v>18428000000</v>
      </c>
      <c r="P177" s="2">
        <f t="shared" si="5"/>
        <v>91198000000</v>
      </c>
    </row>
    <row r="178" spans="1:16" hidden="1" x14ac:dyDescent="0.25">
      <c r="A178" s="1">
        <v>192</v>
      </c>
      <c r="B178" t="s">
        <v>136</v>
      </c>
      <c r="C178" t="s">
        <v>6818</v>
      </c>
      <c r="D178" s="1" t="s">
        <v>11</v>
      </c>
      <c r="E178" s="2">
        <v>95181000000</v>
      </c>
      <c r="F178" s="2">
        <v>10499000000</v>
      </c>
      <c r="G178" s="2">
        <v>74181000000</v>
      </c>
      <c r="H178" s="1"/>
      <c r="I178" s="2">
        <v>3211000000</v>
      </c>
      <c r="J178" s="1" t="s">
        <v>66</v>
      </c>
      <c r="K178" s="1" t="s">
        <v>137</v>
      </c>
      <c r="M178">
        <f t="array" ref="M178">1 - (F177/E177)</f>
        <v>0.8967619497133642</v>
      </c>
      <c r="N178">
        <f t="shared" si="4"/>
        <v>7.6590916254294455E-2</v>
      </c>
      <c r="O178" s="2">
        <f t="array" ref="O178">P178-SUM(G178:I178)</f>
        <v>7290000000</v>
      </c>
      <c r="P178" s="2">
        <f t="shared" si="5"/>
        <v>84682000000</v>
      </c>
    </row>
    <row r="179" spans="1:16" hidden="1" x14ac:dyDescent="0.25">
      <c r="A179" s="1">
        <v>193</v>
      </c>
      <c r="B179" t="s">
        <v>136</v>
      </c>
      <c r="C179" t="s">
        <v>6819</v>
      </c>
      <c r="D179" s="1" t="s">
        <v>12</v>
      </c>
      <c r="E179" s="2">
        <v>93056000000</v>
      </c>
      <c r="F179" s="2">
        <v>10499000000</v>
      </c>
      <c r="G179" s="2">
        <v>56358000000</v>
      </c>
      <c r="H179" s="1"/>
      <c r="I179" s="2">
        <v>3995000000</v>
      </c>
      <c r="J179" s="1" t="s">
        <v>66</v>
      </c>
      <c r="K179" s="1" t="s">
        <v>137</v>
      </c>
      <c r="M179">
        <f t="array" ref="M179">1 - (F178/E178)</f>
        <v>0.88969437177587962</v>
      </c>
      <c r="N179">
        <f t="shared" si="4"/>
        <v>0.23860900962861073</v>
      </c>
      <c r="O179" s="2">
        <f t="array" ref="O179">P179-SUM(G179:I179)</f>
        <v>22204000000</v>
      </c>
      <c r="P179" s="2">
        <f t="shared" si="5"/>
        <v>82557000000</v>
      </c>
    </row>
    <row r="180" spans="1:16" hidden="1" x14ac:dyDescent="0.25">
      <c r="A180" s="1">
        <v>194</v>
      </c>
      <c r="B180" t="s">
        <v>138</v>
      </c>
      <c r="C180" t="s">
        <v>6816</v>
      </c>
      <c r="D180" s="1" t="s">
        <v>7</v>
      </c>
      <c r="E180" s="2">
        <v>13936000000</v>
      </c>
      <c r="F180" s="2">
        <v>10499000000</v>
      </c>
      <c r="G180" s="2">
        <v>3283000000</v>
      </c>
      <c r="H180" s="2">
        <v>1081000000</v>
      </c>
      <c r="I180" s="1"/>
      <c r="J180" s="1" t="s">
        <v>28</v>
      </c>
      <c r="K180" s="1" t="s">
        <v>37</v>
      </c>
      <c r="M180">
        <f t="array" ref="M180">1 - (F179/E179)</f>
        <v>0.88717546423658877</v>
      </c>
      <c r="N180">
        <f t="shared" si="4"/>
        <v>-6.6518369690011486E-2</v>
      </c>
      <c r="O180" s="2">
        <f t="array" ref="O180">P180-SUM(G180:I180)</f>
        <v>-927000000</v>
      </c>
      <c r="P180" s="2">
        <f t="shared" si="5"/>
        <v>3437000000</v>
      </c>
    </row>
    <row r="181" spans="1:16" x14ac:dyDescent="0.25">
      <c r="A181" s="1">
        <v>195</v>
      </c>
      <c r="B181" t="s">
        <v>138</v>
      </c>
      <c r="C181" t="s">
        <v>6817</v>
      </c>
      <c r="D181" s="1" t="s">
        <v>10</v>
      </c>
      <c r="E181" s="2">
        <v>9413000000</v>
      </c>
      <c r="F181" s="2">
        <v>10499000000</v>
      </c>
      <c r="G181" s="2">
        <v>3084000000</v>
      </c>
      <c r="H181" s="2">
        <v>582000000</v>
      </c>
      <c r="I181" s="1"/>
      <c r="J181" s="1" t="s">
        <v>28</v>
      </c>
      <c r="K181" s="1" t="s">
        <v>37</v>
      </c>
      <c r="M181">
        <f t="array" ref="M181">1 - (F180/E180)</f>
        <v>0.24662743972445467</v>
      </c>
      <c r="N181">
        <f t="shared" si="4"/>
        <v>-0.50483374057154995</v>
      </c>
      <c r="O181" s="2">
        <f t="array" ref="O181">P181-SUM(G181:I181)</f>
        <v>-4752000000</v>
      </c>
      <c r="P181" s="2">
        <f t="shared" si="5"/>
        <v>-1086000000</v>
      </c>
    </row>
    <row r="182" spans="1:16" hidden="1" x14ac:dyDescent="0.25">
      <c r="A182" s="1">
        <v>196</v>
      </c>
      <c r="B182" t="s">
        <v>138</v>
      </c>
      <c r="C182" t="s">
        <v>6818</v>
      </c>
      <c r="D182" s="1" t="s">
        <v>11</v>
      </c>
      <c r="E182" s="2">
        <v>10719000000</v>
      </c>
      <c r="F182" s="2">
        <v>10499000000</v>
      </c>
      <c r="G182" s="2">
        <v>3315000000</v>
      </c>
      <c r="H182" s="2">
        <v>610000000</v>
      </c>
      <c r="I182" s="1"/>
      <c r="J182" s="1" t="s">
        <v>28</v>
      </c>
      <c r="K182" s="1" t="s">
        <v>37</v>
      </c>
      <c r="M182">
        <f t="array" ref="M182">1 - (F181/E181)</f>
        <v>-0.11537235737809404</v>
      </c>
      <c r="N182">
        <f t="shared" si="4"/>
        <v>-0.34564791491743635</v>
      </c>
      <c r="O182" s="2">
        <f t="array" ref="O182">P182-SUM(G182:I182)</f>
        <v>-3705000000</v>
      </c>
      <c r="P182" s="2">
        <f t="shared" si="5"/>
        <v>220000000</v>
      </c>
    </row>
    <row r="183" spans="1:16" hidden="1" x14ac:dyDescent="0.25">
      <c r="A183" s="1">
        <v>197</v>
      </c>
      <c r="B183" t="s">
        <v>138</v>
      </c>
      <c r="C183" t="s">
        <v>6819</v>
      </c>
      <c r="D183" s="1" t="s">
        <v>12</v>
      </c>
      <c r="E183" s="2">
        <v>9968000000</v>
      </c>
      <c r="F183" s="2">
        <v>10499000000</v>
      </c>
      <c r="G183" s="2">
        <v>3094000000</v>
      </c>
      <c r="H183" s="2">
        <v>603000000</v>
      </c>
      <c r="I183" s="1"/>
      <c r="J183" s="1" t="s">
        <v>28</v>
      </c>
      <c r="K183" s="1" t="s">
        <v>37</v>
      </c>
      <c r="M183">
        <f t="array" ref="M183">1 - (F182/E182)</f>
        <v>2.0524302640171688E-2</v>
      </c>
      <c r="N183">
        <f t="shared" si="4"/>
        <v>-0.4241573033707865</v>
      </c>
      <c r="O183" s="2">
        <f t="array" ref="O183">P183-SUM(G183:I183)</f>
        <v>-4228000000</v>
      </c>
      <c r="P183" s="2">
        <f t="shared" si="5"/>
        <v>-531000000</v>
      </c>
    </row>
    <row r="184" spans="1:16" hidden="1" x14ac:dyDescent="0.25">
      <c r="A184" s="1">
        <v>198</v>
      </c>
      <c r="B184" t="s">
        <v>139</v>
      </c>
      <c r="C184" t="s">
        <v>6816</v>
      </c>
      <c r="D184" s="1" t="s">
        <v>140</v>
      </c>
      <c r="E184" s="2">
        <v>10914585000</v>
      </c>
      <c r="F184" s="2">
        <v>10499000000</v>
      </c>
      <c r="G184" s="2">
        <v>2750537000</v>
      </c>
      <c r="H184" s="1"/>
      <c r="I184" s="1"/>
      <c r="J184" s="1" t="s">
        <v>15</v>
      </c>
      <c r="K184" s="1" t="s">
        <v>103</v>
      </c>
      <c r="M184">
        <f t="array" ref="M184">1 - (F183/E183)</f>
        <v>-5.3270465489566599E-2</v>
      </c>
      <c r="N184">
        <f t="shared" si="4"/>
        <v>-0.21392952640892898</v>
      </c>
      <c r="O184" s="2">
        <f t="array" ref="O184">P184-SUM(G184:I184)</f>
        <v>-2334952000</v>
      </c>
      <c r="P184" s="2">
        <f t="shared" si="5"/>
        <v>415585000</v>
      </c>
    </row>
    <row r="185" spans="1:16" x14ac:dyDescent="0.25">
      <c r="A185" s="1">
        <v>199</v>
      </c>
      <c r="B185" t="s">
        <v>139</v>
      </c>
      <c r="C185" t="s">
        <v>6817</v>
      </c>
      <c r="D185" s="1" t="s">
        <v>141</v>
      </c>
      <c r="E185" s="2">
        <v>11503963000</v>
      </c>
      <c r="F185" s="2">
        <v>10499000000</v>
      </c>
      <c r="G185" s="2">
        <v>2950995000</v>
      </c>
      <c r="H185" s="1"/>
      <c r="I185" s="1"/>
      <c r="J185" s="1" t="s">
        <v>15</v>
      </c>
      <c r="K185" s="1" t="s">
        <v>103</v>
      </c>
      <c r="M185">
        <f t="array" ref="M185">1 - (F184/E184)</f>
        <v>3.8076115582956205E-2</v>
      </c>
      <c r="N185">
        <f t="shared" si="4"/>
        <v>-0.16916187925847814</v>
      </c>
      <c r="O185" s="2">
        <f t="array" ref="O185">P185-SUM(G185:I185)</f>
        <v>-1946032000</v>
      </c>
      <c r="P185" s="2">
        <f t="shared" si="5"/>
        <v>1004963000</v>
      </c>
    </row>
    <row r="186" spans="1:16" hidden="1" x14ac:dyDescent="0.25">
      <c r="A186" s="1">
        <v>200</v>
      </c>
      <c r="B186" t="s">
        <v>139</v>
      </c>
      <c r="C186" t="s">
        <v>6818</v>
      </c>
      <c r="D186" s="1" t="s">
        <v>142</v>
      </c>
      <c r="E186" s="2">
        <v>11881176000</v>
      </c>
      <c r="F186" s="2">
        <v>10499000000</v>
      </c>
      <c r="G186" s="2">
        <v>3065486000</v>
      </c>
      <c r="H186" s="1"/>
      <c r="I186" s="1"/>
      <c r="J186" s="1" t="s">
        <v>15</v>
      </c>
      <c r="K186" s="1" t="s">
        <v>103</v>
      </c>
      <c r="M186">
        <f t="array" ref="M186">1 - (F185/E185)</f>
        <v>8.7357982636070752E-2</v>
      </c>
      <c r="N186">
        <f t="shared" si="4"/>
        <v>-0.14167873617897758</v>
      </c>
      <c r="O186" s="2">
        <f t="array" ref="O186">P186-SUM(G186:I186)</f>
        <v>-1683310000</v>
      </c>
      <c r="P186" s="2">
        <f t="shared" si="5"/>
        <v>1382176000</v>
      </c>
    </row>
    <row r="187" spans="1:16" hidden="1" x14ac:dyDescent="0.25">
      <c r="A187" s="1">
        <v>201</v>
      </c>
      <c r="B187" t="s">
        <v>139</v>
      </c>
      <c r="C187" t="s">
        <v>6819</v>
      </c>
      <c r="D187" s="1" t="s">
        <v>143</v>
      </c>
      <c r="E187" s="2">
        <v>12103887000</v>
      </c>
      <c r="F187" s="2">
        <v>10499000000</v>
      </c>
      <c r="G187" s="2">
        <v>3205407000</v>
      </c>
      <c r="H187" s="1"/>
      <c r="I187" s="1"/>
      <c r="J187" s="1" t="s">
        <v>15</v>
      </c>
      <c r="K187" s="1" t="s">
        <v>103</v>
      </c>
      <c r="M187">
        <f t="array" ref="M187">1 - (F186/E186)</f>
        <v>0.11633326532659727</v>
      </c>
      <c r="N187">
        <f t="shared" si="4"/>
        <v>-0.13223190203279328</v>
      </c>
      <c r="O187" s="2">
        <f t="array" ref="O187">P187-SUM(G187:I187)</f>
        <v>-1600520000</v>
      </c>
      <c r="P187" s="2">
        <f t="shared" si="5"/>
        <v>1604887000</v>
      </c>
    </row>
    <row r="188" spans="1:16" hidden="1" x14ac:dyDescent="0.25">
      <c r="A188" s="1">
        <v>202</v>
      </c>
      <c r="B188" t="s">
        <v>144</v>
      </c>
      <c r="C188" t="s">
        <v>6816</v>
      </c>
      <c r="D188" s="1" t="s">
        <v>7</v>
      </c>
      <c r="E188" s="2">
        <v>10737000000</v>
      </c>
      <c r="F188" s="2">
        <v>10499000000</v>
      </c>
      <c r="G188" s="2">
        <v>5650000000</v>
      </c>
      <c r="H188" s="1"/>
      <c r="I188" s="2">
        <v>1167000000</v>
      </c>
      <c r="J188" s="1" t="s">
        <v>66</v>
      </c>
      <c r="K188" s="1" t="s">
        <v>137</v>
      </c>
      <c r="M188">
        <f t="array" ref="M188">1 - (F187/E187)</f>
        <v>0.1325926952226173</v>
      </c>
      <c r="N188">
        <f t="shared" si="4"/>
        <v>-0.61274098910310137</v>
      </c>
      <c r="O188" s="2">
        <f t="array" ref="O188">P188-SUM(G188:I188)</f>
        <v>-6579000000</v>
      </c>
      <c r="P188" s="2">
        <f t="shared" si="5"/>
        <v>238000000</v>
      </c>
    </row>
    <row r="189" spans="1:16" x14ac:dyDescent="0.25">
      <c r="A189" s="1">
        <v>203</v>
      </c>
      <c r="B189" t="s">
        <v>144</v>
      </c>
      <c r="C189" t="s">
        <v>6817</v>
      </c>
      <c r="D189" s="1" t="s">
        <v>10</v>
      </c>
      <c r="E189" s="2">
        <v>10543000000</v>
      </c>
      <c r="F189" s="2">
        <v>10499000000</v>
      </c>
      <c r="G189" s="2">
        <v>5625000000</v>
      </c>
      <c r="H189" s="1"/>
      <c r="I189" s="2">
        <v>698000000</v>
      </c>
      <c r="J189" s="1" t="s">
        <v>66</v>
      </c>
      <c r="K189" s="1" t="s">
        <v>137</v>
      </c>
      <c r="M189">
        <f t="array" ref="M189">1 - (F188/E188)</f>
        <v>2.2166340691068265E-2</v>
      </c>
      <c r="N189">
        <f t="shared" si="4"/>
        <v>-0.59556103575832309</v>
      </c>
      <c r="O189" s="2">
        <f t="array" ref="O189">P189-SUM(G189:I189)</f>
        <v>-6279000000</v>
      </c>
      <c r="P189" s="2">
        <f t="shared" si="5"/>
        <v>44000000</v>
      </c>
    </row>
    <row r="190" spans="1:16" hidden="1" x14ac:dyDescent="0.25">
      <c r="A190" s="1">
        <v>204</v>
      </c>
      <c r="B190" t="s">
        <v>144</v>
      </c>
      <c r="C190" t="s">
        <v>6818</v>
      </c>
      <c r="D190" s="1" t="s">
        <v>11</v>
      </c>
      <c r="E190" s="2">
        <v>9998000000</v>
      </c>
      <c r="F190" s="2">
        <v>10499000000</v>
      </c>
      <c r="G190" s="2">
        <v>5715000000</v>
      </c>
      <c r="H190" s="1"/>
      <c r="I190" s="2">
        <v>342000000</v>
      </c>
      <c r="J190" s="1" t="s">
        <v>66</v>
      </c>
      <c r="K190" s="1" t="s">
        <v>137</v>
      </c>
      <c r="M190">
        <f t="array" ref="M190">1 - (F189/E189)</f>
        <v>4.1733851844826253E-3</v>
      </c>
      <c r="N190">
        <f t="shared" si="4"/>
        <v>-0.65593118623724744</v>
      </c>
      <c r="O190" s="2">
        <f t="array" ref="O190">P190-SUM(G190:I190)</f>
        <v>-6558000000</v>
      </c>
      <c r="P190" s="2">
        <f t="shared" si="5"/>
        <v>-501000000</v>
      </c>
    </row>
    <row r="191" spans="1:16" hidden="1" x14ac:dyDescent="0.25">
      <c r="A191" s="1">
        <v>205</v>
      </c>
      <c r="B191" t="s">
        <v>144</v>
      </c>
      <c r="C191" t="s">
        <v>6819</v>
      </c>
      <c r="D191" s="1" t="s">
        <v>12</v>
      </c>
      <c r="E191" s="2">
        <v>10346000000</v>
      </c>
      <c r="F191" s="2">
        <v>10499000000</v>
      </c>
      <c r="G191" s="2">
        <v>5996000000</v>
      </c>
      <c r="H191" s="1"/>
      <c r="I191" s="2">
        <v>533000000</v>
      </c>
      <c r="J191" s="1" t="s">
        <v>66</v>
      </c>
      <c r="K191" s="1" t="s">
        <v>137</v>
      </c>
      <c r="M191">
        <f t="array" ref="M191">1 - (F190/E190)</f>
        <v>-5.0110022004400845E-2</v>
      </c>
      <c r="N191">
        <f t="shared" si="4"/>
        <v>-0.64585346994007342</v>
      </c>
      <c r="O191" s="2">
        <f t="array" ref="O191">P191-SUM(G191:I191)</f>
        <v>-6682000000</v>
      </c>
      <c r="P191" s="2">
        <f t="shared" si="5"/>
        <v>-153000000</v>
      </c>
    </row>
    <row r="192" spans="1:16" hidden="1" x14ac:dyDescent="0.25">
      <c r="A192" s="1">
        <v>206</v>
      </c>
      <c r="B192" t="s">
        <v>145</v>
      </c>
      <c r="C192" t="s">
        <v>6816</v>
      </c>
      <c r="D192" s="1" t="s">
        <v>146</v>
      </c>
      <c r="E192" s="2">
        <v>45457000000</v>
      </c>
      <c r="F192" s="2">
        <v>10499000000</v>
      </c>
      <c r="G192" s="2">
        <v>8755000000</v>
      </c>
      <c r="H192" s="1"/>
      <c r="I192" s="1"/>
      <c r="J192" s="1" t="s">
        <v>15</v>
      </c>
      <c r="K192" s="1" t="s">
        <v>147</v>
      </c>
      <c r="M192">
        <f t="array" ref="M192">1 - (F191/E191)</f>
        <v>-1.4788323989947783E-2</v>
      </c>
      <c r="N192">
        <f t="shared" si="4"/>
        <v>0.57643487251688408</v>
      </c>
      <c r="O192" s="2">
        <f t="array" ref="O192">P192-SUM(G192:I192)</f>
        <v>26203000000</v>
      </c>
      <c r="P192" s="2">
        <f t="shared" si="5"/>
        <v>34958000000</v>
      </c>
    </row>
    <row r="193" spans="1:16" x14ac:dyDescent="0.25">
      <c r="A193" s="1">
        <v>207</v>
      </c>
      <c r="B193" t="s">
        <v>145</v>
      </c>
      <c r="C193" t="s">
        <v>6817</v>
      </c>
      <c r="D193" s="1" t="s">
        <v>148</v>
      </c>
      <c r="E193" s="2">
        <v>40611000000</v>
      </c>
      <c r="F193" s="2">
        <v>10499000000</v>
      </c>
      <c r="G193" s="2">
        <v>8106000000</v>
      </c>
      <c r="H193" s="1"/>
      <c r="I193" s="1"/>
      <c r="J193" s="1" t="s">
        <v>15</v>
      </c>
      <c r="K193" s="1" t="s">
        <v>147</v>
      </c>
      <c r="M193">
        <f t="array" ref="M193">1 - (F192/E192)</f>
        <v>0.76903447213850451</v>
      </c>
      <c r="N193">
        <f t="shared" si="4"/>
        <v>0.54187289158109875</v>
      </c>
      <c r="O193" s="2">
        <f t="array" ref="O193">P193-SUM(G193:I193)</f>
        <v>22006000000</v>
      </c>
      <c r="P193" s="2">
        <f t="shared" si="5"/>
        <v>30112000000</v>
      </c>
    </row>
    <row r="194" spans="1:16" hidden="1" x14ac:dyDescent="0.25">
      <c r="A194" s="1">
        <v>208</v>
      </c>
      <c r="B194" t="s">
        <v>145</v>
      </c>
      <c r="C194" t="s">
        <v>6818</v>
      </c>
      <c r="D194" s="1" t="s">
        <v>58</v>
      </c>
      <c r="E194" s="2">
        <v>40339000000</v>
      </c>
      <c r="F194" s="2">
        <v>10499000000</v>
      </c>
      <c r="G194" s="2">
        <v>7592000000</v>
      </c>
      <c r="H194" s="1"/>
      <c r="I194" s="1"/>
      <c r="J194" s="1" t="s">
        <v>15</v>
      </c>
      <c r="K194" s="1" t="s">
        <v>147</v>
      </c>
      <c r="M194">
        <f t="array" ref="M194">1 - (F193/E193)</f>
        <v>0.74147398488094352</v>
      </c>
      <c r="N194">
        <f t="shared" si="4"/>
        <v>0.55152581868663075</v>
      </c>
      <c r="O194" s="2">
        <f t="array" ref="O194">P194-SUM(G194:I194)</f>
        <v>22248000000</v>
      </c>
      <c r="P194" s="2">
        <f t="shared" si="5"/>
        <v>29840000000</v>
      </c>
    </row>
    <row r="195" spans="1:16" hidden="1" x14ac:dyDescent="0.25">
      <c r="A195" s="1">
        <v>209</v>
      </c>
      <c r="B195" t="s">
        <v>145</v>
      </c>
      <c r="C195" t="s">
        <v>6819</v>
      </c>
      <c r="D195" s="1" t="s">
        <v>149</v>
      </c>
      <c r="E195" s="2">
        <v>39528000000</v>
      </c>
      <c r="F195" s="2">
        <v>10499000000</v>
      </c>
      <c r="G195" s="2">
        <v>7618000000</v>
      </c>
      <c r="H195" s="1"/>
      <c r="I195" s="1"/>
      <c r="J195" s="1" t="s">
        <v>15</v>
      </c>
      <c r="K195" s="1" t="s">
        <v>147</v>
      </c>
      <c r="M195">
        <f t="array" ref="M195">1 - (F194/E194)</f>
        <v>0.73973078162572203</v>
      </c>
      <c r="N195">
        <f t="shared" ref="N195:N258" si="6">O195/E195</f>
        <v>0.54166666666666663</v>
      </c>
      <c r="O195" s="2">
        <f t="array" ref="O195">P195-SUM(G195:I195)</f>
        <v>21411000000</v>
      </c>
      <c r="P195" s="2">
        <f t="shared" ref="P195:P258" si="7">E195-F195</f>
        <v>29029000000</v>
      </c>
    </row>
    <row r="196" spans="1:16" hidden="1" x14ac:dyDescent="0.25">
      <c r="A196" s="1">
        <v>210</v>
      </c>
      <c r="B196" t="s">
        <v>150</v>
      </c>
      <c r="C196" t="s">
        <v>6816</v>
      </c>
      <c r="D196" s="1" t="s">
        <v>10</v>
      </c>
      <c r="E196" s="2">
        <v>3049500000</v>
      </c>
      <c r="F196" s="2">
        <v>10499000000</v>
      </c>
      <c r="G196" s="2">
        <v>920300000</v>
      </c>
      <c r="H196" s="2">
        <v>295700000</v>
      </c>
      <c r="I196" s="1"/>
      <c r="J196" s="1" t="s">
        <v>28</v>
      </c>
      <c r="K196" s="1" t="s">
        <v>37</v>
      </c>
      <c r="M196">
        <f t="array" ref="M196">1 - (F195/E195)</f>
        <v>0.73439081157660391</v>
      </c>
      <c r="N196">
        <f t="shared" si="6"/>
        <v>-2.8416133792424989</v>
      </c>
      <c r="O196" s="2">
        <f t="array" ref="O196">P196-SUM(G196:I196)</f>
        <v>-8665500000</v>
      </c>
      <c r="P196" s="2">
        <f t="shared" si="7"/>
        <v>-7449500000</v>
      </c>
    </row>
    <row r="197" spans="1:16" x14ac:dyDescent="0.25">
      <c r="A197" s="1">
        <v>211</v>
      </c>
      <c r="B197" t="s">
        <v>150</v>
      </c>
      <c r="C197" t="s">
        <v>6817</v>
      </c>
      <c r="D197" s="1" t="s">
        <v>11</v>
      </c>
      <c r="E197" s="2">
        <v>3323600000</v>
      </c>
      <c r="F197" s="2">
        <v>10499000000</v>
      </c>
      <c r="G197" s="2">
        <v>981500000</v>
      </c>
      <c r="H197" s="2">
        <v>302000000</v>
      </c>
      <c r="I197" s="1"/>
      <c r="J197" s="1" t="s">
        <v>28</v>
      </c>
      <c r="K197" s="1" t="s">
        <v>37</v>
      </c>
      <c r="M197">
        <f t="array" ref="M197">1 - (F196/E196)</f>
        <v>-2.442859485161502</v>
      </c>
      <c r="N197">
        <f t="shared" si="6"/>
        <v>-2.545101696955109</v>
      </c>
      <c r="O197" s="2">
        <f t="array" ref="O197">P197-SUM(G197:I197)</f>
        <v>-8458900000</v>
      </c>
      <c r="P197" s="2">
        <f t="shared" si="7"/>
        <v>-7175400000</v>
      </c>
    </row>
    <row r="198" spans="1:16" hidden="1" x14ac:dyDescent="0.25">
      <c r="A198" s="1">
        <v>212</v>
      </c>
      <c r="B198" t="s">
        <v>150</v>
      </c>
      <c r="C198" t="s">
        <v>6818</v>
      </c>
      <c r="D198" s="1" t="s">
        <v>12</v>
      </c>
      <c r="E198" s="2">
        <v>3416000000</v>
      </c>
      <c r="F198" s="2">
        <v>10499000000</v>
      </c>
      <c r="G198" s="2">
        <v>1012100000</v>
      </c>
      <c r="H198" s="2">
        <v>259200000</v>
      </c>
      <c r="I198" s="1"/>
      <c r="J198" s="1" t="s">
        <v>28</v>
      </c>
      <c r="K198" s="1" t="s">
        <v>37</v>
      </c>
      <c r="M198">
        <f t="array" ref="M198">1 - (F197/E197)</f>
        <v>-2.1589240582500904</v>
      </c>
      <c r="N198">
        <f t="shared" si="6"/>
        <v>-2.4456381733021075</v>
      </c>
      <c r="O198" s="2">
        <f t="array" ref="O198">P198-SUM(G198:I198)</f>
        <v>-8354300000</v>
      </c>
      <c r="P198" s="2">
        <f t="shared" si="7"/>
        <v>-7083000000</v>
      </c>
    </row>
    <row r="199" spans="1:16" hidden="1" x14ac:dyDescent="0.25">
      <c r="A199" s="1">
        <v>213</v>
      </c>
      <c r="B199" t="s">
        <v>150</v>
      </c>
      <c r="C199" t="s">
        <v>6819</v>
      </c>
      <c r="D199" s="1" t="s">
        <v>75</v>
      </c>
      <c r="E199" s="2">
        <v>3714000000</v>
      </c>
      <c r="F199" s="2">
        <v>10499000000</v>
      </c>
      <c r="G199" s="2">
        <v>1101900000</v>
      </c>
      <c r="H199" s="2">
        <v>292800000</v>
      </c>
      <c r="I199" s="1"/>
      <c r="J199" s="1" t="s">
        <v>28</v>
      </c>
      <c r="K199" s="1" t="s">
        <v>37</v>
      </c>
      <c r="M199">
        <f t="array" ref="M199">1 - (F198/E198)</f>
        <v>-2.0734777517564402</v>
      </c>
      <c r="N199">
        <f t="shared" si="6"/>
        <v>-2.2023963381798599</v>
      </c>
      <c r="O199" s="2">
        <f t="array" ref="O199">P199-SUM(G199:I199)</f>
        <v>-8179700000</v>
      </c>
      <c r="P199" s="2">
        <f t="shared" si="7"/>
        <v>-6785000000</v>
      </c>
    </row>
    <row r="200" spans="1:16" hidden="1" x14ac:dyDescent="0.25">
      <c r="A200" s="1">
        <v>214</v>
      </c>
      <c r="B200" t="s">
        <v>151</v>
      </c>
      <c r="C200" t="s">
        <v>6816</v>
      </c>
      <c r="D200" s="1" t="s">
        <v>31</v>
      </c>
      <c r="E200" s="2">
        <v>8054000000</v>
      </c>
      <c r="F200" s="2">
        <v>10499000000</v>
      </c>
      <c r="G200" s="2">
        <v>2422000000</v>
      </c>
      <c r="H200" s="2">
        <v>494000000</v>
      </c>
      <c r="I200" s="1"/>
      <c r="J200" s="1" t="s">
        <v>28</v>
      </c>
      <c r="K200" s="1" t="s">
        <v>37</v>
      </c>
      <c r="M200">
        <f t="array" ref="M200">1 - (F199/E199)</f>
        <v>-1.8268712977921377</v>
      </c>
      <c r="N200">
        <f t="shared" si="6"/>
        <v>-0.66563198410727586</v>
      </c>
      <c r="O200" s="2">
        <f t="array" ref="O200">P200-SUM(G200:I200)</f>
        <v>-5361000000</v>
      </c>
      <c r="P200" s="2">
        <f t="shared" si="7"/>
        <v>-2445000000</v>
      </c>
    </row>
    <row r="201" spans="1:16" x14ac:dyDescent="0.25">
      <c r="A201" s="1">
        <v>215</v>
      </c>
      <c r="B201" t="s">
        <v>151</v>
      </c>
      <c r="C201" t="s">
        <v>6817</v>
      </c>
      <c r="D201" s="1" t="s">
        <v>33</v>
      </c>
      <c r="E201" s="2">
        <v>8446000000</v>
      </c>
      <c r="F201" s="2">
        <v>10499000000</v>
      </c>
      <c r="G201" s="2">
        <v>2145000000</v>
      </c>
      <c r="H201" s="2">
        <v>550000000</v>
      </c>
      <c r="I201" s="1"/>
      <c r="J201" s="1" t="s">
        <v>28</v>
      </c>
      <c r="K201" s="1" t="s">
        <v>37</v>
      </c>
      <c r="M201">
        <f t="array" ref="M201">1 - (F200/E200)</f>
        <v>-0.30357586292525451</v>
      </c>
      <c r="N201">
        <f t="shared" si="6"/>
        <v>-0.5621596021785461</v>
      </c>
      <c r="O201" s="2">
        <f t="array" ref="O201">P201-SUM(G201:I201)</f>
        <v>-4748000000</v>
      </c>
      <c r="P201" s="2">
        <f t="shared" si="7"/>
        <v>-2053000000</v>
      </c>
    </row>
    <row r="202" spans="1:16" hidden="1" x14ac:dyDescent="0.25">
      <c r="A202" s="1">
        <v>216</v>
      </c>
      <c r="B202" t="s">
        <v>151</v>
      </c>
      <c r="C202" t="s">
        <v>6818</v>
      </c>
      <c r="D202" s="1" t="s">
        <v>34</v>
      </c>
      <c r="E202" s="2">
        <v>10282000000</v>
      </c>
      <c r="F202" s="2">
        <v>10499000000</v>
      </c>
      <c r="G202" s="2">
        <v>2563000000</v>
      </c>
      <c r="H202" s="2">
        <v>632000000</v>
      </c>
      <c r="I202" s="1"/>
      <c r="J202" s="1" t="s">
        <v>28</v>
      </c>
      <c r="K202" s="1" t="s">
        <v>37</v>
      </c>
      <c r="M202">
        <f t="array" ref="M202">1 - (F201/E201)</f>
        <v>-0.24307364432867629</v>
      </c>
      <c r="N202">
        <f t="shared" si="6"/>
        <v>-0.33184205407508266</v>
      </c>
      <c r="O202" s="2">
        <f t="array" ref="O202">P202-SUM(G202:I202)</f>
        <v>-3412000000</v>
      </c>
      <c r="P202" s="2">
        <f t="shared" si="7"/>
        <v>-217000000</v>
      </c>
    </row>
    <row r="203" spans="1:16" hidden="1" x14ac:dyDescent="0.25">
      <c r="A203" s="1">
        <v>217</v>
      </c>
      <c r="B203" t="s">
        <v>151</v>
      </c>
      <c r="C203" t="s">
        <v>6819</v>
      </c>
      <c r="D203" s="1" t="s">
        <v>35</v>
      </c>
      <c r="E203" s="2">
        <v>12483000000</v>
      </c>
      <c r="F203" s="2">
        <v>10499000000</v>
      </c>
      <c r="G203" s="2">
        <v>3005000000</v>
      </c>
      <c r="H203" s="2">
        <v>828000000</v>
      </c>
      <c r="I203" s="1"/>
      <c r="J203" s="1" t="s">
        <v>28</v>
      </c>
      <c r="K203" s="1" t="s">
        <v>37</v>
      </c>
      <c r="M203">
        <f t="array" ref="M203">1 - (F202/E202)</f>
        <v>-2.1104843415677976E-2</v>
      </c>
      <c r="N203">
        <f t="shared" si="6"/>
        <v>-0.14812144516542497</v>
      </c>
      <c r="O203" s="2">
        <f t="array" ref="O203">P203-SUM(G203:I203)</f>
        <v>-1849000000</v>
      </c>
      <c r="P203" s="2">
        <f t="shared" si="7"/>
        <v>1984000000</v>
      </c>
    </row>
    <row r="204" spans="1:16" hidden="1" x14ac:dyDescent="0.25">
      <c r="A204" s="1">
        <v>218</v>
      </c>
      <c r="B204" t="s">
        <v>152</v>
      </c>
      <c r="C204" t="s">
        <v>6816</v>
      </c>
      <c r="D204" s="1" t="s">
        <v>10</v>
      </c>
      <c r="E204" s="2">
        <v>22364000000</v>
      </c>
      <c r="F204" s="2">
        <v>10499000000</v>
      </c>
      <c r="G204" s="2">
        <v>1306000000</v>
      </c>
      <c r="H204" s="2">
        <v>556000000</v>
      </c>
      <c r="I204" s="1"/>
      <c r="J204" s="1" t="s">
        <v>107</v>
      </c>
      <c r="K204" s="1" t="s">
        <v>153</v>
      </c>
      <c r="M204">
        <f t="array" ref="M204">1 - (F203/E203)</f>
        <v>0.15893615316830889</v>
      </c>
      <c r="N204">
        <f t="shared" si="6"/>
        <v>0.4472813450187802</v>
      </c>
      <c r="O204" s="2">
        <f t="array" ref="O204">P204-SUM(G204:I204)</f>
        <v>10003000000</v>
      </c>
      <c r="P204" s="2">
        <f t="shared" si="7"/>
        <v>11865000000</v>
      </c>
    </row>
    <row r="205" spans="1:16" x14ac:dyDescent="0.25">
      <c r="A205" s="1">
        <v>219</v>
      </c>
      <c r="B205" t="s">
        <v>152</v>
      </c>
      <c r="C205" t="s">
        <v>6817</v>
      </c>
      <c r="D205" s="1" t="s">
        <v>11</v>
      </c>
      <c r="E205" s="2">
        <v>24551000000</v>
      </c>
      <c r="F205" s="2">
        <v>10499000000</v>
      </c>
      <c r="G205" s="2">
        <v>1333000000</v>
      </c>
      <c r="H205" s="2">
        <v>613000000</v>
      </c>
      <c r="I205" s="1"/>
      <c r="J205" s="1" t="s">
        <v>107</v>
      </c>
      <c r="K205" s="1" t="s">
        <v>153</v>
      </c>
      <c r="M205">
        <f t="array" ref="M205">1 - (F204/E204)</f>
        <v>0.53054015381863717</v>
      </c>
      <c r="N205">
        <f t="shared" si="6"/>
        <v>0.49309600423608002</v>
      </c>
      <c r="O205" s="2">
        <f t="array" ref="O205">P205-SUM(G205:I205)</f>
        <v>12106000000</v>
      </c>
      <c r="P205" s="2">
        <f t="shared" si="7"/>
        <v>14052000000</v>
      </c>
    </row>
    <row r="206" spans="1:16" hidden="1" x14ac:dyDescent="0.25">
      <c r="A206" s="1">
        <v>220</v>
      </c>
      <c r="B206" t="s">
        <v>152</v>
      </c>
      <c r="C206" t="s">
        <v>6818</v>
      </c>
      <c r="D206" s="1" t="s">
        <v>12</v>
      </c>
      <c r="E206" s="2">
        <v>15742000000</v>
      </c>
      <c r="F206" s="2">
        <v>10499000000</v>
      </c>
      <c r="G206" s="2">
        <v>969000000</v>
      </c>
      <c r="H206" s="2">
        <v>466000000</v>
      </c>
      <c r="I206" s="1"/>
      <c r="J206" s="1" t="s">
        <v>107</v>
      </c>
      <c r="K206" s="1" t="s">
        <v>153</v>
      </c>
      <c r="M206">
        <f t="array" ref="M206">1 - (F205/E205)</f>
        <v>0.57235957802126181</v>
      </c>
      <c r="N206">
        <f t="shared" si="6"/>
        <v>0.24190064794816415</v>
      </c>
      <c r="O206" s="2">
        <f t="array" ref="O206">P206-SUM(G206:I206)</f>
        <v>3808000000</v>
      </c>
      <c r="P206" s="2">
        <f t="shared" si="7"/>
        <v>5243000000</v>
      </c>
    </row>
    <row r="207" spans="1:16" hidden="1" x14ac:dyDescent="0.25">
      <c r="A207" s="1">
        <v>221</v>
      </c>
      <c r="B207" t="s">
        <v>152</v>
      </c>
      <c r="C207" t="s">
        <v>6819</v>
      </c>
      <c r="D207" s="1" t="s">
        <v>75</v>
      </c>
      <c r="E207" s="2">
        <v>9841000000</v>
      </c>
      <c r="F207" s="2">
        <v>10499000000</v>
      </c>
      <c r="G207" s="2">
        <v>815000000</v>
      </c>
      <c r="H207" s="2">
        <v>384000000</v>
      </c>
      <c r="I207" s="1"/>
      <c r="J207" s="1" t="s">
        <v>107</v>
      </c>
      <c r="K207" s="1" t="s">
        <v>153</v>
      </c>
      <c r="M207">
        <f t="array" ref="M207">1 - (F206/E206)</f>
        <v>0.33305806123745396</v>
      </c>
      <c r="N207">
        <f t="shared" si="6"/>
        <v>-0.18870033533177522</v>
      </c>
      <c r="O207" s="2">
        <f t="array" ref="O207">P207-SUM(G207:I207)</f>
        <v>-1857000000</v>
      </c>
      <c r="P207" s="2">
        <f t="shared" si="7"/>
        <v>-658000000</v>
      </c>
    </row>
    <row r="208" spans="1:16" hidden="1" x14ac:dyDescent="0.25">
      <c r="A208" s="1">
        <v>222</v>
      </c>
      <c r="B208" t="s">
        <v>154</v>
      </c>
      <c r="C208" t="s">
        <v>6816</v>
      </c>
      <c r="D208" s="1" t="s">
        <v>10</v>
      </c>
      <c r="E208" s="2">
        <v>6932200000</v>
      </c>
      <c r="F208" s="2">
        <v>10499000000</v>
      </c>
      <c r="G208" s="2">
        <v>1797000000</v>
      </c>
      <c r="H208" s="2">
        <v>1444100000</v>
      </c>
      <c r="I208" s="2">
        <v>342900000</v>
      </c>
      <c r="J208" s="1" t="s">
        <v>28</v>
      </c>
      <c r="K208" s="1" t="s">
        <v>86</v>
      </c>
      <c r="M208">
        <f t="array" ref="M208">1 - (F207/E207)</f>
        <v>-6.6863123666293989E-2</v>
      </c>
      <c r="N208">
        <f t="shared" si="6"/>
        <v>-1.0315340007501226</v>
      </c>
      <c r="O208" s="2">
        <f t="array" ref="O208">P208-SUM(G208:I208)</f>
        <v>-7150800000</v>
      </c>
      <c r="P208" s="2">
        <f t="shared" si="7"/>
        <v>-3566800000</v>
      </c>
    </row>
    <row r="209" spans="1:16" x14ac:dyDescent="0.25">
      <c r="A209" s="1">
        <v>223</v>
      </c>
      <c r="B209" t="s">
        <v>154</v>
      </c>
      <c r="C209" t="s">
        <v>6817</v>
      </c>
      <c r="D209" s="1" t="s">
        <v>11</v>
      </c>
      <c r="E209" s="2">
        <v>9703300000</v>
      </c>
      <c r="F209" s="2">
        <v>10499000000</v>
      </c>
      <c r="G209" s="2">
        <v>2193400000</v>
      </c>
      <c r="H209" s="2">
        <v>1893400000</v>
      </c>
      <c r="I209" s="2">
        <v>489800000</v>
      </c>
      <c r="J209" s="1" t="s">
        <v>28</v>
      </c>
      <c r="K209" s="1" t="s">
        <v>86</v>
      </c>
      <c r="M209">
        <f t="array" ref="M209">1 - (F208/E208)</f>
        <v>-0.51452641297135115</v>
      </c>
      <c r="N209">
        <f t="shared" si="6"/>
        <v>-0.5536570032875413</v>
      </c>
      <c r="O209" s="2">
        <f t="array" ref="O209">P209-SUM(G209:I209)</f>
        <v>-5372300000</v>
      </c>
      <c r="P209" s="2">
        <f t="shared" si="7"/>
        <v>-795700000</v>
      </c>
    </row>
    <row r="210" spans="1:16" hidden="1" x14ac:dyDescent="0.25">
      <c r="A210" s="1">
        <v>224</v>
      </c>
      <c r="B210" t="s">
        <v>154</v>
      </c>
      <c r="C210" t="s">
        <v>6818</v>
      </c>
      <c r="D210" s="1" t="s">
        <v>12</v>
      </c>
      <c r="E210" s="2">
        <v>10763800000</v>
      </c>
      <c r="F210" s="2">
        <v>10499000000</v>
      </c>
      <c r="G210" s="2">
        <v>2143600000</v>
      </c>
      <c r="H210" s="2">
        <v>2012800000</v>
      </c>
      <c r="I210" s="2">
        <v>382600000</v>
      </c>
      <c r="J210" s="1" t="s">
        <v>28</v>
      </c>
      <c r="K210" s="1" t="s">
        <v>86</v>
      </c>
      <c r="M210">
        <f t="array" ref="M210">1 - (F209/E209)</f>
        <v>-8.2003029897045332E-2</v>
      </c>
      <c r="N210">
        <f t="shared" si="6"/>
        <v>-0.39709024693881345</v>
      </c>
      <c r="O210" s="2">
        <f t="array" ref="O210">P210-SUM(G210:I210)</f>
        <v>-4274200000</v>
      </c>
      <c r="P210" s="2">
        <f t="shared" si="7"/>
        <v>264800000</v>
      </c>
    </row>
    <row r="211" spans="1:16" hidden="1" x14ac:dyDescent="0.25">
      <c r="A211" s="1">
        <v>225</v>
      </c>
      <c r="B211" t="s">
        <v>154</v>
      </c>
      <c r="C211" t="s">
        <v>6819</v>
      </c>
      <c r="D211" s="1" t="s">
        <v>75</v>
      </c>
      <c r="E211" s="2">
        <v>11448800000</v>
      </c>
      <c r="F211" s="2">
        <v>10499000000</v>
      </c>
      <c r="G211" s="2">
        <v>1972900000</v>
      </c>
      <c r="H211" s="2">
        <v>1973300000</v>
      </c>
      <c r="I211" s="2">
        <v>385600000</v>
      </c>
      <c r="J211" s="1" t="s">
        <v>28</v>
      </c>
      <c r="K211" s="1" t="s">
        <v>86</v>
      </c>
      <c r="M211">
        <f t="array" ref="M211">1 - (F210/E210)</f>
        <v>2.4600977350006548E-2</v>
      </c>
      <c r="N211">
        <f t="shared" si="6"/>
        <v>-0.29540213821535882</v>
      </c>
      <c r="O211" s="2">
        <f t="array" ref="O211">P211-SUM(G211:I211)</f>
        <v>-3382000000</v>
      </c>
      <c r="P211" s="2">
        <f t="shared" si="7"/>
        <v>949800000</v>
      </c>
    </row>
    <row r="212" spans="1:16" hidden="1" x14ac:dyDescent="0.25">
      <c r="A212" s="1">
        <v>230</v>
      </c>
      <c r="B212" t="s">
        <v>155</v>
      </c>
      <c r="C212" t="s">
        <v>6816</v>
      </c>
      <c r="D212" s="1" t="s">
        <v>7</v>
      </c>
      <c r="E212" s="2">
        <v>8735700000</v>
      </c>
      <c r="F212" s="2">
        <v>10499000000</v>
      </c>
      <c r="G212" s="2">
        <v>488300000</v>
      </c>
      <c r="H212" s="1"/>
      <c r="I212" s="2">
        <v>282900000</v>
      </c>
      <c r="J212" s="1" t="s">
        <v>79</v>
      </c>
      <c r="K212" s="1" t="s">
        <v>156</v>
      </c>
      <c r="M212">
        <f t="array" ref="M212">1 - (F211/E211)</f>
        <v>8.2960659632450584E-2</v>
      </c>
      <c r="N212">
        <f t="shared" si="6"/>
        <v>-0.29013130029648454</v>
      </c>
      <c r="O212" s="2">
        <f t="array" ref="O212">P212-SUM(G212:I212)</f>
        <v>-2534500000</v>
      </c>
      <c r="P212" s="2">
        <f t="shared" si="7"/>
        <v>-1763300000</v>
      </c>
    </row>
    <row r="213" spans="1:16" x14ac:dyDescent="0.25">
      <c r="A213" s="1">
        <v>231</v>
      </c>
      <c r="B213" t="s">
        <v>155</v>
      </c>
      <c r="C213" t="s">
        <v>6817</v>
      </c>
      <c r="D213" s="1" t="s">
        <v>10</v>
      </c>
      <c r="E213" s="2">
        <v>8468100000</v>
      </c>
      <c r="F213" s="2">
        <v>10499000000</v>
      </c>
      <c r="G213" s="2">
        <v>497400000</v>
      </c>
      <c r="H213" s="1"/>
      <c r="I213" s="2">
        <v>299900000</v>
      </c>
      <c r="J213" s="1" t="s">
        <v>79</v>
      </c>
      <c r="K213" s="1" t="s">
        <v>156</v>
      </c>
      <c r="M213">
        <f t="array" ref="M213">1 - (F212/E212)</f>
        <v>-0.20184988037592877</v>
      </c>
      <c r="N213">
        <f t="shared" si="6"/>
        <v>-0.33398282967844029</v>
      </c>
      <c r="O213" s="2">
        <f t="array" ref="O213">P213-SUM(G213:I213)</f>
        <v>-2828200000</v>
      </c>
      <c r="P213" s="2">
        <f t="shared" si="7"/>
        <v>-2030900000</v>
      </c>
    </row>
    <row r="214" spans="1:16" hidden="1" x14ac:dyDescent="0.25">
      <c r="A214" s="1">
        <v>232</v>
      </c>
      <c r="B214" t="s">
        <v>155</v>
      </c>
      <c r="C214" t="s">
        <v>6818</v>
      </c>
      <c r="D214" s="1" t="s">
        <v>11</v>
      </c>
      <c r="E214" s="2">
        <v>8570000000</v>
      </c>
      <c r="F214" s="2">
        <v>10499000000</v>
      </c>
      <c r="G214" s="2">
        <v>547000000</v>
      </c>
      <c r="H214" s="1"/>
      <c r="I214" s="2">
        <v>280900000</v>
      </c>
      <c r="J214" s="1" t="s">
        <v>79</v>
      </c>
      <c r="K214" s="1" t="s">
        <v>156</v>
      </c>
      <c r="M214">
        <f t="array" ref="M214">1 - (F213/E213)</f>
        <v>-0.23982947768684837</v>
      </c>
      <c r="N214">
        <f t="shared" si="6"/>
        <v>-0.32169194865810968</v>
      </c>
      <c r="O214" s="2">
        <f t="array" ref="O214">P214-SUM(G214:I214)</f>
        <v>-2756900000</v>
      </c>
      <c r="P214" s="2">
        <f t="shared" si="7"/>
        <v>-1929000000</v>
      </c>
    </row>
    <row r="215" spans="1:16" hidden="1" x14ac:dyDescent="0.25">
      <c r="A215" s="1">
        <v>233</v>
      </c>
      <c r="B215" t="s">
        <v>155</v>
      </c>
      <c r="C215" t="s">
        <v>6819</v>
      </c>
      <c r="D215" s="1" t="s">
        <v>12</v>
      </c>
      <c r="E215" s="2">
        <v>7997000000</v>
      </c>
      <c r="F215" s="2">
        <v>10499000000</v>
      </c>
      <c r="G215" s="2">
        <v>646000000</v>
      </c>
      <c r="H215" s="1"/>
      <c r="I215" s="2">
        <v>285500000</v>
      </c>
      <c r="J215" s="1" t="s">
        <v>79</v>
      </c>
      <c r="K215" s="1" t="s">
        <v>156</v>
      </c>
      <c r="M215">
        <f t="array" ref="M215">1 - (F214/E214)</f>
        <v>-0.22508751458576426</v>
      </c>
      <c r="N215">
        <f t="shared" si="6"/>
        <v>-0.42934850568963362</v>
      </c>
      <c r="O215" s="2">
        <f t="array" ref="O215">P215-SUM(G215:I215)</f>
        <v>-3433500000</v>
      </c>
      <c r="P215" s="2">
        <f t="shared" si="7"/>
        <v>-2502000000</v>
      </c>
    </row>
    <row r="216" spans="1:16" hidden="1" x14ac:dyDescent="0.25">
      <c r="A216" s="1">
        <v>234</v>
      </c>
      <c r="B216" t="s">
        <v>157</v>
      </c>
      <c r="C216" t="s">
        <v>6816</v>
      </c>
      <c r="D216" s="1" t="s">
        <v>7</v>
      </c>
      <c r="E216" s="2">
        <v>17621000000</v>
      </c>
      <c r="F216" s="2">
        <v>10499000000</v>
      </c>
      <c r="G216" s="2">
        <v>5017000000</v>
      </c>
      <c r="H216" s="2">
        <v>3904000000</v>
      </c>
      <c r="I216" s="1"/>
      <c r="J216" s="1" t="s">
        <v>28</v>
      </c>
      <c r="K216" s="1" t="s">
        <v>32</v>
      </c>
      <c r="M216">
        <f t="array" ref="M216">1 - (F215/E215)</f>
        <v>-0.31286732524696759</v>
      </c>
      <c r="N216">
        <f t="shared" si="6"/>
        <v>-0.10209409227626128</v>
      </c>
      <c r="O216" s="2">
        <f t="array" ref="O216">P216-SUM(G216:I216)</f>
        <v>-1799000000</v>
      </c>
      <c r="P216" s="2">
        <f t="shared" si="7"/>
        <v>7122000000</v>
      </c>
    </row>
    <row r="217" spans="1:16" x14ac:dyDescent="0.25">
      <c r="A217" s="1">
        <v>235</v>
      </c>
      <c r="B217" t="s">
        <v>157</v>
      </c>
      <c r="C217" t="s">
        <v>6817</v>
      </c>
      <c r="D217" s="1" t="s">
        <v>10</v>
      </c>
      <c r="E217" s="2">
        <v>16385000000</v>
      </c>
      <c r="F217" s="2">
        <v>10499000000</v>
      </c>
      <c r="G217" s="2">
        <v>4939000000</v>
      </c>
      <c r="H217" s="2">
        <v>3731000000</v>
      </c>
      <c r="I217" s="1"/>
      <c r="J217" s="1" t="s">
        <v>28</v>
      </c>
      <c r="K217" s="1" t="s">
        <v>32</v>
      </c>
      <c r="M217">
        <f t="array" ref="M217">1 - (F216/E216)</f>
        <v>0.4041768344588843</v>
      </c>
      <c r="N217">
        <f t="shared" si="6"/>
        <v>-0.16991150442477876</v>
      </c>
      <c r="O217" s="2">
        <f t="array" ref="O217">P217-SUM(G217:I217)</f>
        <v>-2784000000</v>
      </c>
      <c r="P217" s="2">
        <f t="shared" si="7"/>
        <v>5886000000</v>
      </c>
    </row>
    <row r="218" spans="1:16" hidden="1" x14ac:dyDescent="0.25">
      <c r="A218" s="1">
        <v>236</v>
      </c>
      <c r="B218" t="s">
        <v>157</v>
      </c>
      <c r="C218" t="s">
        <v>6818</v>
      </c>
      <c r="D218" s="1" t="s">
        <v>11</v>
      </c>
      <c r="E218" s="2">
        <v>15879000000</v>
      </c>
      <c r="F218" s="2">
        <v>10499000000</v>
      </c>
      <c r="G218" s="2">
        <v>4822000000</v>
      </c>
      <c r="H218" s="2">
        <v>4534000000</v>
      </c>
      <c r="I218" s="1"/>
      <c r="J218" s="1" t="s">
        <v>28</v>
      </c>
      <c r="K218" s="1" t="s">
        <v>32</v>
      </c>
      <c r="M218">
        <f t="array" ref="M218">1 - (F217/E217)</f>
        <v>0.35923100396704299</v>
      </c>
      <c r="N218">
        <f t="shared" si="6"/>
        <v>-0.25039360161219221</v>
      </c>
      <c r="O218" s="2">
        <f t="array" ref="O218">P218-SUM(G218:I218)</f>
        <v>-3976000000</v>
      </c>
      <c r="P218" s="2">
        <f t="shared" si="7"/>
        <v>5380000000</v>
      </c>
    </row>
    <row r="219" spans="1:16" hidden="1" x14ac:dyDescent="0.25">
      <c r="A219" s="1">
        <v>237</v>
      </c>
      <c r="B219" t="s">
        <v>157</v>
      </c>
      <c r="C219" t="s">
        <v>6819</v>
      </c>
      <c r="D219" s="1" t="s">
        <v>12</v>
      </c>
      <c r="E219" s="2">
        <v>16560000000</v>
      </c>
      <c r="F219" s="2">
        <v>10499000000</v>
      </c>
      <c r="G219" s="2">
        <v>4841000000</v>
      </c>
      <c r="H219" s="2">
        <v>5920000000</v>
      </c>
      <c r="I219" s="1"/>
      <c r="J219" s="1" t="s">
        <v>28</v>
      </c>
      <c r="K219" s="1" t="s">
        <v>32</v>
      </c>
      <c r="M219">
        <f t="array" ref="M219">1 - (F218/E218)</f>
        <v>0.3388122677750488</v>
      </c>
      <c r="N219">
        <f t="shared" si="6"/>
        <v>-0.28381642512077293</v>
      </c>
      <c r="O219" s="2">
        <f t="array" ref="O219">P219-SUM(G219:I219)</f>
        <v>-4700000000</v>
      </c>
      <c r="P219" s="2">
        <f t="shared" si="7"/>
        <v>6061000000</v>
      </c>
    </row>
    <row r="220" spans="1:16" hidden="1" x14ac:dyDescent="0.25">
      <c r="A220" s="1">
        <v>238</v>
      </c>
      <c r="B220" t="s">
        <v>158</v>
      </c>
      <c r="C220" t="s">
        <v>6816</v>
      </c>
      <c r="D220" s="1" t="s">
        <v>7</v>
      </c>
      <c r="E220" s="2">
        <v>7249000000</v>
      </c>
      <c r="F220" s="2">
        <v>10499000000</v>
      </c>
      <c r="G220" s="2">
        <v>2529000000</v>
      </c>
      <c r="H220" s="2">
        <v>886000000</v>
      </c>
      <c r="I220" s="2">
        <v>395000000</v>
      </c>
      <c r="J220" s="1" t="s">
        <v>28</v>
      </c>
      <c r="K220" s="1" t="s">
        <v>37</v>
      </c>
      <c r="M220">
        <f t="array" ref="M220">1 - (F219/E219)</f>
        <v>0.36600241545893719</v>
      </c>
      <c r="N220">
        <f t="shared" si="6"/>
        <v>-0.97392743826734718</v>
      </c>
      <c r="O220" s="2">
        <f t="array" ref="O220">P220-SUM(G220:I220)</f>
        <v>-7060000000</v>
      </c>
      <c r="P220" s="2">
        <f t="shared" si="7"/>
        <v>-3250000000</v>
      </c>
    </row>
    <row r="221" spans="1:16" x14ac:dyDescent="0.25">
      <c r="A221" s="1">
        <v>239</v>
      </c>
      <c r="B221" t="s">
        <v>158</v>
      </c>
      <c r="C221" t="s">
        <v>6817</v>
      </c>
      <c r="D221" s="1" t="s">
        <v>10</v>
      </c>
      <c r="E221" s="2">
        <v>7143000000</v>
      </c>
      <c r="F221" s="2">
        <v>10499000000</v>
      </c>
      <c r="G221" s="2">
        <v>2678000000</v>
      </c>
      <c r="H221" s="2">
        <v>861000000</v>
      </c>
      <c r="I221" s="2">
        <v>410000000</v>
      </c>
      <c r="J221" s="1" t="s">
        <v>28</v>
      </c>
      <c r="K221" s="1" t="s">
        <v>37</v>
      </c>
      <c r="M221">
        <f t="array" ref="M221">1 - (F220/E220)</f>
        <v>-0.44833770175196586</v>
      </c>
      <c r="N221">
        <f t="shared" si="6"/>
        <v>-1.0226795464090719</v>
      </c>
      <c r="O221" s="2">
        <f t="array" ref="O221">P221-SUM(G221:I221)</f>
        <v>-7305000000</v>
      </c>
      <c r="P221" s="2">
        <f t="shared" si="7"/>
        <v>-3356000000</v>
      </c>
    </row>
    <row r="222" spans="1:16" hidden="1" x14ac:dyDescent="0.25">
      <c r="A222" s="1">
        <v>240</v>
      </c>
      <c r="B222" t="s">
        <v>158</v>
      </c>
      <c r="C222" t="s">
        <v>6818</v>
      </c>
      <c r="D222" s="1" t="s">
        <v>11</v>
      </c>
      <c r="E222" s="2">
        <v>7380000000</v>
      </c>
      <c r="F222" s="2">
        <v>10499000000</v>
      </c>
      <c r="G222" s="2">
        <v>2817000000</v>
      </c>
      <c r="H222" s="2">
        <v>817000000</v>
      </c>
      <c r="I222" s="2">
        <v>438000000</v>
      </c>
      <c r="J222" s="1" t="s">
        <v>28</v>
      </c>
      <c r="K222" s="1" t="s">
        <v>37</v>
      </c>
      <c r="M222">
        <f t="array" ref="M222">1 - (F221/E221)</f>
        <v>-0.46983060338793226</v>
      </c>
      <c r="N222">
        <f t="shared" si="6"/>
        <v>-0.974390243902439</v>
      </c>
      <c r="O222" s="2">
        <f t="array" ref="O222">P222-SUM(G222:I222)</f>
        <v>-7191000000</v>
      </c>
      <c r="P222" s="2">
        <f t="shared" si="7"/>
        <v>-3119000000</v>
      </c>
    </row>
    <row r="223" spans="1:16" hidden="1" x14ac:dyDescent="0.25">
      <c r="A223" s="1">
        <v>241</v>
      </c>
      <c r="B223" t="s">
        <v>158</v>
      </c>
      <c r="C223" t="s">
        <v>6819</v>
      </c>
      <c r="D223" s="1" t="s">
        <v>12</v>
      </c>
      <c r="E223" s="2">
        <v>7477000000</v>
      </c>
      <c r="F223" s="2">
        <v>10499000000</v>
      </c>
      <c r="G223" s="2">
        <v>2996000000</v>
      </c>
      <c r="H223" s="2">
        <v>876000000</v>
      </c>
      <c r="I223" s="2">
        <v>495000000</v>
      </c>
      <c r="J223" s="1" t="s">
        <v>28</v>
      </c>
      <c r="K223" s="1" t="s">
        <v>37</v>
      </c>
      <c r="M223">
        <f t="array" ref="M223">1 - (F222/E222)</f>
        <v>-0.42262872628726278</v>
      </c>
      <c r="N223">
        <f t="shared" si="6"/>
        <v>-0.98823057375952927</v>
      </c>
      <c r="O223" s="2">
        <f t="array" ref="O223">P223-SUM(G223:I223)</f>
        <v>-7389000000</v>
      </c>
      <c r="P223" s="2">
        <f t="shared" si="7"/>
        <v>-3022000000</v>
      </c>
    </row>
    <row r="224" spans="1:16" hidden="1" x14ac:dyDescent="0.25">
      <c r="A224" s="1">
        <v>242</v>
      </c>
      <c r="B224" t="s">
        <v>159</v>
      </c>
      <c r="C224" t="s">
        <v>6816</v>
      </c>
      <c r="D224" s="1" t="s">
        <v>10</v>
      </c>
      <c r="E224" s="2">
        <v>7436600000</v>
      </c>
      <c r="F224" s="2">
        <v>10499000000</v>
      </c>
      <c r="G224" s="2">
        <v>702300000</v>
      </c>
      <c r="H224" s="1"/>
      <c r="I224" s="1"/>
      <c r="J224" s="1" t="s">
        <v>15</v>
      </c>
      <c r="K224" s="1" t="s">
        <v>160</v>
      </c>
      <c r="M224">
        <f t="array" ref="M224">1 - (F223/E223)</f>
        <v>-0.404172796576167</v>
      </c>
      <c r="N224">
        <f t="shared" si="6"/>
        <v>-0.50623941048328536</v>
      </c>
      <c r="O224" s="2">
        <f t="array" ref="O224">P224-SUM(G224:I224)</f>
        <v>-3764700000</v>
      </c>
      <c r="P224" s="2">
        <f t="shared" si="7"/>
        <v>-3062400000</v>
      </c>
    </row>
    <row r="225" spans="1:16" x14ac:dyDescent="0.25">
      <c r="A225" s="1">
        <v>243</v>
      </c>
      <c r="B225" t="s">
        <v>159</v>
      </c>
      <c r="C225" t="s">
        <v>6817</v>
      </c>
      <c r="D225" s="1" t="s">
        <v>11</v>
      </c>
      <c r="E225" s="2">
        <v>8305100000</v>
      </c>
      <c r="F225" s="2">
        <v>10499000000</v>
      </c>
      <c r="G225" s="2">
        <v>792700000</v>
      </c>
      <c r="H225" s="1"/>
      <c r="I225" s="1"/>
      <c r="J225" s="1" t="s">
        <v>15</v>
      </c>
      <c r="K225" s="1" t="s">
        <v>160</v>
      </c>
      <c r="M225">
        <f t="array" ref="M225">1 - (F224/E224)</f>
        <v>-0.41180109189683467</v>
      </c>
      <c r="N225">
        <f t="shared" si="6"/>
        <v>-0.35961035989933898</v>
      </c>
      <c r="O225" s="2">
        <f t="array" ref="O225">P225-SUM(G225:I225)</f>
        <v>-2986600000</v>
      </c>
      <c r="P225" s="2">
        <f t="shared" si="7"/>
        <v>-2193900000</v>
      </c>
    </row>
    <row r="226" spans="1:16" hidden="1" x14ac:dyDescent="0.25">
      <c r="A226" s="1">
        <v>244</v>
      </c>
      <c r="B226" t="s">
        <v>159</v>
      </c>
      <c r="C226" t="s">
        <v>6818</v>
      </c>
      <c r="D226" s="1" t="s">
        <v>12</v>
      </c>
      <c r="E226" s="2">
        <v>8023200000</v>
      </c>
      <c r="F226" s="2">
        <v>10499000000</v>
      </c>
      <c r="G226" s="2">
        <v>763400000</v>
      </c>
      <c r="H226" s="1"/>
      <c r="I226" s="1"/>
      <c r="J226" s="1" t="s">
        <v>15</v>
      </c>
      <c r="K226" s="1" t="s">
        <v>160</v>
      </c>
      <c r="M226">
        <f t="array" ref="M226">1 - (F225/E225)</f>
        <v>-0.26416298419043716</v>
      </c>
      <c r="N226">
        <f t="shared" si="6"/>
        <v>-0.40372918536244889</v>
      </c>
      <c r="O226" s="2">
        <f t="array" ref="O226">P226-SUM(G226:I226)</f>
        <v>-3239200000</v>
      </c>
      <c r="P226" s="2">
        <f t="shared" si="7"/>
        <v>-2475800000</v>
      </c>
    </row>
    <row r="227" spans="1:16" hidden="1" x14ac:dyDescent="0.25">
      <c r="A227" s="1">
        <v>245</v>
      </c>
      <c r="B227" t="s">
        <v>159</v>
      </c>
      <c r="C227" t="s">
        <v>6819</v>
      </c>
      <c r="D227" s="1" t="s">
        <v>75</v>
      </c>
      <c r="E227" s="2">
        <v>9071000000</v>
      </c>
      <c r="F227" s="2">
        <v>10499000000</v>
      </c>
      <c r="G227" s="2">
        <v>1707200000</v>
      </c>
      <c r="H227" s="1"/>
      <c r="I227" s="1"/>
      <c r="J227" s="1" t="s">
        <v>15</v>
      </c>
      <c r="K227" s="1" t="s">
        <v>160</v>
      </c>
      <c r="M227">
        <f t="array" ref="M227">1 - (F226/E226)</f>
        <v>-0.30858011765878945</v>
      </c>
      <c r="N227">
        <f t="shared" si="6"/>
        <v>-0.34562892735089845</v>
      </c>
      <c r="O227" s="2">
        <f t="array" ref="O227">P227-SUM(G227:I227)</f>
        <v>-3135200000</v>
      </c>
      <c r="P227" s="2">
        <f t="shared" si="7"/>
        <v>-1428000000</v>
      </c>
    </row>
    <row r="228" spans="1:16" hidden="1" x14ac:dyDescent="0.25">
      <c r="A228" s="1">
        <v>246</v>
      </c>
      <c r="B228" t="s">
        <v>161</v>
      </c>
      <c r="C228" t="s">
        <v>6816</v>
      </c>
      <c r="D228" s="1" t="s">
        <v>7</v>
      </c>
      <c r="E228" s="2">
        <v>1847186000</v>
      </c>
      <c r="F228" s="2">
        <v>10499000000</v>
      </c>
      <c r="G228" s="2">
        <v>93782000</v>
      </c>
      <c r="H228" s="1"/>
      <c r="I228" s="2">
        <v>445875000</v>
      </c>
      <c r="J228" s="1" t="s">
        <v>71</v>
      </c>
      <c r="K228" s="1" t="s">
        <v>72</v>
      </c>
      <c r="M228">
        <f t="array" ref="M228">1 - (F227/E227)</f>
        <v>-0.1574247602248926</v>
      </c>
      <c r="N228">
        <f t="shared" si="6"/>
        <v>-4.9759314979650124</v>
      </c>
      <c r="O228" s="2">
        <f t="array" ref="O228">P228-SUM(G228:I228)</f>
        <v>-9191471000</v>
      </c>
      <c r="P228" s="2">
        <f t="shared" si="7"/>
        <v>-8651814000</v>
      </c>
    </row>
    <row r="229" spans="1:16" x14ac:dyDescent="0.25">
      <c r="A229" s="1">
        <v>247</v>
      </c>
      <c r="B229" t="s">
        <v>161</v>
      </c>
      <c r="C229" t="s">
        <v>6817</v>
      </c>
      <c r="D229" s="1" t="s">
        <v>10</v>
      </c>
      <c r="E229" s="2">
        <v>2135539000</v>
      </c>
      <c r="F229" s="2">
        <v>10499000000</v>
      </c>
      <c r="G229" s="2">
        <v>117073000</v>
      </c>
      <c r="H229" s="1"/>
      <c r="I229" s="2">
        <v>560637000</v>
      </c>
      <c r="J229" s="1" t="s">
        <v>71</v>
      </c>
      <c r="K229" s="1" t="s">
        <v>72</v>
      </c>
      <c r="M229">
        <f t="array" ref="M229">1 - (F228/E228)</f>
        <v>-4.6837806263148378</v>
      </c>
      <c r="N229">
        <f t="shared" si="6"/>
        <v>-4.233671686632742</v>
      </c>
      <c r="O229" s="2">
        <f t="array" ref="O229">P229-SUM(G229:I229)</f>
        <v>-9041171000</v>
      </c>
      <c r="P229" s="2">
        <f t="shared" si="7"/>
        <v>-8363461000</v>
      </c>
    </row>
    <row r="230" spans="1:16" hidden="1" x14ac:dyDescent="0.25">
      <c r="A230" s="1">
        <v>248</v>
      </c>
      <c r="B230" t="s">
        <v>161</v>
      </c>
      <c r="C230" t="s">
        <v>6818</v>
      </c>
      <c r="D230" s="1" t="s">
        <v>11</v>
      </c>
      <c r="E230" s="2">
        <v>2396998000</v>
      </c>
      <c r="F230" s="2">
        <v>10499000000</v>
      </c>
      <c r="G230" s="2">
        <v>102077000</v>
      </c>
      <c r="H230" s="1"/>
      <c r="I230" s="2">
        <v>628573000</v>
      </c>
      <c r="J230" s="1" t="s">
        <v>71</v>
      </c>
      <c r="K230" s="1" t="s">
        <v>72</v>
      </c>
      <c r="M230">
        <f t="array" ref="M230">1 - (F229/E229)</f>
        <v>-3.9163232326827089</v>
      </c>
      <c r="N230">
        <f t="shared" si="6"/>
        <v>-3.6848808384487595</v>
      </c>
      <c r="O230" s="2">
        <f t="array" ref="O230">P230-SUM(G230:I230)</f>
        <v>-8832652000</v>
      </c>
      <c r="P230" s="2">
        <f t="shared" si="7"/>
        <v>-8102002000</v>
      </c>
    </row>
    <row r="231" spans="1:16" hidden="1" x14ac:dyDescent="0.25">
      <c r="A231" s="1">
        <v>249</v>
      </c>
      <c r="B231" t="s">
        <v>161</v>
      </c>
      <c r="C231" t="s">
        <v>6819</v>
      </c>
      <c r="D231" s="1" t="s">
        <v>12</v>
      </c>
      <c r="E231" s="2">
        <v>2490821000</v>
      </c>
      <c r="F231" s="2">
        <v>10499000000</v>
      </c>
      <c r="G231" s="2">
        <v>97578000</v>
      </c>
      <c r="H231" s="1"/>
      <c r="I231" s="2">
        <v>639542000</v>
      </c>
      <c r="J231" s="1" t="s">
        <v>71</v>
      </c>
      <c r="K231" s="1" t="s">
        <v>72</v>
      </c>
      <c r="M231">
        <f t="array" ref="M231">1 - (F230/E230)</f>
        <v>-3.3800620609612526</v>
      </c>
      <c r="N231">
        <f t="shared" si="6"/>
        <v>-3.5110106266166858</v>
      </c>
      <c r="O231" s="2">
        <f t="array" ref="O231">P231-SUM(G231:I231)</f>
        <v>-8745299000</v>
      </c>
      <c r="P231" s="2">
        <f t="shared" si="7"/>
        <v>-8008179000</v>
      </c>
    </row>
    <row r="232" spans="1:16" hidden="1" x14ac:dyDescent="0.25">
      <c r="A232" s="1">
        <v>254</v>
      </c>
      <c r="B232" t="s">
        <v>162</v>
      </c>
      <c r="C232" t="s">
        <v>6816</v>
      </c>
      <c r="D232" s="1" t="s">
        <v>163</v>
      </c>
      <c r="E232" s="2">
        <v>13469300000</v>
      </c>
      <c r="F232" s="2">
        <v>10499000000</v>
      </c>
      <c r="G232" s="2">
        <v>2065900000</v>
      </c>
      <c r="H232" s="1"/>
      <c r="I232" s="1"/>
      <c r="J232" s="1" t="s">
        <v>51</v>
      </c>
      <c r="K232" s="1" t="s">
        <v>164</v>
      </c>
      <c r="M232">
        <f t="array" ref="M232">1 - (F231/E231)</f>
        <v>-3.2150760733107679</v>
      </c>
      <c r="N232">
        <f t="shared" si="6"/>
        <v>6.7145285946559954E-2</v>
      </c>
      <c r="O232" s="2">
        <f t="array" ref="O232">P232-SUM(G232:I232)</f>
        <v>904400000</v>
      </c>
      <c r="P232" s="2">
        <f t="shared" si="7"/>
        <v>2970300000</v>
      </c>
    </row>
    <row r="233" spans="1:16" x14ac:dyDescent="0.25">
      <c r="A233" s="1">
        <v>255</v>
      </c>
      <c r="B233" t="s">
        <v>162</v>
      </c>
      <c r="C233" t="s">
        <v>6817</v>
      </c>
      <c r="D233" s="1" t="s">
        <v>165</v>
      </c>
      <c r="E233" s="2">
        <v>11838200000</v>
      </c>
      <c r="F233" s="2">
        <v>10499000000</v>
      </c>
      <c r="G233" s="2">
        <v>1778900000</v>
      </c>
      <c r="H233" s="1"/>
      <c r="I233" s="1"/>
      <c r="J233" s="1" t="s">
        <v>51</v>
      </c>
      <c r="K233" s="1" t="s">
        <v>164</v>
      </c>
      <c r="M233">
        <f t="array" ref="M233">1 - (F232/E232)</f>
        <v>0.22052370947265265</v>
      </c>
      <c r="N233">
        <f t="shared" si="6"/>
        <v>-3.7142470983764421E-2</v>
      </c>
      <c r="O233" s="2">
        <f t="array" ref="O233">P233-SUM(G233:I233)</f>
        <v>-439700000</v>
      </c>
      <c r="P233" s="2">
        <f t="shared" si="7"/>
        <v>1339200000</v>
      </c>
    </row>
    <row r="234" spans="1:16" hidden="1" x14ac:dyDescent="0.25">
      <c r="A234" s="1">
        <v>256</v>
      </c>
      <c r="B234" t="s">
        <v>162</v>
      </c>
      <c r="C234" t="s">
        <v>6818</v>
      </c>
      <c r="D234" s="1" t="s">
        <v>166</v>
      </c>
      <c r="E234" s="2">
        <v>11937000000</v>
      </c>
      <c r="F234" s="2">
        <v>10499000000</v>
      </c>
      <c r="G234" s="2">
        <v>1545300000</v>
      </c>
      <c r="H234" s="1"/>
      <c r="I234" s="1"/>
      <c r="J234" s="1" t="s">
        <v>51</v>
      </c>
      <c r="K234" s="1" t="s">
        <v>164</v>
      </c>
      <c r="M234">
        <f t="array" ref="M234">1 - (F233/E233)</f>
        <v>0.11312530621209305</v>
      </c>
      <c r="N234">
        <f t="shared" si="6"/>
        <v>-8.9888581720700342E-3</v>
      </c>
      <c r="O234" s="2">
        <f t="array" ref="O234">P234-SUM(G234:I234)</f>
        <v>-107300000</v>
      </c>
      <c r="P234" s="2">
        <f t="shared" si="7"/>
        <v>1438000000</v>
      </c>
    </row>
    <row r="235" spans="1:16" hidden="1" x14ac:dyDescent="0.25">
      <c r="A235" s="1">
        <v>257</v>
      </c>
      <c r="B235" t="s">
        <v>162</v>
      </c>
      <c r="C235" t="s">
        <v>6819</v>
      </c>
      <c r="D235" s="1" t="s">
        <v>167</v>
      </c>
      <c r="E235" s="2">
        <v>11642900000</v>
      </c>
      <c r="F235" s="2">
        <v>10499000000</v>
      </c>
      <c r="G235" s="2">
        <v>2209400000</v>
      </c>
      <c r="H235" s="1"/>
      <c r="I235" s="1"/>
      <c r="J235" s="1" t="s">
        <v>51</v>
      </c>
      <c r="K235" s="1" t="s">
        <v>164</v>
      </c>
      <c r="M235">
        <f t="array" ref="M235">1 - (F234/E234)</f>
        <v>0.12046577867135799</v>
      </c>
      <c r="N235">
        <f t="shared" si="6"/>
        <v>-9.1515000558280157E-2</v>
      </c>
      <c r="O235" s="2">
        <f t="array" ref="O235">P235-SUM(G235:I235)</f>
        <v>-1065500000</v>
      </c>
      <c r="P235" s="2">
        <f t="shared" si="7"/>
        <v>1143900000</v>
      </c>
    </row>
    <row r="236" spans="1:16" hidden="1" x14ac:dyDescent="0.25">
      <c r="A236" s="1">
        <v>258</v>
      </c>
      <c r="B236" t="s">
        <v>168</v>
      </c>
      <c r="C236" t="s">
        <v>6816</v>
      </c>
      <c r="D236" s="1" t="s">
        <v>169</v>
      </c>
      <c r="E236" s="2">
        <v>101093000000</v>
      </c>
      <c r="F236" s="2">
        <v>10499000000</v>
      </c>
      <c r="G236" s="2">
        <v>2875000000</v>
      </c>
      <c r="H236" s="1"/>
      <c r="I236" s="2">
        <v>158000000</v>
      </c>
      <c r="J236" s="1" t="s">
        <v>28</v>
      </c>
      <c r="K236" s="1" t="s">
        <v>32</v>
      </c>
      <c r="M236">
        <f t="array" ref="M236">1 - (F235/E235)</f>
        <v>9.8248718102878163E-2</v>
      </c>
      <c r="N236">
        <f t="shared" si="6"/>
        <v>0.86614305639361777</v>
      </c>
      <c r="O236" s="2">
        <f t="array" ref="O236">P236-SUM(G236:I236)</f>
        <v>87561000000</v>
      </c>
      <c r="P236" s="2">
        <f t="shared" si="7"/>
        <v>90594000000</v>
      </c>
    </row>
    <row r="237" spans="1:16" x14ac:dyDescent="0.25">
      <c r="A237" s="1">
        <v>259</v>
      </c>
      <c r="B237" t="s">
        <v>168</v>
      </c>
      <c r="C237" t="s">
        <v>6817</v>
      </c>
      <c r="D237" s="1" t="s">
        <v>170</v>
      </c>
      <c r="E237" s="2">
        <v>91084000000</v>
      </c>
      <c r="F237" s="2">
        <v>10499000000</v>
      </c>
      <c r="G237" s="2">
        <v>3028000000</v>
      </c>
      <c r="H237" s="1"/>
      <c r="I237" s="2">
        <v>223000000</v>
      </c>
      <c r="J237" s="1" t="s">
        <v>28</v>
      </c>
      <c r="K237" s="1" t="s">
        <v>32</v>
      </c>
      <c r="M237">
        <f t="array" ref="M237">1 - (F236/E236)</f>
        <v>0.89614513368878157</v>
      </c>
      <c r="N237">
        <f t="shared" si="6"/>
        <v>0.84904044618154673</v>
      </c>
      <c r="O237" s="2">
        <f t="array" ref="O237">P237-SUM(G237:I237)</f>
        <v>77334000000</v>
      </c>
      <c r="P237" s="2">
        <f t="shared" si="7"/>
        <v>80585000000</v>
      </c>
    </row>
    <row r="238" spans="1:16" hidden="1" x14ac:dyDescent="0.25">
      <c r="A238" s="1">
        <v>260</v>
      </c>
      <c r="B238" t="s">
        <v>168</v>
      </c>
      <c r="C238" t="s">
        <v>6818</v>
      </c>
      <c r="D238" s="1" t="s">
        <v>171</v>
      </c>
      <c r="E238" s="2">
        <v>102531000000</v>
      </c>
      <c r="F238" s="2">
        <v>10499000000</v>
      </c>
      <c r="G238" s="2">
        <v>3240000000</v>
      </c>
      <c r="H238" s="1"/>
      <c r="I238" s="2">
        <v>281000000</v>
      </c>
      <c r="J238" s="1" t="s">
        <v>28</v>
      </c>
      <c r="K238" s="1" t="s">
        <v>32</v>
      </c>
      <c r="M238">
        <f t="array" ref="M238">1 - (F237/E237)</f>
        <v>0.88473277414254969</v>
      </c>
      <c r="N238">
        <f t="shared" si="6"/>
        <v>0.86326086744496788</v>
      </c>
      <c r="O238" s="2">
        <f t="array" ref="O238">P238-SUM(G238:I238)</f>
        <v>88511000000</v>
      </c>
      <c r="P238" s="2">
        <f t="shared" si="7"/>
        <v>92032000000</v>
      </c>
    </row>
    <row r="239" spans="1:16" hidden="1" x14ac:dyDescent="0.25">
      <c r="A239" s="1">
        <v>261</v>
      </c>
      <c r="B239" t="s">
        <v>168</v>
      </c>
      <c r="C239" t="s">
        <v>6819</v>
      </c>
      <c r="D239" s="1" t="s">
        <v>172</v>
      </c>
      <c r="E239" s="2">
        <v>121546000000</v>
      </c>
      <c r="F239" s="2">
        <v>10499000000</v>
      </c>
      <c r="G239" s="2">
        <v>3648000000</v>
      </c>
      <c r="H239" s="1"/>
      <c r="I239" s="2">
        <v>459000000</v>
      </c>
      <c r="J239" s="1" t="s">
        <v>28</v>
      </c>
      <c r="K239" s="1" t="s">
        <v>32</v>
      </c>
      <c r="M239">
        <f t="array" ref="M239">1 - (F238/E238)</f>
        <v>0.89760170094898128</v>
      </c>
      <c r="N239">
        <f t="shared" si="6"/>
        <v>0.87983150412189626</v>
      </c>
      <c r="O239" s="2">
        <f t="array" ref="O239">P239-SUM(G239:I239)</f>
        <v>106940000000</v>
      </c>
      <c r="P239" s="2">
        <f t="shared" si="7"/>
        <v>111047000000</v>
      </c>
    </row>
    <row r="240" spans="1:16" hidden="1" x14ac:dyDescent="0.25">
      <c r="A240" s="1">
        <v>262</v>
      </c>
      <c r="B240" t="s">
        <v>173</v>
      </c>
      <c r="C240" t="s">
        <v>6816</v>
      </c>
      <c r="D240" s="1" t="s">
        <v>10</v>
      </c>
      <c r="E240" s="2">
        <v>55656000000</v>
      </c>
      <c r="F240" s="2">
        <v>10499000000</v>
      </c>
      <c r="G240" s="2">
        <v>6528000000</v>
      </c>
      <c r="H240" s="2">
        <v>2046000000</v>
      </c>
      <c r="I240" s="1"/>
      <c r="J240" s="1" t="s">
        <v>8</v>
      </c>
      <c r="K240" s="1" t="s">
        <v>174</v>
      </c>
      <c r="M240">
        <f t="array" ref="M240">1 - (F239/E239)</f>
        <v>0.91362118045842722</v>
      </c>
      <c r="N240">
        <f t="shared" si="6"/>
        <v>0.65730559149058498</v>
      </c>
      <c r="O240" s="2">
        <f t="array" ref="O240">P240-SUM(G240:I240)</f>
        <v>36583000000</v>
      </c>
      <c r="P240" s="2">
        <f t="shared" si="7"/>
        <v>45157000000</v>
      </c>
    </row>
    <row r="241" spans="1:16" x14ac:dyDescent="0.25">
      <c r="A241" s="1">
        <v>263</v>
      </c>
      <c r="B241" t="s">
        <v>173</v>
      </c>
      <c r="C241" t="s">
        <v>6817</v>
      </c>
      <c r="D241" s="1" t="s">
        <v>11</v>
      </c>
      <c r="E241" s="2">
        <v>55184000000</v>
      </c>
      <c r="F241" s="2">
        <v>10499000000</v>
      </c>
      <c r="G241" s="2">
        <v>8148000000</v>
      </c>
      <c r="H241" s="2">
        <v>2380000000</v>
      </c>
      <c r="I241" s="1"/>
      <c r="J241" s="1" t="s">
        <v>8</v>
      </c>
      <c r="K241" s="1" t="s">
        <v>174</v>
      </c>
      <c r="M241">
        <f t="array" ref="M241">1 - (F240/E240)</f>
        <v>0.81135906281443149</v>
      </c>
      <c r="N241">
        <f t="shared" si="6"/>
        <v>0.61896564221513484</v>
      </c>
      <c r="O241" s="2">
        <f t="array" ref="O241">P241-SUM(G241:I241)</f>
        <v>34157000000</v>
      </c>
      <c r="P241" s="2">
        <f t="shared" si="7"/>
        <v>44685000000</v>
      </c>
    </row>
    <row r="242" spans="1:16" hidden="1" x14ac:dyDescent="0.25">
      <c r="A242" s="1">
        <v>264</v>
      </c>
      <c r="B242" t="s">
        <v>173</v>
      </c>
      <c r="C242" t="s">
        <v>6818</v>
      </c>
      <c r="D242" s="1" t="s">
        <v>12</v>
      </c>
      <c r="E242" s="2">
        <v>47011000000</v>
      </c>
      <c r="F242" s="2">
        <v>10499000000</v>
      </c>
      <c r="G242" s="2">
        <v>6974000000</v>
      </c>
      <c r="H242" s="2">
        <v>2119000000</v>
      </c>
      <c r="I242" s="1"/>
      <c r="J242" s="1" t="s">
        <v>8</v>
      </c>
      <c r="K242" s="1" t="s">
        <v>174</v>
      </c>
      <c r="M242">
        <f t="array" ref="M242">1 - (F241/E241)</f>
        <v>0.80974557842853001</v>
      </c>
      <c r="N242">
        <f t="shared" si="6"/>
        <v>0.58324647422943565</v>
      </c>
      <c r="O242" s="2">
        <f t="array" ref="O242">P242-SUM(G242:I242)</f>
        <v>27419000000</v>
      </c>
      <c r="P242" s="2">
        <f t="shared" si="7"/>
        <v>36512000000</v>
      </c>
    </row>
    <row r="243" spans="1:16" hidden="1" x14ac:dyDescent="0.25">
      <c r="A243" s="1">
        <v>265</v>
      </c>
      <c r="B243" t="s">
        <v>173</v>
      </c>
      <c r="C243" t="s">
        <v>6819</v>
      </c>
      <c r="D243" s="1" t="s">
        <v>75</v>
      </c>
      <c r="E243" s="2">
        <v>38537000000</v>
      </c>
      <c r="F243" s="2">
        <v>10499000000</v>
      </c>
      <c r="G243" s="2">
        <v>6588000000</v>
      </c>
      <c r="H243" s="2">
        <v>1951000000</v>
      </c>
      <c r="I243" s="1"/>
      <c r="J243" s="1" t="s">
        <v>8</v>
      </c>
      <c r="K243" s="1" t="s">
        <v>174</v>
      </c>
      <c r="M243">
        <f t="array" ref="M243">1 - (F242/E242)</f>
        <v>0.7766692901661314</v>
      </c>
      <c r="N243">
        <f t="shared" si="6"/>
        <v>0.50598126475854377</v>
      </c>
      <c r="O243" s="2">
        <f t="array" ref="O243">P243-SUM(G243:I243)</f>
        <v>19499000000</v>
      </c>
      <c r="P243" s="2">
        <f t="shared" si="7"/>
        <v>28038000000</v>
      </c>
    </row>
    <row r="244" spans="1:16" hidden="1" x14ac:dyDescent="0.25">
      <c r="A244" s="1">
        <v>266</v>
      </c>
      <c r="B244" t="s">
        <v>175</v>
      </c>
      <c r="C244" t="s">
        <v>6816</v>
      </c>
      <c r="D244" s="1" t="s">
        <v>7</v>
      </c>
      <c r="E244" s="2">
        <v>17936000000</v>
      </c>
      <c r="F244" s="2">
        <v>10499000000</v>
      </c>
      <c r="G244" s="2">
        <v>2096000000</v>
      </c>
      <c r="H244" s="1"/>
      <c r="I244" s="2">
        <v>-6000000</v>
      </c>
      <c r="J244" s="1" t="s">
        <v>66</v>
      </c>
      <c r="K244" s="1" t="s">
        <v>69</v>
      </c>
      <c r="M244">
        <f t="array" ref="M244">1 - (F243/E243)</f>
        <v>0.72756052624750245</v>
      </c>
      <c r="N244">
        <f t="shared" si="6"/>
        <v>0.29811552185548618</v>
      </c>
      <c r="O244" s="2">
        <f t="array" ref="O244">P244-SUM(G244:I244)</f>
        <v>5347000000</v>
      </c>
      <c r="P244" s="2">
        <f t="shared" si="7"/>
        <v>7437000000</v>
      </c>
    </row>
    <row r="245" spans="1:16" x14ac:dyDescent="0.25">
      <c r="A245" s="1">
        <v>267</v>
      </c>
      <c r="B245" t="s">
        <v>175</v>
      </c>
      <c r="C245" t="s">
        <v>6817</v>
      </c>
      <c r="D245" s="1" t="s">
        <v>10</v>
      </c>
      <c r="E245" s="2">
        <v>19261000000</v>
      </c>
      <c r="F245" s="2">
        <v>10499000000</v>
      </c>
      <c r="G245" s="2">
        <v>2211000000</v>
      </c>
      <c r="H245" s="1"/>
      <c r="I245" s="2">
        <v>15000000</v>
      </c>
      <c r="J245" s="1" t="s">
        <v>66</v>
      </c>
      <c r="K245" s="1" t="s">
        <v>69</v>
      </c>
      <c r="M245">
        <f t="array" ref="M245">1 - (F244/E244)</f>
        <v>0.41464094558429976</v>
      </c>
      <c r="N245">
        <f t="shared" si="6"/>
        <v>0.3393385597840195</v>
      </c>
      <c r="O245" s="2">
        <f t="array" ref="O245">P245-SUM(G245:I245)</f>
        <v>6536000000</v>
      </c>
      <c r="P245" s="2">
        <f t="shared" si="7"/>
        <v>8762000000</v>
      </c>
    </row>
    <row r="246" spans="1:16" hidden="1" x14ac:dyDescent="0.25">
      <c r="A246" s="1">
        <v>268</v>
      </c>
      <c r="B246" t="s">
        <v>175</v>
      </c>
      <c r="C246" t="s">
        <v>6818</v>
      </c>
      <c r="D246" s="1" t="s">
        <v>11</v>
      </c>
      <c r="E246" s="2">
        <v>19171000000</v>
      </c>
      <c r="F246" s="2">
        <v>10499000000</v>
      </c>
      <c r="G246" s="2">
        <v>2245000000</v>
      </c>
      <c r="H246" s="1"/>
      <c r="I246" s="2">
        <v>-82000000</v>
      </c>
      <c r="J246" s="1" t="s">
        <v>66</v>
      </c>
      <c r="K246" s="1" t="s">
        <v>69</v>
      </c>
      <c r="M246">
        <f t="array" ref="M246">1 - (F245/E245)</f>
        <v>0.45490888323555367</v>
      </c>
      <c r="N246">
        <f t="shared" si="6"/>
        <v>0.33952323822440145</v>
      </c>
      <c r="O246" s="2">
        <f t="array" ref="O246">P246-SUM(G246:I246)</f>
        <v>6509000000</v>
      </c>
      <c r="P246" s="2">
        <f t="shared" si="7"/>
        <v>8672000000</v>
      </c>
    </row>
    <row r="247" spans="1:16" hidden="1" x14ac:dyDescent="0.25">
      <c r="A247" s="1">
        <v>269</v>
      </c>
      <c r="B247" t="s">
        <v>175</v>
      </c>
      <c r="C247" t="s">
        <v>6819</v>
      </c>
      <c r="D247" s="1" t="s">
        <v>12</v>
      </c>
      <c r="E247" s="2">
        <v>18987000000</v>
      </c>
      <c r="F247" s="2">
        <v>10499000000</v>
      </c>
      <c r="G247" s="2">
        <v>2270000000</v>
      </c>
      <c r="H247" s="1"/>
      <c r="I247" s="2">
        <v>120000000</v>
      </c>
      <c r="J247" s="1" t="s">
        <v>66</v>
      </c>
      <c r="K247" s="1" t="s">
        <v>69</v>
      </c>
      <c r="M247">
        <f t="array" ref="M247">1 - (F246/E246)</f>
        <v>0.4523499035000782</v>
      </c>
      <c r="N247">
        <f t="shared" si="6"/>
        <v>0.3211671143413915</v>
      </c>
      <c r="O247" s="2">
        <f t="array" ref="O247">P247-SUM(G247:I247)</f>
        <v>6098000000</v>
      </c>
      <c r="P247" s="2">
        <f t="shared" si="7"/>
        <v>8488000000</v>
      </c>
    </row>
    <row r="248" spans="1:16" hidden="1" x14ac:dyDescent="0.25">
      <c r="A248" s="1">
        <v>270</v>
      </c>
      <c r="B248" t="s">
        <v>176</v>
      </c>
      <c r="C248" t="s">
        <v>6816</v>
      </c>
      <c r="D248" s="1" t="s">
        <v>7</v>
      </c>
      <c r="E248" s="2">
        <v>6514099000</v>
      </c>
      <c r="F248" s="2">
        <v>10499000000</v>
      </c>
      <c r="G248" s="1"/>
      <c r="H248" s="1"/>
      <c r="I248" s="2">
        <v>169645000</v>
      </c>
      <c r="J248" s="1" t="s">
        <v>71</v>
      </c>
      <c r="K248" s="1" t="s">
        <v>177</v>
      </c>
      <c r="M248">
        <f t="array" ref="M248">1 - (F247/E247)</f>
        <v>0.4470427134355085</v>
      </c>
      <c r="N248">
        <f t="shared" si="6"/>
        <v>-0.63777753454468533</v>
      </c>
      <c r="O248" s="2">
        <f t="array" ref="O248">P248-SUM(G248:I248)</f>
        <v>-4154546000</v>
      </c>
      <c r="P248" s="2">
        <f t="shared" si="7"/>
        <v>-3984901000</v>
      </c>
    </row>
    <row r="249" spans="1:16" x14ac:dyDescent="0.25">
      <c r="A249" s="1">
        <v>271</v>
      </c>
      <c r="B249" t="s">
        <v>176</v>
      </c>
      <c r="C249" t="s">
        <v>6817</v>
      </c>
      <c r="D249" s="1" t="s">
        <v>10</v>
      </c>
      <c r="E249" s="2">
        <v>7184794000</v>
      </c>
      <c r="F249" s="2">
        <v>10499000000</v>
      </c>
      <c r="G249" s="1"/>
      <c r="H249" s="1"/>
      <c r="I249" s="2">
        <v>190390000</v>
      </c>
      <c r="J249" s="1" t="s">
        <v>71</v>
      </c>
      <c r="K249" s="1" t="s">
        <v>177</v>
      </c>
      <c r="M249">
        <f t="array" ref="M249">1 - (F248/E248)</f>
        <v>-0.61173479248626705</v>
      </c>
      <c r="N249">
        <f t="shared" si="6"/>
        <v>-0.48777960787741442</v>
      </c>
      <c r="O249" s="2">
        <f t="array" ref="O249">P249-SUM(G249:I249)</f>
        <v>-3504596000</v>
      </c>
      <c r="P249" s="2">
        <f t="shared" si="7"/>
        <v>-3314206000</v>
      </c>
    </row>
    <row r="250" spans="1:16" hidden="1" x14ac:dyDescent="0.25">
      <c r="A250" s="1">
        <v>272</v>
      </c>
      <c r="B250" t="s">
        <v>176</v>
      </c>
      <c r="C250" t="s">
        <v>6818</v>
      </c>
      <c r="D250" s="1" t="s">
        <v>11</v>
      </c>
      <c r="E250" s="2">
        <v>9049918000</v>
      </c>
      <c r="F250" s="2">
        <v>10499000000</v>
      </c>
      <c r="G250" s="1"/>
      <c r="H250" s="1"/>
      <c r="I250" s="2">
        <v>265101000</v>
      </c>
      <c r="J250" s="1" t="s">
        <v>71</v>
      </c>
      <c r="K250" s="1" t="s">
        <v>177</v>
      </c>
      <c r="M250">
        <f t="array" ref="M250">1 - (F249/E249)</f>
        <v>-0.46128058786375781</v>
      </c>
      <c r="N250">
        <f t="shared" si="6"/>
        <v>-0.18941420242702753</v>
      </c>
      <c r="O250" s="2">
        <f t="array" ref="O250">P250-SUM(G250:I250)</f>
        <v>-1714183000</v>
      </c>
      <c r="P250" s="2">
        <f t="shared" si="7"/>
        <v>-1449082000</v>
      </c>
    </row>
    <row r="251" spans="1:16" hidden="1" x14ac:dyDescent="0.25">
      <c r="A251" s="1">
        <v>273</v>
      </c>
      <c r="B251" t="s">
        <v>176</v>
      </c>
      <c r="C251" t="s">
        <v>6819</v>
      </c>
      <c r="D251" s="1" t="s">
        <v>12</v>
      </c>
      <c r="E251" s="2">
        <v>10855810000</v>
      </c>
      <c r="F251" s="2">
        <v>10499000000</v>
      </c>
      <c r="G251" s="1"/>
      <c r="H251" s="1"/>
      <c r="I251" s="2">
        <v>314096000</v>
      </c>
      <c r="J251" s="1" t="s">
        <v>71</v>
      </c>
      <c r="K251" s="1" t="s">
        <v>177</v>
      </c>
      <c r="M251">
        <f t="array" ref="M251">1 - (F250/E250)</f>
        <v>-0.16012100883124014</v>
      </c>
      <c r="N251">
        <f t="shared" si="6"/>
        <v>3.9346672427022951E-3</v>
      </c>
      <c r="O251" s="2">
        <f t="array" ref="O251">P251-SUM(G251:I251)</f>
        <v>42714000</v>
      </c>
      <c r="P251" s="2">
        <f t="shared" si="7"/>
        <v>356810000</v>
      </c>
    </row>
    <row r="252" spans="1:16" hidden="1" x14ac:dyDescent="0.25">
      <c r="A252" s="1">
        <v>274</v>
      </c>
      <c r="B252" t="s">
        <v>178</v>
      </c>
      <c r="C252" t="s">
        <v>6816</v>
      </c>
      <c r="D252" s="1" t="s">
        <v>7</v>
      </c>
      <c r="E252" s="2">
        <v>2432680000</v>
      </c>
      <c r="F252" s="2">
        <v>10499000000</v>
      </c>
      <c r="G252" s="2">
        <v>212572000</v>
      </c>
      <c r="H252" s="1"/>
      <c r="I252" s="2">
        <v>622592000</v>
      </c>
      <c r="J252" s="1" t="s">
        <v>71</v>
      </c>
      <c r="K252" s="1" t="s">
        <v>72</v>
      </c>
      <c r="M252">
        <f t="array" ref="M252">1 - (F251/E251)</f>
        <v>3.2868113940829891E-2</v>
      </c>
      <c r="N252">
        <f t="shared" si="6"/>
        <v>-3.6591265600078926</v>
      </c>
      <c r="O252" s="2">
        <f t="array" ref="O252">P252-SUM(G252:I252)</f>
        <v>-8901484000</v>
      </c>
      <c r="P252" s="2">
        <f t="shared" si="7"/>
        <v>-8066320000</v>
      </c>
    </row>
    <row r="253" spans="1:16" x14ac:dyDescent="0.25">
      <c r="A253" s="1">
        <v>275</v>
      </c>
      <c r="B253" t="s">
        <v>178</v>
      </c>
      <c r="C253" t="s">
        <v>6817</v>
      </c>
      <c r="D253" s="1" t="s">
        <v>10</v>
      </c>
      <c r="E253" s="2">
        <v>2865751000</v>
      </c>
      <c r="F253" s="2">
        <v>10499000000</v>
      </c>
      <c r="G253" s="2">
        <v>213519000</v>
      </c>
      <c r="H253" s="1"/>
      <c r="I253" s="2">
        <v>741342000</v>
      </c>
      <c r="J253" s="1" t="s">
        <v>71</v>
      </c>
      <c r="K253" s="1" t="s">
        <v>72</v>
      </c>
      <c r="M253">
        <f t="array" ref="M253">1 - (F252/E252)</f>
        <v>-3.3158163013631059</v>
      </c>
      <c r="N253">
        <f t="shared" si="6"/>
        <v>-2.9968095623101938</v>
      </c>
      <c r="O253" s="2">
        <f t="array" ref="O253">P253-SUM(G253:I253)</f>
        <v>-8588110000</v>
      </c>
      <c r="P253" s="2">
        <f t="shared" si="7"/>
        <v>-7633249000</v>
      </c>
    </row>
    <row r="254" spans="1:16" hidden="1" x14ac:dyDescent="0.25">
      <c r="A254" s="1">
        <v>276</v>
      </c>
      <c r="B254" t="s">
        <v>178</v>
      </c>
      <c r="C254" t="s">
        <v>6818</v>
      </c>
      <c r="D254" s="1" t="s">
        <v>11</v>
      </c>
      <c r="E254" s="2">
        <v>3538756000</v>
      </c>
      <c r="F254" s="2">
        <v>10499000000</v>
      </c>
      <c r="G254" s="2">
        <v>257296000</v>
      </c>
      <c r="H254" s="1"/>
      <c r="I254" s="2">
        <v>985781000</v>
      </c>
      <c r="J254" s="1" t="s">
        <v>71</v>
      </c>
      <c r="K254" s="1" t="s">
        <v>72</v>
      </c>
      <c r="M254">
        <f t="array" ref="M254">1 - (F253/E253)</f>
        <v>-2.6636120863257138</v>
      </c>
      <c r="N254">
        <f t="shared" si="6"/>
        <v>-2.3181369385173771</v>
      </c>
      <c r="O254" s="2">
        <f t="array" ref="O254">P254-SUM(G254:I254)</f>
        <v>-8203321000</v>
      </c>
      <c r="P254" s="2">
        <f t="shared" si="7"/>
        <v>-6960244000</v>
      </c>
    </row>
    <row r="255" spans="1:16" hidden="1" x14ac:dyDescent="0.25">
      <c r="A255" s="1">
        <v>277</v>
      </c>
      <c r="B255" t="s">
        <v>178</v>
      </c>
      <c r="C255" t="s">
        <v>6819</v>
      </c>
      <c r="D255" s="1" t="s">
        <v>12</v>
      </c>
      <c r="E255" s="2">
        <v>3663851000</v>
      </c>
      <c r="F255" s="2">
        <v>10499000000</v>
      </c>
      <c r="G255" s="2">
        <v>310921000</v>
      </c>
      <c r="H255" s="1"/>
      <c r="I255" s="2">
        <v>1036178000</v>
      </c>
      <c r="J255" s="1" t="s">
        <v>71</v>
      </c>
      <c r="K255" s="1" t="s">
        <v>72</v>
      </c>
      <c r="M255">
        <f t="array" ref="M255">1 - (F254/E254)</f>
        <v>-1.9668618011527212</v>
      </c>
      <c r="N255">
        <f t="shared" si="6"/>
        <v>-2.2332371048931847</v>
      </c>
      <c r="O255" s="2">
        <f t="array" ref="O255">P255-SUM(G255:I255)</f>
        <v>-8182248000</v>
      </c>
      <c r="P255" s="2">
        <f t="shared" si="7"/>
        <v>-6835149000</v>
      </c>
    </row>
    <row r="256" spans="1:16" hidden="1" x14ac:dyDescent="0.25">
      <c r="A256" s="1">
        <v>278</v>
      </c>
      <c r="B256" t="s">
        <v>179</v>
      </c>
      <c r="C256" t="s">
        <v>6816</v>
      </c>
      <c r="D256" s="1" t="s">
        <v>180</v>
      </c>
      <c r="E256" s="2">
        <v>15456000000</v>
      </c>
      <c r="F256" s="2">
        <v>10499000000</v>
      </c>
      <c r="G256" s="2">
        <v>1879000000</v>
      </c>
      <c r="H256" s="1"/>
      <c r="I256" s="2">
        <v>1590000000</v>
      </c>
      <c r="J256" s="1" t="s">
        <v>15</v>
      </c>
      <c r="K256" s="1" t="s">
        <v>181</v>
      </c>
      <c r="M256">
        <f t="array" ref="M256">1 - (F255/E255)</f>
        <v>-1.8655641291089622</v>
      </c>
      <c r="N256">
        <f t="shared" si="6"/>
        <v>9.627329192546584E-2</v>
      </c>
      <c r="O256" s="2">
        <f t="array" ref="O256">P256-SUM(G256:I256)</f>
        <v>1488000000</v>
      </c>
      <c r="P256" s="2">
        <f t="shared" si="7"/>
        <v>4957000000</v>
      </c>
    </row>
    <row r="257" spans="1:16" x14ac:dyDescent="0.25">
      <c r="A257" s="1">
        <v>279</v>
      </c>
      <c r="B257" t="s">
        <v>179</v>
      </c>
      <c r="C257" t="s">
        <v>6817</v>
      </c>
      <c r="D257" s="1" t="s">
        <v>182</v>
      </c>
      <c r="E257" s="2">
        <v>15884000000</v>
      </c>
      <c r="F257" s="2">
        <v>10499000000</v>
      </c>
      <c r="G257" s="2">
        <v>2054000000</v>
      </c>
      <c r="H257" s="1"/>
      <c r="I257" s="2">
        <v>1637000000</v>
      </c>
      <c r="J257" s="1" t="s">
        <v>15</v>
      </c>
      <c r="K257" s="1" t="s">
        <v>181</v>
      </c>
      <c r="M257">
        <f t="array" ref="M257">1 - (F256/E256)</f>
        <v>0.3207168737060041</v>
      </c>
      <c r="N257">
        <f t="shared" si="6"/>
        <v>0.10664819944598337</v>
      </c>
      <c r="O257" s="2">
        <f t="array" ref="O257">P257-SUM(G257:I257)</f>
        <v>1694000000</v>
      </c>
      <c r="P257" s="2">
        <f t="shared" si="7"/>
        <v>5385000000</v>
      </c>
    </row>
    <row r="258" spans="1:16" hidden="1" x14ac:dyDescent="0.25">
      <c r="A258" s="1">
        <v>280</v>
      </c>
      <c r="B258" t="s">
        <v>179</v>
      </c>
      <c r="C258" t="s">
        <v>6818</v>
      </c>
      <c r="D258" s="1" t="s">
        <v>183</v>
      </c>
      <c r="E258" s="2">
        <v>15714000000</v>
      </c>
      <c r="F258" s="2">
        <v>10499000000</v>
      </c>
      <c r="G258" s="2">
        <v>2067000000</v>
      </c>
      <c r="H258" s="1"/>
      <c r="I258" s="2">
        <v>1626000000</v>
      </c>
      <c r="J258" s="1" t="s">
        <v>15</v>
      </c>
      <c r="K258" s="1" t="s">
        <v>181</v>
      </c>
      <c r="M258">
        <f t="array" ref="M258">1 - (F257/E257)</f>
        <v>0.33902039788466376</v>
      </c>
      <c r="N258">
        <f t="shared" si="6"/>
        <v>9.6856306478299611E-2</v>
      </c>
      <c r="O258" s="2">
        <f t="array" ref="O258">P258-SUM(G258:I258)</f>
        <v>1522000000</v>
      </c>
      <c r="P258" s="2">
        <f t="shared" si="7"/>
        <v>5215000000</v>
      </c>
    </row>
    <row r="259" spans="1:16" hidden="1" x14ac:dyDescent="0.25">
      <c r="A259" s="1">
        <v>281</v>
      </c>
      <c r="B259" t="s">
        <v>179</v>
      </c>
      <c r="C259" t="s">
        <v>6819</v>
      </c>
      <c r="D259" s="1" t="s">
        <v>184</v>
      </c>
      <c r="E259" s="2">
        <v>16389000000</v>
      </c>
      <c r="F259" s="2">
        <v>10499000000</v>
      </c>
      <c r="G259" s="2">
        <v>2197000000</v>
      </c>
      <c r="H259" s="1"/>
      <c r="I259" s="2">
        <v>1738000000</v>
      </c>
      <c r="J259" s="1" t="s">
        <v>15</v>
      </c>
      <c r="K259" s="1" t="s">
        <v>181</v>
      </c>
      <c r="M259">
        <f t="array" ref="M259">1 - (F258/E258)</f>
        <v>0.33186967035764292</v>
      </c>
      <c r="N259">
        <f t="shared" ref="N259:N322" si="8">O259/E259</f>
        <v>0.11928732686558058</v>
      </c>
      <c r="O259" s="2">
        <f t="array" ref="O259">P259-SUM(G259:I259)</f>
        <v>1955000000</v>
      </c>
      <c r="P259" s="2">
        <f t="shared" ref="P259:P322" si="9">E259-F259</f>
        <v>5890000000</v>
      </c>
    </row>
    <row r="260" spans="1:16" hidden="1" x14ac:dyDescent="0.25">
      <c r="A260" s="1">
        <v>282</v>
      </c>
      <c r="B260" t="s">
        <v>185</v>
      </c>
      <c r="C260" t="s">
        <v>6816</v>
      </c>
      <c r="D260" s="1" t="s">
        <v>10</v>
      </c>
      <c r="E260" s="2">
        <v>6493900000</v>
      </c>
      <c r="F260" s="2">
        <v>10499000000</v>
      </c>
      <c r="G260" s="2">
        <v>1684500000</v>
      </c>
      <c r="H260" s="2">
        <v>2226200000</v>
      </c>
      <c r="I260" s="2">
        <v>262800000</v>
      </c>
      <c r="J260" s="1" t="s">
        <v>28</v>
      </c>
      <c r="K260" s="1" t="s">
        <v>86</v>
      </c>
      <c r="M260">
        <f t="array" ref="M260">1 - (F259/E259)</f>
        <v>0.35938739398376962</v>
      </c>
      <c r="N260">
        <f t="shared" si="8"/>
        <v>-1.2594280786584333</v>
      </c>
      <c r="O260" s="2">
        <f t="array" ref="O260">P260-SUM(G260:I260)</f>
        <v>-8178600000</v>
      </c>
      <c r="P260" s="2">
        <f t="shared" si="9"/>
        <v>-4005100000</v>
      </c>
    </row>
    <row r="261" spans="1:16" x14ac:dyDescent="0.25">
      <c r="A261" s="1">
        <v>283</v>
      </c>
      <c r="B261" t="s">
        <v>185</v>
      </c>
      <c r="C261" t="s">
        <v>6817</v>
      </c>
      <c r="D261" s="1" t="s">
        <v>11</v>
      </c>
      <c r="E261" s="2">
        <v>7670400000</v>
      </c>
      <c r="F261" s="2">
        <v>10499000000</v>
      </c>
      <c r="G261" s="2">
        <v>2027900000</v>
      </c>
      <c r="H261" s="2">
        <v>2430600000</v>
      </c>
      <c r="I261" s="2">
        <v>258300000</v>
      </c>
      <c r="J261" s="1" t="s">
        <v>28</v>
      </c>
      <c r="K261" s="1" t="s">
        <v>86</v>
      </c>
      <c r="M261">
        <f t="array" ref="M261">1 - (F260/E260)</f>
        <v>-0.61674802506968085</v>
      </c>
      <c r="N261">
        <f t="shared" si="8"/>
        <v>-0.98370358781810596</v>
      </c>
      <c r="O261" s="2">
        <f t="array" ref="O261">P261-SUM(G261:I261)</f>
        <v>-7545400000</v>
      </c>
      <c r="P261" s="2">
        <f t="shared" si="9"/>
        <v>-2828600000</v>
      </c>
    </row>
    <row r="262" spans="1:16" hidden="1" x14ac:dyDescent="0.25">
      <c r="A262" s="1">
        <v>284</v>
      </c>
      <c r="B262" t="s">
        <v>185</v>
      </c>
      <c r="C262" t="s">
        <v>6818</v>
      </c>
      <c r="D262" s="1" t="s">
        <v>12</v>
      </c>
      <c r="E262" s="2">
        <v>9256000000</v>
      </c>
      <c r="F262" s="2">
        <v>10499000000</v>
      </c>
      <c r="G262" s="2">
        <v>2305400000</v>
      </c>
      <c r="H262" s="2">
        <v>3697300000</v>
      </c>
      <c r="I262" s="2">
        <v>279000000</v>
      </c>
      <c r="J262" s="1" t="s">
        <v>28</v>
      </c>
      <c r="K262" s="1" t="s">
        <v>86</v>
      </c>
      <c r="M262">
        <f t="array" ref="M262">1 - (F261/E261)</f>
        <v>-0.36876825198164376</v>
      </c>
      <c r="N262">
        <f t="shared" si="8"/>
        <v>-0.81295375972342265</v>
      </c>
      <c r="O262" s="2">
        <f t="array" ref="O262">P262-SUM(G262:I262)</f>
        <v>-7524700000</v>
      </c>
      <c r="P262" s="2">
        <f t="shared" si="9"/>
        <v>-1243000000</v>
      </c>
    </row>
    <row r="263" spans="1:16" hidden="1" x14ac:dyDescent="0.25">
      <c r="A263" s="1">
        <v>285</v>
      </c>
      <c r="B263" t="s">
        <v>185</v>
      </c>
      <c r="C263" t="s">
        <v>6819</v>
      </c>
      <c r="D263" s="1" t="s">
        <v>75</v>
      </c>
      <c r="E263" s="2">
        <v>11229200000</v>
      </c>
      <c r="F263" s="2">
        <v>10499000000</v>
      </c>
      <c r="G263" s="2">
        <v>2657700000</v>
      </c>
      <c r="H263" s="2">
        <v>4470100000</v>
      </c>
      <c r="I263" s="2">
        <v>459000000</v>
      </c>
      <c r="J263" s="1" t="s">
        <v>28</v>
      </c>
      <c r="K263" s="1" t="s">
        <v>86</v>
      </c>
      <c r="M263">
        <f t="array" ref="M263">1 - (F262/E262)</f>
        <v>-0.13429127052722567</v>
      </c>
      <c r="N263">
        <f t="shared" si="8"/>
        <v>-0.61060449542264805</v>
      </c>
      <c r="O263" s="2">
        <f t="array" ref="O263">P263-SUM(G263:I263)</f>
        <v>-6856600000</v>
      </c>
      <c r="P263" s="2">
        <f t="shared" si="9"/>
        <v>730200000</v>
      </c>
    </row>
    <row r="264" spans="1:16" hidden="1" x14ac:dyDescent="0.25">
      <c r="A264" s="1">
        <v>286</v>
      </c>
      <c r="B264" t="s">
        <v>186</v>
      </c>
      <c r="C264" t="s">
        <v>6816</v>
      </c>
      <c r="D264" s="1" t="s">
        <v>17</v>
      </c>
      <c r="E264" s="2">
        <v>2910748000</v>
      </c>
      <c r="F264" s="2">
        <v>10499000000</v>
      </c>
      <c r="G264" s="2">
        <v>1468434000</v>
      </c>
      <c r="H264" s="2">
        <v>338786000</v>
      </c>
      <c r="I264" s="2">
        <v>12794000</v>
      </c>
      <c r="J264" s="1" t="s">
        <v>28</v>
      </c>
      <c r="K264" s="1" t="s">
        <v>187</v>
      </c>
      <c r="M264">
        <f t="array" ref="M264">1 - (F263/E263)</f>
        <v>6.5026894168774274E-2</v>
      </c>
      <c r="N264">
        <f t="shared" si="8"/>
        <v>-3.2322502669416933</v>
      </c>
      <c r="O264" s="2">
        <f t="array" ref="O264">P264-SUM(G264:I264)</f>
        <v>-9408266000</v>
      </c>
      <c r="P264" s="2">
        <f t="shared" si="9"/>
        <v>-7588252000</v>
      </c>
    </row>
    <row r="265" spans="1:16" x14ac:dyDescent="0.25">
      <c r="A265" s="1">
        <v>287</v>
      </c>
      <c r="B265" t="s">
        <v>186</v>
      </c>
      <c r="C265" t="s">
        <v>6817</v>
      </c>
      <c r="D265" s="1" t="s">
        <v>18</v>
      </c>
      <c r="E265" s="2">
        <v>3402703000</v>
      </c>
      <c r="F265" s="2">
        <v>10499000000</v>
      </c>
      <c r="G265" s="2">
        <v>1628961000</v>
      </c>
      <c r="H265" s="2">
        <v>392805000</v>
      </c>
      <c r="I265" s="2">
        <v>13476000</v>
      </c>
      <c r="J265" s="1" t="s">
        <v>28</v>
      </c>
      <c r="K265" s="1" t="s">
        <v>187</v>
      </c>
      <c r="M265">
        <f t="array" ref="M265">1 - (F264/E264)</f>
        <v>-2.6069766259394491</v>
      </c>
      <c r="N265">
        <f t="shared" si="8"/>
        <v>-2.6836132921386322</v>
      </c>
      <c r="O265" s="2">
        <f t="array" ref="O265">P265-SUM(G265:I265)</f>
        <v>-9131539000</v>
      </c>
      <c r="P265" s="2">
        <f t="shared" si="9"/>
        <v>-7096297000</v>
      </c>
    </row>
    <row r="266" spans="1:16" hidden="1" x14ac:dyDescent="0.25">
      <c r="A266" s="1">
        <v>288</v>
      </c>
      <c r="B266" t="s">
        <v>186</v>
      </c>
      <c r="C266" t="s">
        <v>6818</v>
      </c>
      <c r="D266" s="1" t="s">
        <v>19</v>
      </c>
      <c r="E266" s="2">
        <v>4425267000</v>
      </c>
      <c r="F266" s="2">
        <v>10499000000</v>
      </c>
      <c r="G266" s="2">
        <v>2262024000</v>
      </c>
      <c r="H266" s="2">
        <v>539799000</v>
      </c>
      <c r="I266" s="2">
        <v>91527000</v>
      </c>
      <c r="J266" s="1" t="s">
        <v>28</v>
      </c>
      <c r="K266" s="1" t="s">
        <v>187</v>
      </c>
      <c r="M266">
        <f t="array" ref="M266">1 - (F265/E265)</f>
        <v>-2.085488213340982</v>
      </c>
      <c r="N266">
        <f t="shared" si="8"/>
        <v>-2.0263371679042192</v>
      </c>
      <c r="O266" s="2">
        <f t="array" ref="O266">P266-SUM(G266:I266)</f>
        <v>-8967083000</v>
      </c>
      <c r="P266" s="2">
        <f t="shared" si="9"/>
        <v>-6073733000</v>
      </c>
    </row>
    <row r="267" spans="1:16" hidden="1" x14ac:dyDescent="0.25">
      <c r="A267" s="1">
        <v>289</v>
      </c>
      <c r="B267" t="s">
        <v>186</v>
      </c>
      <c r="C267" t="s">
        <v>6819</v>
      </c>
      <c r="D267" s="1" t="s">
        <v>75</v>
      </c>
      <c r="E267" s="2">
        <v>4796473000</v>
      </c>
      <c r="F267" s="2">
        <v>10499000000</v>
      </c>
      <c r="G267" s="2">
        <v>2464380000</v>
      </c>
      <c r="H267" s="2">
        <v>551418000</v>
      </c>
      <c r="I267" s="2">
        <v>90546000</v>
      </c>
      <c r="J267" s="1" t="s">
        <v>28</v>
      </c>
      <c r="K267" s="1" t="s">
        <v>187</v>
      </c>
      <c r="M267">
        <f t="array" ref="M267">1 - (F266/E266)</f>
        <v>-1.3725122122574751</v>
      </c>
      <c r="N267">
        <f t="shared" si="8"/>
        <v>-1.8365309259532994</v>
      </c>
      <c r="O267" s="2">
        <f t="array" ref="O267">P267-SUM(G267:I267)</f>
        <v>-8808871000</v>
      </c>
      <c r="P267" s="2">
        <f t="shared" si="9"/>
        <v>-5702527000</v>
      </c>
    </row>
    <row r="268" spans="1:16" hidden="1" x14ac:dyDescent="0.25">
      <c r="A268" s="1">
        <v>290</v>
      </c>
      <c r="B268" t="s">
        <v>188</v>
      </c>
      <c r="C268" t="s">
        <v>6816</v>
      </c>
      <c r="D268" s="1" t="s">
        <v>7</v>
      </c>
      <c r="E268" s="2">
        <v>6104000000</v>
      </c>
      <c r="F268" s="2">
        <v>10499000000</v>
      </c>
      <c r="G268" s="2">
        <v>200900000</v>
      </c>
      <c r="H268" s="1"/>
      <c r="I268" s="1"/>
      <c r="J268" s="1" t="s">
        <v>79</v>
      </c>
      <c r="K268" s="1" t="s">
        <v>189</v>
      </c>
      <c r="M268">
        <f t="array" ref="M268">1 - (F267/E267)</f>
        <v>-1.1889000521841777</v>
      </c>
      <c r="N268">
        <f t="shared" si="8"/>
        <v>-0.75293250327653993</v>
      </c>
      <c r="O268" s="2">
        <f t="array" ref="O268">P268-SUM(G268:I268)</f>
        <v>-4595900000</v>
      </c>
      <c r="P268" s="2">
        <f t="shared" si="9"/>
        <v>-4395000000</v>
      </c>
    </row>
    <row r="269" spans="1:16" x14ac:dyDescent="0.25">
      <c r="A269" s="1">
        <v>291</v>
      </c>
      <c r="B269" t="s">
        <v>188</v>
      </c>
      <c r="C269" t="s">
        <v>6817</v>
      </c>
      <c r="D269" s="1" t="s">
        <v>10</v>
      </c>
      <c r="E269" s="2">
        <v>5474700000</v>
      </c>
      <c r="F269" s="2">
        <v>10499000000</v>
      </c>
      <c r="G269" s="2">
        <v>150200000</v>
      </c>
      <c r="H269" s="1"/>
      <c r="I269" s="1"/>
      <c r="J269" s="1" t="s">
        <v>79</v>
      </c>
      <c r="K269" s="1" t="s">
        <v>189</v>
      </c>
      <c r="M269">
        <f t="array" ref="M269">1 - (F268/E268)</f>
        <v>-0.72001965923984268</v>
      </c>
      <c r="N269">
        <f t="shared" si="8"/>
        <v>-0.94516594516594521</v>
      </c>
      <c r="O269" s="2">
        <f t="array" ref="O269">P269-SUM(G269:I269)</f>
        <v>-5174500000</v>
      </c>
      <c r="P269" s="2">
        <f t="shared" si="9"/>
        <v>-5024300000</v>
      </c>
    </row>
    <row r="270" spans="1:16" hidden="1" x14ac:dyDescent="0.25">
      <c r="A270" s="1">
        <v>292</v>
      </c>
      <c r="B270" t="s">
        <v>188</v>
      </c>
      <c r="C270" t="s">
        <v>6818</v>
      </c>
      <c r="D270" s="1" t="s">
        <v>11</v>
      </c>
      <c r="E270" s="2">
        <v>4743200000</v>
      </c>
      <c r="F270" s="2">
        <v>10499000000</v>
      </c>
      <c r="G270" s="2">
        <v>205200000</v>
      </c>
      <c r="H270" s="1"/>
      <c r="I270" s="1"/>
      <c r="J270" s="1" t="s">
        <v>79</v>
      </c>
      <c r="K270" s="1" t="s">
        <v>189</v>
      </c>
      <c r="M270">
        <f t="array" ref="M270">1 - (F269/E269)</f>
        <v>-0.91773065190786718</v>
      </c>
      <c r="N270">
        <f t="shared" si="8"/>
        <v>-1.2567465002529938</v>
      </c>
      <c r="O270" s="2">
        <f t="array" ref="O270">P270-SUM(G270:I270)</f>
        <v>-5961000000</v>
      </c>
      <c r="P270" s="2">
        <f t="shared" si="9"/>
        <v>-5755800000</v>
      </c>
    </row>
    <row r="271" spans="1:16" hidden="1" x14ac:dyDescent="0.25">
      <c r="A271" s="1">
        <v>293</v>
      </c>
      <c r="B271" t="s">
        <v>188</v>
      </c>
      <c r="C271" t="s">
        <v>6819</v>
      </c>
      <c r="D271" s="1" t="s">
        <v>12</v>
      </c>
      <c r="E271" s="2">
        <v>4308300000</v>
      </c>
      <c r="F271" s="2">
        <v>10499000000</v>
      </c>
      <c r="G271" s="2">
        <v>319000000</v>
      </c>
      <c r="H271" s="1"/>
      <c r="I271" s="1"/>
      <c r="J271" s="1" t="s">
        <v>79</v>
      </c>
      <c r="K271" s="1" t="s">
        <v>189</v>
      </c>
      <c r="M271">
        <f t="array" ref="M271">1 - (F270/E270)</f>
        <v>-1.2134845673806711</v>
      </c>
      <c r="N271">
        <f t="shared" si="8"/>
        <v>-1.5109672028410277</v>
      </c>
      <c r="O271" s="2">
        <f t="array" ref="O271">P271-SUM(G271:I271)</f>
        <v>-6509700000</v>
      </c>
      <c r="P271" s="2">
        <f t="shared" si="9"/>
        <v>-6190700000</v>
      </c>
    </row>
    <row r="272" spans="1:16" hidden="1" x14ac:dyDescent="0.25">
      <c r="A272" s="1">
        <v>294</v>
      </c>
      <c r="B272" t="s">
        <v>190</v>
      </c>
      <c r="C272" t="s">
        <v>6816</v>
      </c>
      <c r="D272" s="1" t="s">
        <v>7</v>
      </c>
      <c r="E272" s="2">
        <v>5513000000</v>
      </c>
      <c r="F272" s="2">
        <v>10499000000</v>
      </c>
      <c r="G272" s="2">
        <v>3380000000</v>
      </c>
      <c r="H272" s="1"/>
      <c r="I272" s="2">
        <v>490000000</v>
      </c>
      <c r="J272" s="1" t="s">
        <v>66</v>
      </c>
      <c r="K272" s="1" t="s">
        <v>191</v>
      </c>
      <c r="M272">
        <f t="array" ref="M272">1 - (F271/E271)</f>
        <v>-1.4369240767820255</v>
      </c>
      <c r="N272">
        <f t="shared" si="8"/>
        <v>-1.6063849083983313</v>
      </c>
      <c r="O272" s="2">
        <f t="array" ref="O272">P272-SUM(G272:I272)</f>
        <v>-8856000000</v>
      </c>
      <c r="P272" s="2">
        <f t="shared" si="9"/>
        <v>-4986000000</v>
      </c>
    </row>
    <row r="273" spans="1:16" x14ac:dyDescent="0.25">
      <c r="A273" s="1">
        <v>295</v>
      </c>
      <c r="B273" t="s">
        <v>190</v>
      </c>
      <c r="C273" t="s">
        <v>6817</v>
      </c>
      <c r="D273" s="1" t="s">
        <v>10</v>
      </c>
      <c r="E273" s="2">
        <v>5133000000</v>
      </c>
      <c r="F273" s="2">
        <v>10499000000</v>
      </c>
      <c r="G273" s="2">
        <v>3142000000</v>
      </c>
      <c r="H273" s="1"/>
      <c r="I273" s="2">
        <v>581000000</v>
      </c>
      <c r="J273" s="1" t="s">
        <v>66</v>
      </c>
      <c r="K273" s="1" t="s">
        <v>191</v>
      </c>
      <c r="M273">
        <f t="array" ref="M273">1 - (F272/E272)</f>
        <v>-0.9044077634681662</v>
      </c>
      <c r="N273">
        <f t="shared" si="8"/>
        <v>-1.7706993960646795</v>
      </c>
      <c r="O273" s="2">
        <f t="array" ref="O273">P273-SUM(G273:I273)</f>
        <v>-9089000000</v>
      </c>
      <c r="P273" s="2">
        <f t="shared" si="9"/>
        <v>-5366000000</v>
      </c>
    </row>
    <row r="274" spans="1:16" hidden="1" x14ac:dyDescent="0.25">
      <c r="A274" s="1">
        <v>296</v>
      </c>
      <c r="B274" t="s">
        <v>190</v>
      </c>
      <c r="C274" t="s">
        <v>6818</v>
      </c>
      <c r="D274" s="1" t="s">
        <v>11</v>
      </c>
      <c r="E274" s="2">
        <v>5342000000</v>
      </c>
      <c r="F274" s="2">
        <v>10499000000</v>
      </c>
      <c r="G274" s="2">
        <v>3247000000</v>
      </c>
      <c r="H274" s="1"/>
      <c r="I274" s="2">
        <v>464000000</v>
      </c>
      <c r="J274" s="1" t="s">
        <v>66</v>
      </c>
      <c r="K274" s="1" t="s">
        <v>191</v>
      </c>
      <c r="M274">
        <f t="array" ref="M274">1 - (F273/E273)</f>
        <v>-1.045392557958309</v>
      </c>
      <c r="N274">
        <f t="shared" si="8"/>
        <v>-1.6600524148259079</v>
      </c>
      <c r="O274" s="2">
        <f t="array" ref="O274">P274-SUM(G274:I274)</f>
        <v>-8868000000</v>
      </c>
      <c r="P274" s="2">
        <f t="shared" si="9"/>
        <v>-5157000000</v>
      </c>
    </row>
    <row r="275" spans="1:16" hidden="1" x14ac:dyDescent="0.25">
      <c r="A275" s="1">
        <v>297</v>
      </c>
      <c r="B275" t="s">
        <v>190</v>
      </c>
      <c r="C275" t="s">
        <v>6819</v>
      </c>
      <c r="D275" s="1" t="s">
        <v>12</v>
      </c>
      <c r="E275" s="2">
        <v>5276000000</v>
      </c>
      <c r="F275" s="2">
        <v>10499000000</v>
      </c>
      <c r="G275" s="2">
        <v>3113000000</v>
      </c>
      <c r="H275" s="1"/>
      <c r="I275" s="2">
        <v>448000000</v>
      </c>
      <c r="J275" s="1" t="s">
        <v>66</v>
      </c>
      <c r="K275" s="1" t="s">
        <v>191</v>
      </c>
      <c r="M275">
        <f t="array" ref="M275">1 - (F274/E274)</f>
        <v>-0.96536877573942337</v>
      </c>
      <c r="N275">
        <f t="shared" si="8"/>
        <v>-1.6648976497346475</v>
      </c>
      <c r="O275" s="2">
        <f t="array" ref="O275">P275-SUM(G275:I275)</f>
        <v>-8784000000</v>
      </c>
      <c r="P275" s="2">
        <f t="shared" si="9"/>
        <v>-5223000000</v>
      </c>
    </row>
    <row r="276" spans="1:16" hidden="1" x14ac:dyDescent="0.25">
      <c r="A276" s="1">
        <v>298</v>
      </c>
      <c r="B276" t="s">
        <v>192</v>
      </c>
      <c r="C276" t="s">
        <v>6816</v>
      </c>
      <c r="D276" s="1" t="s">
        <v>7</v>
      </c>
      <c r="E276" s="2">
        <v>2921900000</v>
      </c>
      <c r="F276" s="2">
        <v>10499000000</v>
      </c>
      <c r="G276" s="2">
        <v>746300000</v>
      </c>
      <c r="H276" s="1"/>
      <c r="I276" s="1"/>
      <c r="J276" s="1" t="s">
        <v>51</v>
      </c>
      <c r="K276" s="1" t="s">
        <v>193</v>
      </c>
      <c r="M276">
        <f t="array" ref="M276">1 - (F275/E275)</f>
        <v>-0.98995451099317666</v>
      </c>
      <c r="N276">
        <f t="shared" si="8"/>
        <v>-2.8486258941099969</v>
      </c>
      <c r="O276" s="2">
        <f t="array" ref="O276">P276-SUM(G276:I276)</f>
        <v>-8323400000</v>
      </c>
      <c r="P276" s="2">
        <f t="shared" si="9"/>
        <v>-7577100000</v>
      </c>
    </row>
    <row r="277" spans="1:16" x14ac:dyDescent="0.25">
      <c r="A277" s="1">
        <v>299</v>
      </c>
      <c r="B277" t="s">
        <v>192</v>
      </c>
      <c r="C277" t="s">
        <v>6817</v>
      </c>
      <c r="D277" s="1" t="s">
        <v>10</v>
      </c>
      <c r="E277" s="2">
        <v>3194300000</v>
      </c>
      <c r="F277" s="2">
        <v>10499000000</v>
      </c>
      <c r="G277" s="2">
        <v>815800000</v>
      </c>
      <c r="H277" s="1"/>
      <c r="I277" s="1"/>
      <c r="J277" s="1" t="s">
        <v>51</v>
      </c>
      <c r="K277" s="1" t="s">
        <v>193</v>
      </c>
      <c r="M277">
        <f t="array" ref="M277">1 - (F276/E276)</f>
        <v>-2.593209897669325</v>
      </c>
      <c r="N277">
        <f t="shared" si="8"/>
        <v>-2.542184516169427</v>
      </c>
      <c r="O277" s="2">
        <f t="array" ref="O277">P277-SUM(G277:I277)</f>
        <v>-8120500000</v>
      </c>
      <c r="P277" s="2">
        <f t="shared" si="9"/>
        <v>-7304700000</v>
      </c>
    </row>
    <row r="278" spans="1:16" hidden="1" x14ac:dyDescent="0.25">
      <c r="A278" s="1">
        <v>300</v>
      </c>
      <c r="B278" t="s">
        <v>192</v>
      </c>
      <c r="C278" t="s">
        <v>6818</v>
      </c>
      <c r="D278" s="1" t="s">
        <v>11</v>
      </c>
      <c r="E278" s="2">
        <v>3297600000</v>
      </c>
      <c r="F278" s="2">
        <v>10499000000</v>
      </c>
      <c r="G278" s="2">
        <v>811700000</v>
      </c>
      <c r="H278" s="1"/>
      <c r="I278" s="1"/>
      <c r="J278" s="1" t="s">
        <v>51</v>
      </c>
      <c r="K278" s="1" t="s">
        <v>193</v>
      </c>
      <c r="M278">
        <f t="array" ref="M278">1 - (F277/E277)</f>
        <v>-2.2867920984253201</v>
      </c>
      <c r="N278">
        <f t="shared" si="8"/>
        <v>-2.429979378942261</v>
      </c>
      <c r="O278" s="2">
        <f t="array" ref="O278">P278-SUM(G278:I278)</f>
        <v>-8013100000</v>
      </c>
      <c r="P278" s="2">
        <f t="shared" si="9"/>
        <v>-7201400000</v>
      </c>
    </row>
    <row r="279" spans="1:16" hidden="1" x14ac:dyDescent="0.25">
      <c r="A279" s="1">
        <v>301</v>
      </c>
      <c r="B279" t="s">
        <v>192</v>
      </c>
      <c r="C279" t="s">
        <v>6819</v>
      </c>
      <c r="D279" s="1" t="s">
        <v>12</v>
      </c>
      <c r="E279" s="2">
        <v>3394800000</v>
      </c>
      <c r="F279" s="2">
        <v>10499000000</v>
      </c>
      <c r="G279" s="2">
        <v>837600000</v>
      </c>
      <c r="H279" s="1"/>
      <c r="I279" s="1"/>
      <c r="J279" s="1" t="s">
        <v>51</v>
      </c>
      <c r="K279" s="1" t="s">
        <v>193</v>
      </c>
      <c r="M279">
        <f t="array" ref="M279">1 - (F278/E278)</f>
        <v>-2.1838306647258614</v>
      </c>
      <c r="N279">
        <f t="shared" si="8"/>
        <v>-2.339401437492636</v>
      </c>
      <c r="O279" s="2">
        <f t="array" ref="O279">P279-SUM(G279:I279)</f>
        <v>-7941800000</v>
      </c>
      <c r="P279" s="2">
        <f t="shared" si="9"/>
        <v>-7104200000</v>
      </c>
    </row>
    <row r="280" spans="1:16" hidden="1" x14ac:dyDescent="0.25">
      <c r="A280" s="1">
        <v>302</v>
      </c>
      <c r="B280" t="s">
        <v>194</v>
      </c>
      <c r="C280" t="s">
        <v>6816</v>
      </c>
      <c r="D280" s="1" t="s">
        <v>7</v>
      </c>
      <c r="E280" s="2">
        <v>12316000000</v>
      </c>
      <c r="F280" s="2">
        <v>10499000000</v>
      </c>
      <c r="G280" s="2">
        <v>723000000</v>
      </c>
      <c r="H280" s="1"/>
      <c r="I280" s="2">
        <v>2811000000</v>
      </c>
      <c r="J280" s="1" t="s">
        <v>107</v>
      </c>
      <c r="K280" s="1" t="s">
        <v>195</v>
      </c>
      <c r="M280">
        <f t="array" ref="M280">1 - (F279/E279)</f>
        <v>-2.0926711441027455</v>
      </c>
      <c r="N280">
        <f t="shared" si="8"/>
        <v>-0.13941214680090938</v>
      </c>
      <c r="O280" s="2">
        <f t="array" ref="O280">P280-SUM(G280:I280)</f>
        <v>-1717000000</v>
      </c>
      <c r="P280" s="2">
        <f t="shared" si="9"/>
        <v>1817000000</v>
      </c>
    </row>
    <row r="281" spans="1:16" x14ac:dyDescent="0.25">
      <c r="A281" s="1">
        <v>303</v>
      </c>
      <c r="B281" t="s">
        <v>194</v>
      </c>
      <c r="C281" t="s">
        <v>6817</v>
      </c>
      <c r="D281" s="1" t="s">
        <v>10</v>
      </c>
      <c r="E281" s="2">
        <v>19080000000</v>
      </c>
      <c r="F281" s="2">
        <v>10499000000</v>
      </c>
      <c r="G281" s="2">
        <v>686000000</v>
      </c>
      <c r="H281" s="1"/>
      <c r="I281" s="2">
        <v>2903000000</v>
      </c>
      <c r="J281" s="1" t="s">
        <v>107</v>
      </c>
      <c r="K281" s="1" t="s">
        <v>195</v>
      </c>
      <c r="M281">
        <f t="array" ref="M281">1 - (F280/E280)</f>
        <v>0.14753166612536539</v>
      </c>
      <c r="N281">
        <f t="shared" si="8"/>
        <v>0.26163522012578616</v>
      </c>
      <c r="O281" s="2">
        <f t="array" ref="O281">P281-SUM(G281:I281)</f>
        <v>4992000000</v>
      </c>
      <c r="P281" s="2">
        <f t="shared" si="9"/>
        <v>8581000000</v>
      </c>
    </row>
    <row r="282" spans="1:16" hidden="1" x14ac:dyDescent="0.25">
      <c r="A282" s="1">
        <v>304</v>
      </c>
      <c r="B282" t="s">
        <v>194</v>
      </c>
      <c r="C282" t="s">
        <v>6818</v>
      </c>
      <c r="D282" s="1" t="s">
        <v>11</v>
      </c>
      <c r="E282" s="2">
        <v>23125000000</v>
      </c>
      <c r="F282" s="2">
        <v>10499000000</v>
      </c>
      <c r="G282" s="2">
        <v>554000000</v>
      </c>
      <c r="H282" s="1"/>
      <c r="I282" s="2">
        <v>2915000000</v>
      </c>
      <c r="J282" s="1" t="s">
        <v>107</v>
      </c>
      <c r="K282" s="1" t="s">
        <v>195</v>
      </c>
      <c r="M282">
        <f t="array" ref="M282">1 - (F281/E281)</f>
        <v>0.44973794549266244</v>
      </c>
      <c r="N282">
        <f t="shared" si="8"/>
        <v>0.3959783783783784</v>
      </c>
      <c r="O282" s="2">
        <f t="array" ref="O282">P282-SUM(G282:I282)</f>
        <v>9157000000</v>
      </c>
      <c r="P282" s="2">
        <f t="shared" si="9"/>
        <v>12626000000</v>
      </c>
    </row>
    <row r="283" spans="1:16" hidden="1" x14ac:dyDescent="0.25">
      <c r="A283" s="1">
        <v>305</v>
      </c>
      <c r="B283" t="s">
        <v>194</v>
      </c>
      <c r="C283" t="s">
        <v>6819</v>
      </c>
      <c r="D283" s="1" t="s">
        <v>12</v>
      </c>
      <c r="E283" s="2">
        <v>12764000000</v>
      </c>
      <c r="F283" s="2">
        <v>10499000000</v>
      </c>
      <c r="G283" s="2">
        <v>334000000</v>
      </c>
      <c r="H283" s="1"/>
      <c r="I283" s="2">
        <v>2229000000</v>
      </c>
      <c r="J283" s="1" t="s">
        <v>107</v>
      </c>
      <c r="K283" s="1" t="s">
        <v>195</v>
      </c>
      <c r="M283">
        <f t="array" ref="M283">1 - (F282/E282)</f>
        <v>0.54598918918918926</v>
      </c>
      <c r="N283">
        <f t="shared" si="8"/>
        <v>-2.3346913193356314E-2</v>
      </c>
      <c r="O283" s="2">
        <f t="array" ref="O283">P283-SUM(G283:I283)</f>
        <v>-298000000</v>
      </c>
      <c r="P283" s="2">
        <f t="shared" si="9"/>
        <v>2265000000</v>
      </c>
    </row>
    <row r="284" spans="1:16" hidden="1" x14ac:dyDescent="0.25">
      <c r="A284" s="1">
        <v>306</v>
      </c>
      <c r="B284" t="s">
        <v>196</v>
      </c>
      <c r="C284" t="s">
        <v>6816</v>
      </c>
      <c r="D284" s="1" t="s">
        <v>7</v>
      </c>
      <c r="E284" s="2">
        <v>11359113000</v>
      </c>
      <c r="F284" s="2">
        <v>10499000000</v>
      </c>
      <c r="G284" s="2">
        <v>1042251000</v>
      </c>
      <c r="H284" s="1"/>
      <c r="I284" s="1"/>
      <c r="J284" s="1" t="s">
        <v>8</v>
      </c>
      <c r="K284" s="1" t="s">
        <v>197</v>
      </c>
      <c r="M284">
        <f t="array" ref="M284">1 - (F283/E283)</f>
        <v>0.17745220933876527</v>
      </c>
      <c r="N284">
        <f t="shared" si="8"/>
        <v>-1.6034526639536029E-2</v>
      </c>
      <c r="O284" s="2">
        <f t="array" ref="O284">P284-SUM(G284:I284)</f>
        <v>-182138000</v>
      </c>
      <c r="P284" s="2">
        <f t="shared" si="9"/>
        <v>860113000</v>
      </c>
    </row>
    <row r="285" spans="1:16" x14ac:dyDescent="0.25">
      <c r="A285" s="1">
        <v>307</v>
      </c>
      <c r="B285" t="s">
        <v>196</v>
      </c>
      <c r="C285" t="s">
        <v>6817</v>
      </c>
      <c r="D285" s="1" t="s">
        <v>10</v>
      </c>
      <c r="E285" s="2">
        <v>12752076000</v>
      </c>
      <c r="F285" s="2">
        <v>10499000000</v>
      </c>
      <c r="G285" s="2">
        <v>1153445000</v>
      </c>
      <c r="H285" s="1"/>
      <c r="I285" s="1"/>
      <c r="J285" s="1" t="s">
        <v>8</v>
      </c>
      <c r="K285" s="1" t="s">
        <v>197</v>
      </c>
      <c r="M285">
        <f t="array" ref="M285">1 - (F284/E284)</f>
        <v>7.5720084834088763E-2</v>
      </c>
      <c r="N285">
        <f t="shared" si="8"/>
        <v>8.6231528105698244E-2</v>
      </c>
      <c r="O285" s="2">
        <f t="array" ref="O285">P285-SUM(G285:I285)</f>
        <v>1099631000</v>
      </c>
      <c r="P285" s="2">
        <f t="shared" si="9"/>
        <v>2253076000</v>
      </c>
    </row>
    <row r="286" spans="1:16" hidden="1" x14ac:dyDescent="0.25">
      <c r="A286" s="1">
        <v>308</v>
      </c>
      <c r="B286" t="s">
        <v>196</v>
      </c>
      <c r="C286" t="s">
        <v>6818</v>
      </c>
      <c r="D286" s="1" t="s">
        <v>11</v>
      </c>
      <c r="E286" s="2">
        <v>13470067000</v>
      </c>
      <c r="F286" s="2">
        <v>10499000000</v>
      </c>
      <c r="G286" s="2">
        <v>1259234000</v>
      </c>
      <c r="H286" s="1"/>
      <c r="I286" s="1"/>
      <c r="J286" s="1" t="s">
        <v>8</v>
      </c>
      <c r="K286" s="1" t="s">
        <v>197</v>
      </c>
      <c r="M286">
        <f t="array" ref="M286">1 - (F285/E285)</f>
        <v>0.17668307497540003</v>
      </c>
      <c r="N286">
        <f t="shared" si="8"/>
        <v>0.12708422311485162</v>
      </c>
      <c r="O286" s="2">
        <f t="array" ref="O286">P286-SUM(G286:I286)</f>
        <v>1711833000</v>
      </c>
      <c r="P286" s="2">
        <f t="shared" si="9"/>
        <v>2971067000</v>
      </c>
    </row>
    <row r="287" spans="1:16" hidden="1" x14ac:dyDescent="0.25">
      <c r="A287" s="1">
        <v>309</v>
      </c>
      <c r="B287" t="s">
        <v>196</v>
      </c>
      <c r="C287" t="s">
        <v>6819</v>
      </c>
      <c r="D287" s="1" t="s">
        <v>12</v>
      </c>
      <c r="E287" s="2">
        <v>13476084000</v>
      </c>
      <c r="F287" s="2">
        <v>10499000000</v>
      </c>
      <c r="G287" s="2">
        <v>1410170000</v>
      </c>
      <c r="H287" s="1"/>
      <c r="I287" s="1"/>
      <c r="J287" s="1" t="s">
        <v>8</v>
      </c>
      <c r="K287" s="1" t="s">
        <v>197</v>
      </c>
      <c r="M287">
        <f t="array" ref="M287">1 - (F286/E286)</f>
        <v>0.22056809368505736</v>
      </c>
      <c r="N287">
        <f t="shared" si="8"/>
        <v>0.11627368900342265</v>
      </c>
      <c r="O287" s="2">
        <f t="array" ref="O287">P287-SUM(G287:I287)</f>
        <v>1566914000</v>
      </c>
      <c r="P287" s="2">
        <f t="shared" si="9"/>
        <v>2977084000</v>
      </c>
    </row>
    <row r="288" spans="1:16" hidden="1" x14ac:dyDescent="0.25">
      <c r="A288" s="1">
        <v>310</v>
      </c>
      <c r="B288" t="s">
        <v>198</v>
      </c>
      <c r="C288" t="s">
        <v>6816</v>
      </c>
      <c r="D288" s="1" t="s">
        <v>10</v>
      </c>
      <c r="E288" s="2">
        <v>8155000000</v>
      </c>
      <c r="F288" s="2">
        <v>10499000000</v>
      </c>
      <c r="G288" s="2">
        <v>47000000</v>
      </c>
      <c r="H288" s="1"/>
      <c r="I288" s="2">
        <v>1854000000</v>
      </c>
      <c r="J288" s="1" t="s">
        <v>15</v>
      </c>
      <c r="K288" s="1" t="s">
        <v>199</v>
      </c>
      <c r="M288">
        <f t="array" ref="M288">1 - (F287/E287)</f>
        <v>0.22091610589545152</v>
      </c>
      <c r="N288">
        <f t="shared" si="8"/>
        <v>-0.52053954629061927</v>
      </c>
      <c r="O288" s="2">
        <f t="array" ref="O288">P288-SUM(G288:I288)</f>
        <v>-4245000000</v>
      </c>
      <c r="P288" s="2">
        <f t="shared" si="9"/>
        <v>-2344000000</v>
      </c>
    </row>
    <row r="289" spans="1:16" x14ac:dyDescent="0.25">
      <c r="A289" s="1">
        <v>311</v>
      </c>
      <c r="B289" t="s">
        <v>198</v>
      </c>
      <c r="C289" t="s">
        <v>6817</v>
      </c>
      <c r="D289" s="1" t="s">
        <v>11</v>
      </c>
      <c r="E289" s="2">
        <v>9108000000</v>
      </c>
      <c r="F289" s="2">
        <v>10499000000</v>
      </c>
      <c r="G289" s="2">
        <v>62000000</v>
      </c>
      <c r="H289" s="1"/>
      <c r="I289" s="2">
        <v>2102000000</v>
      </c>
      <c r="J289" s="1" t="s">
        <v>15</v>
      </c>
      <c r="K289" s="1" t="s">
        <v>199</v>
      </c>
      <c r="M289">
        <f t="array" ref="M289">1 - (F288/E288)</f>
        <v>-0.2874310239117106</v>
      </c>
      <c r="N289">
        <f t="shared" si="8"/>
        <v>-0.39031620553359686</v>
      </c>
      <c r="O289" s="2">
        <f t="array" ref="O289">P289-SUM(G289:I289)</f>
        <v>-3555000000</v>
      </c>
      <c r="P289" s="2">
        <f t="shared" si="9"/>
        <v>-1391000000</v>
      </c>
    </row>
    <row r="290" spans="1:16" hidden="1" x14ac:dyDescent="0.25">
      <c r="A290" s="1">
        <v>312</v>
      </c>
      <c r="B290" t="s">
        <v>198</v>
      </c>
      <c r="C290" t="s">
        <v>6818</v>
      </c>
      <c r="D290" s="1" t="s">
        <v>12</v>
      </c>
      <c r="E290" s="2">
        <v>9754000000</v>
      </c>
      <c r="F290" s="2">
        <v>10499000000</v>
      </c>
      <c r="G290" s="2">
        <v>89000000</v>
      </c>
      <c r="H290" s="1"/>
      <c r="I290" s="2">
        <v>2125000000</v>
      </c>
      <c r="J290" s="1" t="s">
        <v>15</v>
      </c>
      <c r="K290" s="1" t="s">
        <v>199</v>
      </c>
      <c r="M290">
        <f t="array" ref="M290">1 - (F289/E289)</f>
        <v>-0.15272288098375064</v>
      </c>
      <c r="N290">
        <f t="shared" si="8"/>
        <v>-0.30336272298544187</v>
      </c>
      <c r="O290" s="2">
        <f t="array" ref="O290">P290-SUM(G290:I290)</f>
        <v>-2959000000</v>
      </c>
      <c r="P290" s="2">
        <f t="shared" si="9"/>
        <v>-745000000</v>
      </c>
    </row>
    <row r="291" spans="1:16" hidden="1" x14ac:dyDescent="0.25">
      <c r="A291" s="1">
        <v>313</v>
      </c>
      <c r="B291" t="s">
        <v>198</v>
      </c>
      <c r="C291" t="s">
        <v>6819</v>
      </c>
      <c r="D291" s="1" t="s">
        <v>75</v>
      </c>
      <c r="E291" s="2">
        <v>29003000000</v>
      </c>
      <c r="F291" s="2">
        <v>10499000000</v>
      </c>
      <c r="G291" s="2">
        <v>86000000</v>
      </c>
      <c r="H291" s="1"/>
      <c r="I291" s="2">
        <v>6907000000</v>
      </c>
      <c r="J291" s="1" t="s">
        <v>15</v>
      </c>
      <c r="K291" s="1" t="s">
        <v>199</v>
      </c>
      <c r="M291">
        <f t="array" ref="M291">1 - (F290/E290)</f>
        <v>-7.6378921468115646E-2</v>
      </c>
      <c r="N291">
        <f t="shared" si="8"/>
        <v>0.39688997689894151</v>
      </c>
      <c r="O291" s="2">
        <f t="array" ref="O291">P291-SUM(G291:I291)</f>
        <v>11511000000</v>
      </c>
      <c r="P291" s="2">
        <f t="shared" si="9"/>
        <v>18504000000</v>
      </c>
    </row>
    <row r="292" spans="1:16" hidden="1" x14ac:dyDescent="0.25">
      <c r="A292" s="1">
        <v>314</v>
      </c>
      <c r="B292" t="s">
        <v>200</v>
      </c>
      <c r="C292" t="s">
        <v>6816</v>
      </c>
      <c r="D292" s="1" t="s">
        <v>7</v>
      </c>
      <c r="E292" s="2">
        <v>29119000000</v>
      </c>
      <c r="F292" s="2">
        <v>10499000000</v>
      </c>
      <c r="G292" s="1"/>
      <c r="H292" s="1"/>
      <c r="I292" s="2">
        <v>8742000000</v>
      </c>
      <c r="J292" s="1" t="s">
        <v>28</v>
      </c>
      <c r="K292" s="1" t="s">
        <v>105</v>
      </c>
      <c r="M292">
        <f t="array" ref="M292">1 - (F291/E291)</f>
        <v>0.63800296521049549</v>
      </c>
      <c r="N292">
        <f t="shared" si="8"/>
        <v>0.33922868230365055</v>
      </c>
      <c r="O292" s="2">
        <f t="array" ref="O292">P292-SUM(G292:I292)</f>
        <v>9878000000</v>
      </c>
      <c r="P292" s="2">
        <f t="shared" si="9"/>
        <v>18620000000</v>
      </c>
    </row>
    <row r="293" spans="1:16" x14ac:dyDescent="0.25">
      <c r="A293" s="1">
        <v>315</v>
      </c>
      <c r="B293" t="s">
        <v>200</v>
      </c>
      <c r="C293" t="s">
        <v>6817</v>
      </c>
      <c r="D293" s="1" t="s">
        <v>10</v>
      </c>
      <c r="E293" s="2">
        <v>32380000000</v>
      </c>
      <c r="F293" s="2">
        <v>10499000000</v>
      </c>
      <c r="G293" s="1"/>
      <c r="H293" s="1"/>
      <c r="I293" s="2">
        <v>9339000000</v>
      </c>
      <c r="J293" s="1" t="s">
        <v>28</v>
      </c>
      <c r="K293" s="1" t="s">
        <v>105</v>
      </c>
      <c r="M293">
        <f t="array" ref="M293">1 - (F292/E292)</f>
        <v>0.63944503588722146</v>
      </c>
      <c r="N293">
        <f t="shared" si="8"/>
        <v>0.38733786287831995</v>
      </c>
      <c r="O293" s="2">
        <f t="array" ref="O293">P293-SUM(G293:I293)</f>
        <v>12542000000</v>
      </c>
      <c r="P293" s="2">
        <f t="shared" si="9"/>
        <v>21881000000</v>
      </c>
    </row>
    <row r="294" spans="1:16" hidden="1" x14ac:dyDescent="0.25">
      <c r="A294" s="1">
        <v>316</v>
      </c>
      <c r="B294" t="s">
        <v>200</v>
      </c>
      <c r="C294" t="s">
        <v>6818</v>
      </c>
      <c r="D294" s="1" t="s">
        <v>11</v>
      </c>
      <c r="E294" s="2">
        <v>34914000000</v>
      </c>
      <c r="F294" s="2">
        <v>10499000000</v>
      </c>
      <c r="G294" s="1"/>
      <c r="H294" s="1"/>
      <c r="I294" s="2">
        <v>10276000000</v>
      </c>
      <c r="J294" s="1" t="s">
        <v>28</v>
      </c>
      <c r="K294" s="1" t="s">
        <v>105</v>
      </c>
      <c r="M294">
        <f t="array" ref="M294">1 - (F293/E293)</f>
        <v>0.67575663990117363</v>
      </c>
      <c r="N294">
        <f t="shared" si="8"/>
        <v>0.40496648908747207</v>
      </c>
      <c r="O294" s="2">
        <f t="array" ref="O294">P294-SUM(G294:I294)</f>
        <v>14139000000</v>
      </c>
      <c r="P294" s="2">
        <f t="shared" si="9"/>
        <v>24415000000</v>
      </c>
    </row>
    <row r="295" spans="1:16" hidden="1" x14ac:dyDescent="0.25">
      <c r="A295" s="1">
        <v>317</v>
      </c>
      <c r="B295" t="s">
        <v>200</v>
      </c>
      <c r="C295" t="s">
        <v>6819</v>
      </c>
      <c r="D295" s="1" t="s">
        <v>12</v>
      </c>
      <c r="E295" s="2">
        <v>37876000000</v>
      </c>
      <c r="F295" s="2">
        <v>10499000000</v>
      </c>
      <c r="G295" s="1"/>
      <c r="H295" s="1"/>
      <c r="I295" s="2">
        <v>11259000000</v>
      </c>
      <c r="J295" s="1" t="s">
        <v>28</v>
      </c>
      <c r="K295" s="1" t="s">
        <v>105</v>
      </c>
      <c r="M295">
        <f t="array" ref="M295">1 - (F294/E294)</f>
        <v>0.69928968322163021</v>
      </c>
      <c r="N295">
        <f t="shared" si="8"/>
        <v>0.4255465202238885</v>
      </c>
      <c r="O295" s="2">
        <f t="array" ref="O295">P295-SUM(G295:I295)</f>
        <v>16118000000</v>
      </c>
      <c r="P295" s="2">
        <f t="shared" si="9"/>
        <v>27377000000</v>
      </c>
    </row>
    <row r="296" spans="1:16" hidden="1" x14ac:dyDescent="0.25">
      <c r="A296" s="1">
        <v>318</v>
      </c>
      <c r="B296" t="s">
        <v>201</v>
      </c>
      <c r="C296" t="s">
        <v>6816</v>
      </c>
      <c r="D296" s="1" t="s">
        <v>7</v>
      </c>
      <c r="E296" s="2">
        <v>4111000000</v>
      </c>
      <c r="F296" s="2">
        <v>10499000000</v>
      </c>
      <c r="G296" s="1"/>
      <c r="H296" s="1"/>
      <c r="I296" s="2">
        <v>14000000</v>
      </c>
      <c r="J296" s="1" t="s">
        <v>66</v>
      </c>
      <c r="K296" s="1" t="s">
        <v>69</v>
      </c>
      <c r="M296">
        <f t="array" ref="M296">1 - (F295/E295)</f>
        <v>0.72280599852149119</v>
      </c>
      <c r="N296">
        <f t="shared" si="8"/>
        <v>-1.5572853320360009</v>
      </c>
      <c r="O296" s="2">
        <f t="array" ref="O296">P296-SUM(G296:I296)</f>
        <v>-6402000000</v>
      </c>
      <c r="P296" s="2">
        <f t="shared" si="9"/>
        <v>-6388000000</v>
      </c>
    </row>
    <row r="297" spans="1:16" x14ac:dyDescent="0.25">
      <c r="A297" s="1">
        <v>319</v>
      </c>
      <c r="B297" t="s">
        <v>201</v>
      </c>
      <c r="C297" t="s">
        <v>6817</v>
      </c>
      <c r="D297" s="1" t="s">
        <v>10</v>
      </c>
      <c r="E297" s="2">
        <v>4531000000</v>
      </c>
      <c r="F297" s="2">
        <v>10499000000</v>
      </c>
      <c r="G297" s="1"/>
      <c r="H297" s="1"/>
      <c r="I297" s="2">
        <v>15000000</v>
      </c>
      <c r="J297" s="1" t="s">
        <v>66</v>
      </c>
      <c r="K297" s="1" t="s">
        <v>69</v>
      </c>
      <c r="M297">
        <f t="array" ref="M297">1 - (F296/E296)</f>
        <v>-1.5538798345901239</v>
      </c>
      <c r="N297">
        <f t="shared" si="8"/>
        <v>-1.3204590598101964</v>
      </c>
      <c r="O297" s="2">
        <f t="array" ref="O297">P297-SUM(G297:I297)</f>
        <v>-5983000000</v>
      </c>
      <c r="P297" s="2">
        <f t="shared" si="9"/>
        <v>-5968000000</v>
      </c>
    </row>
    <row r="298" spans="1:16" hidden="1" x14ac:dyDescent="0.25">
      <c r="A298" s="1">
        <v>320</v>
      </c>
      <c r="B298" t="s">
        <v>201</v>
      </c>
      <c r="C298" t="s">
        <v>6818</v>
      </c>
      <c r="D298" s="1" t="s">
        <v>11</v>
      </c>
      <c r="E298" s="2">
        <v>4945000000</v>
      </c>
      <c r="F298" s="2">
        <v>10499000000</v>
      </c>
      <c r="G298" s="1"/>
      <c r="H298" s="1"/>
      <c r="I298" s="2">
        <v>14000000</v>
      </c>
      <c r="J298" s="1" t="s">
        <v>66</v>
      </c>
      <c r="K298" s="1" t="s">
        <v>69</v>
      </c>
      <c r="M298">
        <f t="array" ref="M298">1 - (F297/E297)</f>
        <v>-1.3171485323328183</v>
      </c>
      <c r="N298">
        <f t="shared" si="8"/>
        <v>-1.1259858442871586</v>
      </c>
      <c r="O298" s="2">
        <f t="array" ref="O298">P298-SUM(G298:I298)</f>
        <v>-5568000000</v>
      </c>
      <c r="P298" s="2">
        <f t="shared" si="9"/>
        <v>-5554000000</v>
      </c>
    </row>
    <row r="299" spans="1:16" hidden="1" x14ac:dyDescent="0.25">
      <c r="A299" s="1">
        <v>321</v>
      </c>
      <c r="B299" t="s">
        <v>201</v>
      </c>
      <c r="C299" t="s">
        <v>6819</v>
      </c>
      <c r="D299" s="1" t="s">
        <v>12</v>
      </c>
      <c r="E299" s="2">
        <v>5142000000</v>
      </c>
      <c r="F299" s="2">
        <v>10499000000</v>
      </c>
      <c r="G299" s="1"/>
      <c r="H299" s="1"/>
      <c r="I299" s="2">
        <v>13000000</v>
      </c>
      <c r="J299" s="1" t="s">
        <v>66</v>
      </c>
      <c r="K299" s="1" t="s">
        <v>69</v>
      </c>
      <c r="M299">
        <f t="array" ref="M299">1 - (F298/E298)</f>
        <v>-1.1231547017189079</v>
      </c>
      <c r="N299">
        <f t="shared" si="8"/>
        <v>-1.044340723453909</v>
      </c>
      <c r="O299" s="2">
        <f t="array" ref="O299">P299-SUM(G299:I299)</f>
        <v>-5370000000</v>
      </c>
      <c r="P299" s="2">
        <f t="shared" si="9"/>
        <v>-5357000000</v>
      </c>
    </row>
    <row r="300" spans="1:16" hidden="1" x14ac:dyDescent="0.25">
      <c r="A300" s="1">
        <v>322</v>
      </c>
      <c r="B300" t="s">
        <v>202</v>
      </c>
      <c r="C300" t="s">
        <v>6816</v>
      </c>
      <c r="D300" s="1" t="s">
        <v>7</v>
      </c>
      <c r="E300" s="2">
        <v>17085000000</v>
      </c>
      <c r="F300" s="2">
        <v>10499000000</v>
      </c>
      <c r="G300" s="2">
        <v>6043000000</v>
      </c>
      <c r="H300" s="1"/>
      <c r="I300" s="1"/>
      <c r="J300" s="1" t="s">
        <v>51</v>
      </c>
      <c r="K300" s="1" t="s">
        <v>193</v>
      </c>
      <c r="M300">
        <f t="array" ref="M300">1 - (F299/E299)</f>
        <v>-1.041812524309607</v>
      </c>
      <c r="N300">
        <f t="shared" si="8"/>
        <v>3.1782265144863917E-2</v>
      </c>
      <c r="O300" s="2">
        <f t="array" ref="O300">P300-SUM(G300:I300)</f>
        <v>543000000</v>
      </c>
      <c r="P300" s="2">
        <f t="shared" si="9"/>
        <v>6586000000</v>
      </c>
    </row>
    <row r="301" spans="1:16" x14ac:dyDescent="0.25">
      <c r="A301" s="1">
        <v>323</v>
      </c>
      <c r="B301" t="s">
        <v>202</v>
      </c>
      <c r="C301" t="s">
        <v>6817</v>
      </c>
      <c r="D301" s="1" t="s">
        <v>10</v>
      </c>
      <c r="E301" s="2">
        <v>17420000000</v>
      </c>
      <c r="F301" s="2">
        <v>10499000000</v>
      </c>
      <c r="G301" s="2">
        <v>6645000000</v>
      </c>
      <c r="H301" s="1"/>
      <c r="I301" s="1"/>
      <c r="J301" s="1" t="s">
        <v>51</v>
      </c>
      <c r="K301" s="1" t="s">
        <v>193</v>
      </c>
      <c r="M301">
        <f t="array" ref="M301">1 - (F300/E300)</f>
        <v>0.38548434299092771</v>
      </c>
      <c r="N301">
        <f t="shared" si="8"/>
        <v>1.5843857634902411E-2</v>
      </c>
      <c r="O301" s="2">
        <f t="array" ref="O301">P301-SUM(G301:I301)</f>
        <v>276000000</v>
      </c>
      <c r="P301" s="2">
        <f t="shared" si="9"/>
        <v>6921000000</v>
      </c>
    </row>
    <row r="302" spans="1:16" hidden="1" x14ac:dyDescent="0.25">
      <c r="A302" s="1">
        <v>324</v>
      </c>
      <c r="B302" t="s">
        <v>202</v>
      </c>
      <c r="C302" t="s">
        <v>6818</v>
      </c>
      <c r="D302" s="1" t="s">
        <v>11</v>
      </c>
      <c r="E302" s="2">
        <v>17277000000</v>
      </c>
      <c r="F302" s="2">
        <v>10499000000</v>
      </c>
      <c r="G302" s="2">
        <v>6552000000</v>
      </c>
      <c r="H302" s="1"/>
      <c r="I302" s="1"/>
      <c r="J302" s="1" t="s">
        <v>51</v>
      </c>
      <c r="K302" s="1" t="s">
        <v>193</v>
      </c>
      <c r="M302">
        <f t="array" ref="M302">1 - (F301/E301)</f>
        <v>0.39730195177956373</v>
      </c>
      <c r="N302">
        <f t="shared" si="8"/>
        <v>1.3080974706256873E-2</v>
      </c>
      <c r="O302" s="2">
        <f t="array" ref="O302">P302-SUM(G302:I302)</f>
        <v>226000000</v>
      </c>
      <c r="P302" s="2">
        <f t="shared" si="9"/>
        <v>6778000000</v>
      </c>
    </row>
    <row r="303" spans="1:16" hidden="1" x14ac:dyDescent="0.25">
      <c r="A303" s="1">
        <v>325</v>
      </c>
      <c r="B303" t="s">
        <v>202</v>
      </c>
      <c r="C303" t="s">
        <v>6819</v>
      </c>
      <c r="D303" s="1" t="s">
        <v>12</v>
      </c>
      <c r="E303" s="2">
        <v>16034000000</v>
      </c>
      <c r="F303" s="2">
        <v>10499000000</v>
      </c>
      <c r="G303" s="2">
        <v>6610000000</v>
      </c>
      <c r="H303" s="1"/>
      <c r="I303" s="1"/>
      <c r="J303" s="1" t="s">
        <v>51</v>
      </c>
      <c r="K303" s="1" t="s">
        <v>193</v>
      </c>
      <c r="M303">
        <f t="array" ref="M303">1 - (F302/E302)</f>
        <v>0.39231348034959768</v>
      </c>
      <c r="N303">
        <f t="shared" si="8"/>
        <v>-6.7045029312710488E-2</v>
      </c>
      <c r="O303" s="2">
        <f t="array" ref="O303">P303-SUM(G303:I303)</f>
        <v>-1075000000</v>
      </c>
      <c r="P303" s="2">
        <f t="shared" si="9"/>
        <v>5535000000</v>
      </c>
    </row>
    <row r="304" spans="1:16" hidden="1" x14ac:dyDescent="0.25">
      <c r="A304" s="1">
        <v>326</v>
      </c>
      <c r="B304" t="s">
        <v>203</v>
      </c>
      <c r="C304" t="s">
        <v>6816</v>
      </c>
      <c r="D304" s="1" t="s">
        <v>169</v>
      </c>
      <c r="E304" s="2">
        <v>5533000000</v>
      </c>
      <c r="F304" s="2">
        <v>10499000000</v>
      </c>
      <c r="G304" s="2">
        <v>1291000000</v>
      </c>
      <c r="H304" s="2">
        <v>130000000</v>
      </c>
      <c r="I304" s="1"/>
      <c r="J304" s="1" t="s">
        <v>51</v>
      </c>
      <c r="K304" s="1" t="s">
        <v>193</v>
      </c>
      <c r="M304">
        <f t="array" ref="M304">1 - (F303/E303)</f>
        <v>0.34520394162404888</v>
      </c>
      <c r="N304">
        <f t="shared" si="8"/>
        <v>-1.154346647388397</v>
      </c>
      <c r="O304" s="2">
        <f t="array" ref="O304">P304-SUM(G304:I304)</f>
        <v>-6387000000</v>
      </c>
      <c r="P304" s="2">
        <f t="shared" si="9"/>
        <v>-4966000000</v>
      </c>
    </row>
    <row r="305" spans="1:16" x14ac:dyDescent="0.25">
      <c r="A305" s="1">
        <v>327</v>
      </c>
      <c r="B305" t="s">
        <v>203</v>
      </c>
      <c r="C305" t="s">
        <v>6817</v>
      </c>
      <c r="D305" s="1" t="s">
        <v>170</v>
      </c>
      <c r="E305" s="2">
        <v>5514000000</v>
      </c>
      <c r="F305" s="2">
        <v>10499000000</v>
      </c>
      <c r="G305" s="2">
        <v>1254000000</v>
      </c>
      <c r="H305" s="2">
        <v>125000000</v>
      </c>
      <c r="I305" s="1"/>
      <c r="J305" s="1" t="s">
        <v>51</v>
      </c>
      <c r="K305" s="1" t="s">
        <v>193</v>
      </c>
      <c r="M305">
        <f t="array" ref="M305">1 - (F304/E304)</f>
        <v>-0.89752394722573658</v>
      </c>
      <c r="N305">
        <f t="shared" si="8"/>
        <v>-1.1541530649256437</v>
      </c>
      <c r="O305" s="2">
        <f t="array" ref="O305">P305-SUM(G305:I305)</f>
        <v>-6364000000</v>
      </c>
      <c r="P305" s="2">
        <f t="shared" si="9"/>
        <v>-4985000000</v>
      </c>
    </row>
    <row r="306" spans="1:16" hidden="1" x14ac:dyDescent="0.25">
      <c r="A306" s="1">
        <v>328</v>
      </c>
      <c r="B306" t="s">
        <v>203</v>
      </c>
      <c r="C306" t="s">
        <v>6818</v>
      </c>
      <c r="D306" s="1" t="s">
        <v>171</v>
      </c>
      <c r="E306" s="2">
        <v>5655000000</v>
      </c>
      <c r="F306" s="2">
        <v>10499000000</v>
      </c>
      <c r="G306" s="2">
        <v>1321000000</v>
      </c>
      <c r="H306" s="2">
        <v>136000000</v>
      </c>
      <c r="I306" s="1"/>
      <c r="J306" s="1" t="s">
        <v>51</v>
      </c>
      <c r="K306" s="1" t="s">
        <v>193</v>
      </c>
      <c r="M306">
        <f t="array" ref="M306">1 - (F305/E305)</f>
        <v>-0.90406238665215821</v>
      </c>
      <c r="N306">
        <f t="shared" si="8"/>
        <v>-1.1142351900972591</v>
      </c>
      <c r="O306" s="2">
        <f t="array" ref="O306">P306-SUM(G306:I306)</f>
        <v>-6301000000</v>
      </c>
      <c r="P306" s="2">
        <f t="shared" si="9"/>
        <v>-4844000000</v>
      </c>
    </row>
    <row r="307" spans="1:16" hidden="1" x14ac:dyDescent="0.25">
      <c r="A307" s="1">
        <v>329</v>
      </c>
      <c r="B307" t="s">
        <v>203</v>
      </c>
      <c r="C307" t="s">
        <v>6819</v>
      </c>
      <c r="D307" s="1" t="s">
        <v>172</v>
      </c>
      <c r="E307" s="2">
        <v>5761000000</v>
      </c>
      <c r="F307" s="2">
        <v>10499000000</v>
      </c>
      <c r="G307" s="2">
        <v>1393000000</v>
      </c>
      <c r="H307" s="2">
        <v>141000000</v>
      </c>
      <c r="I307" s="1"/>
      <c r="J307" s="1" t="s">
        <v>51</v>
      </c>
      <c r="K307" s="1" t="s">
        <v>193</v>
      </c>
      <c r="M307">
        <f t="array" ref="M307">1 - (F306/E306)</f>
        <v>-0.85658709106984965</v>
      </c>
      <c r="N307">
        <f t="shared" si="8"/>
        <v>-1.0886998784933171</v>
      </c>
      <c r="O307" s="2">
        <f t="array" ref="O307">P307-SUM(G307:I307)</f>
        <v>-6272000000</v>
      </c>
      <c r="P307" s="2">
        <f t="shared" si="9"/>
        <v>-4738000000</v>
      </c>
    </row>
    <row r="308" spans="1:16" hidden="1" x14ac:dyDescent="0.25">
      <c r="A308" s="1">
        <v>330</v>
      </c>
      <c r="B308" t="s">
        <v>204</v>
      </c>
      <c r="C308" t="s">
        <v>6816</v>
      </c>
      <c r="D308" s="1" t="s">
        <v>10</v>
      </c>
      <c r="E308" s="2">
        <v>2666000000</v>
      </c>
      <c r="F308" s="2">
        <v>10499000000</v>
      </c>
      <c r="G308" s="2">
        <v>1670000000</v>
      </c>
      <c r="H308" s="1"/>
      <c r="I308" s="2">
        <v>46000000</v>
      </c>
      <c r="J308" s="1" t="s">
        <v>66</v>
      </c>
      <c r="K308" s="1" t="s">
        <v>191</v>
      </c>
      <c r="M308">
        <f t="array" ref="M308">1 - (F307/E307)</f>
        <v>-0.82242666203784065</v>
      </c>
      <c r="N308">
        <f t="shared" si="8"/>
        <v>-3.5817704426106527</v>
      </c>
      <c r="O308" s="2">
        <f t="array" ref="O308">P308-SUM(G308:I308)</f>
        <v>-9549000000</v>
      </c>
      <c r="P308" s="2">
        <f t="shared" si="9"/>
        <v>-7833000000</v>
      </c>
    </row>
    <row r="309" spans="1:16" x14ac:dyDescent="0.25">
      <c r="A309" s="1">
        <v>331</v>
      </c>
      <c r="B309" t="s">
        <v>204</v>
      </c>
      <c r="C309" t="s">
        <v>6817</v>
      </c>
      <c r="D309" s="1" t="s">
        <v>11</v>
      </c>
      <c r="E309" s="2">
        <v>2607000000</v>
      </c>
      <c r="F309" s="2">
        <v>10499000000</v>
      </c>
      <c r="G309" s="2">
        <v>1611000000</v>
      </c>
      <c r="H309" s="1"/>
      <c r="I309" s="2">
        <v>27000000</v>
      </c>
      <c r="J309" s="1" t="s">
        <v>66</v>
      </c>
      <c r="K309" s="1" t="s">
        <v>191</v>
      </c>
      <c r="M309">
        <f t="array" ref="M309">1 - (F308/E308)</f>
        <v>-2.9381095273818456</v>
      </c>
      <c r="N309">
        <f t="shared" si="8"/>
        <v>-3.6555427694668201</v>
      </c>
      <c r="O309" s="2">
        <f t="array" ref="O309">P309-SUM(G309:I309)</f>
        <v>-9530000000</v>
      </c>
      <c r="P309" s="2">
        <f t="shared" si="9"/>
        <v>-7892000000</v>
      </c>
    </row>
    <row r="310" spans="1:16" hidden="1" x14ac:dyDescent="0.25">
      <c r="A310" s="1">
        <v>332</v>
      </c>
      <c r="B310" t="s">
        <v>204</v>
      </c>
      <c r="C310" t="s">
        <v>6818</v>
      </c>
      <c r="D310" s="1" t="s">
        <v>12</v>
      </c>
      <c r="E310" s="2">
        <v>2819000000</v>
      </c>
      <c r="F310" s="2">
        <v>10499000000</v>
      </c>
      <c r="G310" s="2">
        <v>1859000000</v>
      </c>
      <c r="H310" s="1"/>
      <c r="I310" s="2">
        <v>147000000</v>
      </c>
      <c r="J310" s="1" t="s">
        <v>66</v>
      </c>
      <c r="K310" s="1" t="s">
        <v>191</v>
      </c>
      <c r="M310">
        <f t="array" ref="M310">1 - (F309/E309)</f>
        <v>-3.0272343690065213</v>
      </c>
      <c r="N310">
        <f t="shared" si="8"/>
        <v>-3.4359702021993614</v>
      </c>
      <c r="O310" s="2">
        <f t="array" ref="O310">P310-SUM(G310:I310)</f>
        <v>-9686000000</v>
      </c>
      <c r="P310" s="2">
        <f t="shared" si="9"/>
        <v>-7680000000</v>
      </c>
    </row>
    <row r="311" spans="1:16" hidden="1" x14ac:dyDescent="0.25">
      <c r="A311" s="1">
        <v>333</v>
      </c>
      <c r="B311" t="s">
        <v>204</v>
      </c>
      <c r="C311" t="s">
        <v>6819</v>
      </c>
      <c r="D311" s="1" t="s">
        <v>75</v>
      </c>
      <c r="E311" s="2">
        <v>2960000000</v>
      </c>
      <c r="F311" s="2">
        <v>10499000000</v>
      </c>
      <c r="G311" s="2">
        <v>1836000000</v>
      </c>
      <c r="H311" s="1"/>
      <c r="I311" s="2">
        <v>248000000</v>
      </c>
      <c r="J311" s="1" t="s">
        <v>66</v>
      </c>
      <c r="K311" s="1" t="s">
        <v>191</v>
      </c>
      <c r="M311">
        <f t="array" ref="M311">1 - (F310/E310)</f>
        <v>-2.7243703440936504</v>
      </c>
      <c r="N311">
        <f t="shared" si="8"/>
        <v>-3.2510135135135134</v>
      </c>
      <c r="O311" s="2">
        <f t="array" ref="O311">P311-SUM(G311:I311)</f>
        <v>-9623000000</v>
      </c>
      <c r="P311" s="2">
        <f t="shared" si="9"/>
        <v>-7539000000</v>
      </c>
    </row>
    <row r="312" spans="1:16" hidden="1" x14ac:dyDescent="0.25">
      <c r="A312" s="1">
        <v>338</v>
      </c>
      <c r="B312" t="s">
        <v>205</v>
      </c>
      <c r="C312" t="s">
        <v>6816</v>
      </c>
      <c r="D312" s="1" t="s">
        <v>10</v>
      </c>
      <c r="E312" s="2">
        <v>3214591000</v>
      </c>
      <c r="F312" s="2">
        <v>10499000000</v>
      </c>
      <c r="G312" s="2">
        <v>203733000</v>
      </c>
      <c r="H312" s="1"/>
      <c r="I312" s="2">
        <v>96054000</v>
      </c>
      <c r="J312" s="1" t="s">
        <v>15</v>
      </c>
      <c r="K312" s="1" t="s">
        <v>206</v>
      </c>
      <c r="M312">
        <f t="array" ref="M312">1 - (F311/E311)</f>
        <v>-2.5469594594594596</v>
      </c>
      <c r="N312">
        <f t="shared" si="8"/>
        <v>-2.3593035630349242</v>
      </c>
      <c r="O312" s="2">
        <f t="array" ref="O312">P312-SUM(G312:I312)</f>
        <v>-7584196000</v>
      </c>
      <c r="P312" s="2">
        <f t="shared" si="9"/>
        <v>-7284409000</v>
      </c>
    </row>
    <row r="313" spans="1:16" x14ac:dyDescent="0.25">
      <c r="A313" s="1">
        <v>339</v>
      </c>
      <c r="B313" t="s">
        <v>205</v>
      </c>
      <c r="C313" t="s">
        <v>6817</v>
      </c>
      <c r="D313" s="1" t="s">
        <v>11</v>
      </c>
      <c r="E313" s="2">
        <v>4108269000</v>
      </c>
      <c r="F313" s="2">
        <v>10499000000</v>
      </c>
      <c r="G313" s="2">
        <v>273897000</v>
      </c>
      <c r="H313" s="1"/>
      <c r="I313" s="2">
        <v>110474000</v>
      </c>
      <c r="J313" s="1" t="s">
        <v>15</v>
      </c>
      <c r="K313" s="1" t="s">
        <v>206</v>
      </c>
      <c r="M313">
        <f t="array" ref="M313">1 - (F312/E312)</f>
        <v>-2.2660453538257279</v>
      </c>
      <c r="N313">
        <f t="shared" si="8"/>
        <v>-1.6491378729094905</v>
      </c>
      <c r="O313" s="2">
        <f t="array" ref="O313">P313-SUM(G313:I313)</f>
        <v>-6775102000</v>
      </c>
      <c r="P313" s="2">
        <f t="shared" si="9"/>
        <v>-6390731000</v>
      </c>
    </row>
    <row r="314" spans="1:16" hidden="1" x14ac:dyDescent="0.25">
      <c r="A314" s="1">
        <v>340</v>
      </c>
      <c r="B314" t="s">
        <v>205</v>
      </c>
      <c r="C314" t="s">
        <v>6818</v>
      </c>
      <c r="D314" s="1" t="s">
        <v>12</v>
      </c>
      <c r="E314" s="2">
        <v>4501223000</v>
      </c>
      <c r="F314" s="2">
        <v>10499000000</v>
      </c>
      <c r="G314" s="2">
        <v>250214000</v>
      </c>
      <c r="H314" s="1"/>
      <c r="I314" s="2">
        <v>130368000</v>
      </c>
      <c r="J314" s="1" t="s">
        <v>15</v>
      </c>
      <c r="K314" s="1" t="s">
        <v>206</v>
      </c>
      <c r="M314">
        <f t="array" ref="M314">1 - (F313/E313)</f>
        <v>-1.5555775437294881</v>
      </c>
      <c r="N314">
        <f t="shared" si="8"/>
        <v>-1.4170279943917463</v>
      </c>
      <c r="O314" s="2">
        <f t="array" ref="O314">P314-SUM(G314:I314)</f>
        <v>-6378359000</v>
      </c>
      <c r="P314" s="2">
        <f t="shared" si="9"/>
        <v>-5997777000</v>
      </c>
    </row>
    <row r="315" spans="1:16" hidden="1" x14ac:dyDescent="0.25">
      <c r="A315" s="1">
        <v>341</v>
      </c>
      <c r="B315" t="s">
        <v>205</v>
      </c>
      <c r="C315" t="s">
        <v>6819</v>
      </c>
      <c r="D315" s="1" t="s">
        <v>75</v>
      </c>
      <c r="E315" s="2">
        <v>3904384000</v>
      </c>
      <c r="F315" s="2">
        <v>10499000000</v>
      </c>
      <c r="G315" s="2">
        <v>276240000</v>
      </c>
      <c r="H315" s="1"/>
      <c r="I315" s="2">
        <v>146368000</v>
      </c>
      <c r="J315" s="1" t="s">
        <v>15</v>
      </c>
      <c r="K315" s="1" t="s">
        <v>206</v>
      </c>
      <c r="M315">
        <f t="array" ref="M315">1 - (F314/E314)</f>
        <v>-1.3324771956421619</v>
      </c>
      <c r="N315">
        <f t="shared" si="8"/>
        <v>-1.7972678916827853</v>
      </c>
      <c r="O315" s="2">
        <f t="array" ref="O315">P315-SUM(G315:I315)</f>
        <v>-7017224000</v>
      </c>
      <c r="P315" s="2">
        <f t="shared" si="9"/>
        <v>-6594616000</v>
      </c>
    </row>
    <row r="316" spans="1:16" hidden="1" x14ac:dyDescent="0.25">
      <c r="A316" s="1">
        <v>342</v>
      </c>
      <c r="B316" t="s">
        <v>207</v>
      </c>
      <c r="C316" t="s">
        <v>6816</v>
      </c>
      <c r="D316" s="1" t="s">
        <v>10</v>
      </c>
      <c r="E316" s="2">
        <v>17301000000</v>
      </c>
      <c r="F316" s="2">
        <v>10499000000</v>
      </c>
      <c r="G316" s="2">
        <v>1827000000</v>
      </c>
      <c r="H316" s="2">
        <v>713000000</v>
      </c>
      <c r="I316" s="1"/>
      <c r="J316" s="1" t="s">
        <v>8</v>
      </c>
      <c r="K316" s="1" t="s">
        <v>208</v>
      </c>
      <c r="M316">
        <f t="array" ref="M316">1 - (F315/E315)</f>
        <v>-1.6890285381765726</v>
      </c>
      <c r="N316">
        <f t="shared" si="8"/>
        <v>0.24634414195711229</v>
      </c>
      <c r="O316" s="2">
        <f t="array" ref="O316">P316-SUM(G316:I316)</f>
        <v>4262000000</v>
      </c>
      <c r="P316" s="2">
        <f t="shared" si="9"/>
        <v>6802000000</v>
      </c>
    </row>
    <row r="317" spans="1:16" x14ac:dyDescent="0.25">
      <c r="A317" s="1">
        <v>343</v>
      </c>
      <c r="B317" t="s">
        <v>207</v>
      </c>
      <c r="C317" t="s">
        <v>6817</v>
      </c>
      <c r="D317" s="1" t="s">
        <v>11</v>
      </c>
      <c r="E317" s="2">
        <v>19221000000</v>
      </c>
      <c r="F317" s="2">
        <v>10499000000</v>
      </c>
      <c r="G317" s="2">
        <v>2112000000</v>
      </c>
      <c r="H317" s="2">
        <v>754000000</v>
      </c>
      <c r="I317" s="1"/>
      <c r="J317" s="1" t="s">
        <v>8</v>
      </c>
      <c r="K317" s="1" t="s">
        <v>208</v>
      </c>
      <c r="M317">
        <f t="array" ref="M317">1 - (F316/E316)</f>
        <v>0.39315646494422285</v>
      </c>
      <c r="N317">
        <f t="shared" si="8"/>
        <v>0.30466677071952553</v>
      </c>
      <c r="O317" s="2">
        <f t="array" ref="O317">P317-SUM(G317:I317)</f>
        <v>5856000000</v>
      </c>
      <c r="P317" s="2">
        <f t="shared" si="9"/>
        <v>8722000000</v>
      </c>
    </row>
    <row r="318" spans="1:16" hidden="1" x14ac:dyDescent="0.25">
      <c r="A318" s="1">
        <v>344</v>
      </c>
      <c r="B318" t="s">
        <v>207</v>
      </c>
      <c r="C318" t="s">
        <v>6818</v>
      </c>
      <c r="D318" s="1" t="s">
        <v>12</v>
      </c>
      <c r="E318" s="2">
        <v>19110000000</v>
      </c>
      <c r="F318" s="2">
        <v>10499000000</v>
      </c>
      <c r="G318" s="2">
        <v>2169000000</v>
      </c>
      <c r="H318" s="2">
        <v>735000000</v>
      </c>
      <c r="I318" s="1"/>
      <c r="J318" s="1" t="s">
        <v>8</v>
      </c>
      <c r="K318" s="1" t="s">
        <v>208</v>
      </c>
      <c r="M318">
        <f t="array" ref="M318">1 - (F317/E317)</f>
        <v>0.45377451745486708</v>
      </c>
      <c r="N318">
        <f t="shared" si="8"/>
        <v>0.29863945578231293</v>
      </c>
      <c r="O318" s="2">
        <f t="array" ref="O318">P318-SUM(G318:I318)</f>
        <v>5707000000</v>
      </c>
      <c r="P318" s="2">
        <f t="shared" si="9"/>
        <v>8611000000</v>
      </c>
    </row>
    <row r="319" spans="1:16" hidden="1" x14ac:dyDescent="0.25">
      <c r="A319" s="1">
        <v>345</v>
      </c>
      <c r="B319" t="s">
        <v>207</v>
      </c>
      <c r="C319" t="s">
        <v>6819</v>
      </c>
      <c r="D319" s="1" t="s">
        <v>75</v>
      </c>
      <c r="E319" s="2">
        <v>17509000000</v>
      </c>
      <c r="F319" s="2">
        <v>10499000000</v>
      </c>
      <c r="G319" s="2">
        <v>2189000000</v>
      </c>
      <c r="H319" s="2">
        <v>636000000</v>
      </c>
      <c r="I319" s="1"/>
      <c r="J319" s="1" t="s">
        <v>8</v>
      </c>
      <c r="K319" s="1" t="s">
        <v>208</v>
      </c>
      <c r="M319">
        <f t="array" ref="M319">1 - (F318/E318)</f>
        <v>0.45060177917320776</v>
      </c>
      <c r="N319">
        <f t="shared" si="8"/>
        <v>0.23901993260608831</v>
      </c>
      <c r="O319" s="2">
        <f t="array" ref="O319">P319-SUM(G319:I319)</f>
        <v>4185000000</v>
      </c>
      <c r="P319" s="2">
        <f t="shared" si="9"/>
        <v>7010000000</v>
      </c>
    </row>
    <row r="320" spans="1:16" hidden="1" x14ac:dyDescent="0.25">
      <c r="A320" s="1">
        <v>346</v>
      </c>
      <c r="B320" t="s">
        <v>209</v>
      </c>
      <c r="C320" t="s">
        <v>6816</v>
      </c>
      <c r="D320" s="1" t="s">
        <v>10</v>
      </c>
      <c r="E320" s="2">
        <v>6566000000</v>
      </c>
      <c r="F320" s="2">
        <v>10499000000</v>
      </c>
      <c r="G320" s="2">
        <v>234000000</v>
      </c>
      <c r="H320" s="1"/>
      <c r="I320" s="2">
        <v>628000000</v>
      </c>
      <c r="J320" s="1" t="s">
        <v>61</v>
      </c>
      <c r="K320" s="1" t="s">
        <v>62</v>
      </c>
      <c r="M320">
        <f t="array" ref="M320">1 - (F319/E319)</f>
        <v>0.40036552630075961</v>
      </c>
      <c r="N320">
        <f t="shared" si="8"/>
        <v>-0.73027718550106613</v>
      </c>
      <c r="O320" s="2">
        <f t="array" ref="O320">P320-SUM(G320:I320)</f>
        <v>-4795000000</v>
      </c>
      <c r="P320" s="2">
        <f t="shared" si="9"/>
        <v>-3933000000</v>
      </c>
    </row>
    <row r="321" spans="1:16" x14ac:dyDescent="0.25">
      <c r="A321" s="1">
        <v>347</v>
      </c>
      <c r="B321" t="s">
        <v>209</v>
      </c>
      <c r="C321" t="s">
        <v>6817</v>
      </c>
      <c r="D321" s="1" t="s">
        <v>11</v>
      </c>
      <c r="E321" s="2">
        <v>7179000000</v>
      </c>
      <c r="F321" s="2">
        <v>10499000000</v>
      </c>
      <c r="G321" s="2">
        <v>252000000</v>
      </c>
      <c r="H321" s="1"/>
      <c r="I321" s="2">
        <v>685000000</v>
      </c>
      <c r="J321" s="1" t="s">
        <v>61</v>
      </c>
      <c r="K321" s="1" t="s">
        <v>62</v>
      </c>
      <c r="M321">
        <f t="array" ref="M321">1 - (F320/E320)</f>
        <v>-0.59899482180932084</v>
      </c>
      <c r="N321">
        <f t="shared" si="8"/>
        <v>-0.59297952361053075</v>
      </c>
      <c r="O321" s="2">
        <f t="array" ref="O321">P321-SUM(G321:I321)</f>
        <v>-4257000000</v>
      </c>
      <c r="P321" s="2">
        <f t="shared" si="9"/>
        <v>-3320000000</v>
      </c>
    </row>
    <row r="322" spans="1:16" hidden="1" x14ac:dyDescent="0.25">
      <c r="A322" s="1">
        <v>348</v>
      </c>
      <c r="B322" t="s">
        <v>209</v>
      </c>
      <c r="C322" t="s">
        <v>6818</v>
      </c>
      <c r="D322" s="1" t="s">
        <v>12</v>
      </c>
      <c r="E322" s="2">
        <v>6456000000</v>
      </c>
      <c r="F322" s="2">
        <v>10499000000</v>
      </c>
      <c r="G322" s="2">
        <v>262000000</v>
      </c>
      <c r="H322" s="1"/>
      <c r="I322" s="2">
        <v>750000000</v>
      </c>
      <c r="J322" s="1" t="s">
        <v>61</v>
      </c>
      <c r="K322" s="1" t="s">
        <v>62</v>
      </c>
      <c r="M322">
        <f t="array" ref="M322">1 - (F321/E321)</f>
        <v>-0.46245995263964335</v>
      </c>
      <c r="N322">
        <f t="shared" si="8"/>
        <v>-0.78299256505576209</v>
      </c>
      <c r="O322" s="2">
        <f t="array" ref="O322">P322-SUM(G322:I322)</f>
        <v>-5055000000</v>
      </c>
      <c r="P322" s="2">
        <f t="shared" si="9"/>
        <v>-4043000000</v>
      </c>
    </row>
    <row r="323" spans="1:16" hidden="1" x14ac:dyDescent="0.25">
      <c r="A323" s="1">
        <v>349</v>
      </c>
      <c r="B323" t="s">
        <v>209</v>
      </c>
      <c r="C323" t="s">
        <v>6819</v>
      </c>
      <c r="D323" s="1" t="s">
        <v>75</v>
      </c>
      <c r="E323" s="2">
        <v>6399000000</v>
      </c>
      <c r="F323" s="2">
        <v>10499000000</v>
      </c>
      <c r="G323" s="2">
        <v>281000000</v>
      </c>
      <c r="H323" s="1"/>
      <c r="I323" s="2">
        <v>811000000</v>
      </c>
      <c r="J323" s="1" t="s">
        <v>61</v>
      </c>
      <c r="K323" s="1" t="s">
        <v>62</v>
      </c>
      <c r="M323">
        <f t="array" ref="M323">1 - (F322/E322)</f>
        <v>-0.62623915737298641</v>
      </c>
      <c r="N323">
        <f t="shared" ref="N323:N386" si="10">O323/E323</f>
        <v>-0.8113767776215034</v>
      </c>
      <c r="O323" s="2">
        <f t="array" ref="O323">P323-SUM(G323:I323)</f>
        <v>-5192000000</v>
      </c>
      <c r="P323" s="2">
        <f t="shared" ref="P323:P386" si="11">E323-F323</f>
        <v>-4100000000</v>
      </c>
    </row>
    <row r="324" spans="1:16" hidden="1" x14ac:dyDescent="0.25">
      <c r="A324" s="1">
        <v>350</v>
      </c>
      <c r="B324" t="s">
        <v>210</v>
      </c>
      <c r="C324" t="s">
        <v>6816</v>
      </c>
      <c r="D324" s="1" t="s">
        <v>7</v>
      </c>
      <c r="E324" s="2">
        <v>8110000000</v>
      </c>
      <c r="F324" s="2">
        <v>10499000000</v>
      </c>
      <c r="G324" s="2">
        <v>1105000000</v>
      </c>
      <c r="H324" s="1"/>
      <c r="I324" s="2">
        <v>88000000</v>
      </c>
      <c r="J324" s="1" t="s">
        <v>28</v>
      </c>
      <c r="K324" s="1" t="s">
        <v>105</v>
      </c>
      <c r="M324">
        <f t="array" ref="M324">1 - (F323/E323)</f>
        <v>-0.64072511329895288</v>
      </c>
      <c r="N324">
        <f t="shared" si="10"/>
        <v>-0.44167694204685576</v>
      </c>
      <c r="O324" s="2">
        <f t="array" ref="O324">P324-SUM(G324:I324)</f>
        <v>-3582000000</v>
      </c>
      <c r="P324" s="2">
        <f t="shared" si="11"/>
        <v>-2389000000</v>
      </c>
    </row>
    <row r="325" spans="1:16" x14ac:dyDescent="0.25">
      <c r="A325" s="1">
        <v>351</v>
      </c>
      <c r="B325" t="s">
        <v>210</v>
      </c>
      <c r="C325" t="s">
        <v>6817</v>
      </c>
      <c r="D325" s="1" t="s">
        <v>10</v>
      </c>
      <c r="E325" s="2">
        <v>10863000000</v>
      </c>
      <c r="F325" s="2">
        <v>10499000000</v>
      </c>
      <c r="G325" s="2">
        <v>1264000000</v>
      </c>
      <c r="H325" s="1"/>
      <c r="I325" s="2">
        <v>327000000</v>
      </c>
      <c r="J325" s="1" t="s">
        <v>28</v>
      </c>
      <c r="K325" s="1" t="s">
        <v>105</v>
      </c>
      <c r="M325">
        <f t="array" ref="M325">1 - (F324/E324)</f>
        <v>-0.29457459926017271</v>
      </c>
      <c r="N325">
        <f t="shared" si="10"/>
        <v>-0.11295222314277824</v>
      </c>
      <c r="O325" s="2">
        <f t="array" ref="O325">P325-SUM(G325:I325)</f>
        <v>-1227000000</v>
      </c>
      <c r="P325" s="2">
        <f t="shared" si="11"/>
        <v>364000000</v>
      </c>
    </row>
    <row r="326" spans="1:16" hidden="1" x14ac:dyDescent="0.25">
      <c r="A326" s="1">
        <v>352</v>
      </c>
      <c r="B326" t="s">
        <v>210</v>
      </c>
      <c r="C326" t="s">
        <v>6818</v>
      </c>
      <c r="D326" s="1" t="s">
        <v>11</v>
      </c>
      <c r="E326" s="2">
        <v>16560000000</v>
      </c>
      <c r="F326" s="2">
        <v>10499000000</v>
      </c>
      <c r="G326" s="2">
        <v>2012000000</v>
      </c>
      <c r="H326" s="1"/>
      <c r="I326" s="2">
        <v>1406000000</v>
      </c>
      <c r="J326" s="1" t="s">
        <v>28</v>
      </c>
      <c r="K326" s="1" t="s">
        <v>105</v>
      </c>
      <c r="M326">
        <f t="array" ref="M326">1 - (F325/E325)</f>
        <v>3.3508238976341698E-2</v>
      </c>
      <c r="N326">
        <f t="shared" si="10"/>
        <v>0.15960144927536232</v>
      </c>
      <c r="O326" s="2">
        <f t="array" ref="O326">P326-SUM(G326:I326)</f>
        <v>2643000000</v>
      </c>
      <c r="P326" s="2">
        <f t="shared" si="11"/>
        <v>6061000000</v>
      </c>
    </row>
    <row r="327" spans="1:16" hidden="1" x14ac:dyDescent="0.25">
      <c r="A327" s="1">
        <v>353</v>
      </c>
      <c r="B327" t="s">
        <v>210</v>
      </c>
      <c r="C327" t="s">
        <v>6819</v>
      </c>
      <c r="D327" s="1" t="s">
        <v>12</v>
      </c>
      <c r="E327" s="2">
        <v>22760000000</v>
      </c>
      <c r="F327" s="2">
        <v>10499000000</v>
      </c>
      <c r="G327" s="2">
        <v>2977000000</v>
      </c>
      <c r="H327" s="1"/>
      <c r="I327" s="2">
        <v>1836000000</v>
      </c>
      <c r="J327" s="1" t="s">
        <v>28</v>
      </c>
      <c r="K327" s="1" t="s">
        <v>105</v>
      </c>
      <c r="M327">
        <f t="array" ref="M327">1 - (F326/E326)</f>
        <v>0.36600241545893719</v>
      </c>
      <c r="N327">
        <f t="shared" si="10"/>
        <v>0.3272407732864675</v>
      </c>
      <c r="O327" s="2">
        <f t="array" ref="O327">P327-SUM(G327:I327)</f>
        <v>7448000000</v>
      </c>
      <c r="P327" s="2">
        <f t="shared" si="11"/>
        <v>12261000000</v>
      </c>
    </row>
    <row r="328" spans="1:16" hidden="1" x14ac:dyDescent="0.25">
      <c r="A328" s="1">
        <v>354</v>
      </c>
      <c r="B328" t="s">
        <v>211</v>
      </c>
      <c r="C328" t="s">
        <v>6816</v>
      </c>
      <c r="D328" s="1" t="s">
        <v>7</v>
      </c>
      <c r="E328" s="2">
        <v>7452000000</v>
      </c>
      <c r="F328" s="2">
        <v>10499000000</v>
      </c>
      <c r="G328" s="2">
        <v>365000000</v>
      </c>
      <c r="H328" s="1"/>
      <c r="I328" s="2">
        <v>1050000000</v>
      </c>
      <c r="J328" s="1" t="s">
        <v>61</v>
      </c>
      <c r="K328" s="1" t="s">
        <v>62</v>
      </c>
      <c r="M328">
        <f t="array" ref="M328">1 - (F327/E327)</f>
        <v>0.53870826010544814</v>
      </c>
      <c r="N328">
        <f t="shared" si="10"/>
        <v>-0.59876543209876543</v>
      </c>
      <c r="O328" s="2">
        <f t="array" ref="O328">P328-SUM(G328:I328)</f>
        <v>-4462000000</v>
      </c>
      <c r="P328" s="2">
        <f t="shared" si="11"/>
        <v>-3047000000</v>
      </c>
    </row>
    <row r="329" spans="1:16" x14ac:dyDescent="0.25">
      <c r="A329" s="1">
        <v>355</v>
      </c>
      <c r="B329" t="s">
        <v>211</v>
      </c>
      <c r="C329" t="s">
        <v>6817</v>
      </c>
      <c r="D329" s="1" t="s">
        <v>10</v>
      </c>
      <c r="E329" s="2">
        <v>8106000000</v>
      </c>
      <c r="F329" s="2">
        <v>10499000000</v>
      </c>
      <c r="G329" s="2">
        <v>387000000</v>
      </c>
      <c r="H329" s="1"/>
      <c r="I329" s="2">
        <v>954000000</v>
      </c>
      <c r="J329" s="1" t="s">
        <v>61</v>
      </c>
      <c r="K329" s="1" t="s">
        <v>62</v>
      </c>
      <c r="M329">
        <f t="array" ref="M329">1 - (F328/E328)</f>
        <v>-0.40888352120236182</v>
      </c>
      <c r="N329">
        <f t="shared" si="10"/>
        <v>-0.46064643473969896</v>
      </c>
      <c r="O329" s="2">
        <f t="array" ref="O329">P329-SUM(G329:I329)</f>
        <v>-3734000000</v>
      </c>
      <c r="P329" s="2">
        <f t="shared" si="11"/>
        <v>-2393000000</v>
      </c>
    </row>
    <row r="330" spans="1:16" hidden="1" x14ac:dyDescent="0.25">
      <c r="A330" s="1">
        <v>356</v>
      </c>
      <c r="B330" t="s">
        <v>211</v>
      </c>
      <c r="C330" t="s">
        <v>6818</v>
      </c>
      <c r="D330" s="1" t="s">
        <v>11</v>
      </c>
      <c r="E330" s="2">
        <v>9226000000</v>
      </c>
      <c r="F330" s="2">
        <v>10499000000</v>
      </c>
      <c r="G330" s="2">
        <v>388000000</v>
      </c>
      <c r="H330" s="1"/>
      <c r="I330" s="2">
        <v>1013000000</v>
      </c>
      <c r="J330" s="1" t="s">
        <v>61</v>
      </c>
      <c r="K330" s="1" t="s">
        <v>62</v>
      </c>
      <c r="M330">
        <f t="array" ref="M330">1 - (F329/E329)</f>
        <v>-0.29521342215642732</v>
      </c>
      <c r="N330">
        <f t="shared" si="10"/>
        <v>-0.2898330804248862</v>
      </c>
      <c r="O330" s="2">
        <f t="array" ref="O330">P330-SUM(G330:I330)</f>
        <v>-2674000000</v>
      </c>
      <c r="P330" s="2">
        <f t="shared" si="11"/>
        <v>-1273000000</v>
      </c>
    </row>
    <row r="331" spans="1:16" hidden="1" x14ac:dyDescent="0.25">
      <c r="A331" s="1">
        <v>357</v>
      </c>
      <c r="B331" t="s">
        <v>211</v>
      </c>
      <c r="C331" t="s">
        <v>6819</v>
      </c>
      <c r="D331" s="1" t="s">
        <v>12</v>
      </c>
      <c r="E331" s="2">
        <v>7386000000</v>
      </c>
      <c r="F331" s="2">
        <v>10499000000</v>
      </c>
      <c r="G331" s="2">
        <v>374000000</v>
      </c>
      <c r="H331" s="1"/>
      <c r="I331" s="2">
        <v>970000000</v>
      </c>
      <c r="J331" s="1" t="s">
        <v>61</v>
      </c>
      <c r="K331" s="1" t="s">
        <v>62</v>
      </c>
      <c r="M331">
        <f t="array" ref="M331">1 - (F330/E330)</f>
        <v>-0.137979622805116</v>
      </c>
      <c r="N331">
        <f t="shared" si="10"/>
        <v>-0.60343893853235853</v>
      </c>
      <c r="O331" s="2">
        <f t="array" ref="O331">P331-SUM(G331:I331)</f>
        <v>-4457000000</v>
      </c>
      <c r="P331" s="2">
        <f t="shared" si="11"/>
        <v>-3113000000</v>
      </c>
    </row>
    <row r="332" spans="1:16" hidden="1" x14ac:dyDescent="0.25">
      <c r="A332" s="1">
        <v>358</v>
      </c>
      <c r="B332" t="s">
        <v>212</v>
      </c>
      <c r="C332" t="s">
        <v>6816</v>
      </c>
      <c r="D332" s="1" t="s">
        <v>7</v>
      </c>
      <c r="E332" s="2">
        <v>23771000000</v>
      </c>
      <c r="F332" s="2">
        <v>10499000000</v>
      </c>
      <c r="G332" s="2">
        <v>11188000000</v>
      </c>
      <c r="H332" s="1"/>
      <c r="I332" s="2">
        <v>5024000000</v>
      </c>
      <c r="J332" s="1" t="s">
        <v>66</v>
      </c>
      <c r="K332" s="1" t="s">
        <v>125</v>
      </c>
      <c r="M332">
        <f t="array" ref="M332">1 - (F331/E331)</f>
        <v>-0.4214730571351204</v>
      </c>
      <c r="N332">
        <f t="shared" si="10"/>
        <v>-0.12368011442513988</v>
      </c>
      <c r="O332" s="2">
        <f t="array" ref="O332">P332-SUM(G332:I332)</f>
        <v>-2940000000</v>
      </c>
      <c r="P332" s="2">
        <f t="shared" si="11"/>
        <v>13272000000</v>
      </c>
    </row>
    <row r="333" spans="1:16" x14ac:dyDescent="0.25">
      <c r="A333" s="1">
        <v>359</v>
      </c>
      <c r="B333" t="s">
        <v>212</v>
      </c>
      <c r="C333" t="s">
        <v>6817</v>
      </c>
      <c r="D333" s="1" t="s">
        <v>10</v>
      </c>
      <c r="E333" s="2">
        <v>24176000000</v>
      </c>
      <c r="F333" s="2">
        <v>10499000000</v>
      </c>
      <c r="G333" s="2">
        <v>11682000000</v>
      </c>
      <c r="H333" s="1"/>
      <c r="I333" s="2">
        <v>4124000000</v>
      </c>
      <c r="J333" s="1" t="s">
        <v>66</v>
      </c>
      <c r="K333" s="1" t="s">
        <v>125</v>
      </c>
      <c r="M333">
        <f t="array" ref="M333">1 - (F332/E332)</f>
        <v>0.55832737369063146</v>
      </c>
      <c r="N333">
        <f t="shared" si="10"/>
        <v>-8.8062541363335536E-2</v>
      </c>
      <c r="O333" s="2">
        <f t="array" ref="O333">P333-SUM(G333:I333)</f>
        <v>-2129000000</v>
      </c>
      <c r="P333" s="2">
        <f t="shared" si="11"/>
        <v>13677000000</v>
      </c>
    </row>
    <row r="334" spans="1:16" hidden="1" x14ac:dyDescent="0.25">
      <c r="A334" s="1">
        <v>360</v>
      </c>
      <c r="B334" t="s">
        <v>212</v>
      </c>
      <c r="C334" t="s">
        <v>6818</v>
      </c>
      <c r="D334" s="1" t="s">
        <v>11</v>
      </c>
      <c r="E334" s="2">
        <v>23869000000</v>
      </c>
      <c r="F334" s="2">
        <v>10499000000</v>
      </c>
      <c r="G334" s="2">
        <v>11648000000</v>
      </c>
      <c r="H334" s="1"/>
      <c r="I334" s="2">
        <v>4073000000</v>
      </c>
      <c r="J334" s="1" t="s">
        <v>66</v>
      </c>
      <c r="K334" s="1" t="s">
        <v>125</v>
      </c>
      <c r="M334">
        <f t="array" ref="M334">1 - (F333/E333)</f>
        <v>0.56572634017207146</v>
      </c>
      <c r="N334">
        <f t="shared" si="10"/>
        <v>-9.8495957099166281E-2</v>
      </c>
      <c r="O334" s="2">
        <f t="array" ref="O334">P334-SUM(G334:I334)</f>
        <v>-2351000000</v>
      </c>
      <c r="P334" s="2">
        <f t="shared" si="11"/>
        <v>13370000000</v>
      </c>
    </row>
    <row r="335" spans="1:16" hidden="1" x14ac:dyDescent="0.25">
      <c r="A335" s="1">
        <v>361</v>
      </c>
      <c r="B335" t="s">
        <v>212</v>
      </c>
      <c r="C335" t="s">
        <v>6819</v>
      </c>
      <c r="D335" s="1" t="s">
        <v>12</v>
      </c>
      <c r="E335" s="2">
        <v>25038000000</v>
      </c>
      <c r="F335" s="2">
        <v>10499000000</v>
      </c>
      <c r="G335" s="2">
        <v>12566000000</v>
      </c>
      <c r="H335" s="1"/>
      <c r="I335" s="2">
        <v>4966000000</v>
      </c>
      <c r="J335" s="1" t="s">
        <v>66</v>
      </c>
      <c r="K335" s="1" t="s">
        <v>125</v>
      </c>
      <c r="M335">
        <f t="array" ref="M335">1 - (F334/E334)</f>
        <v>0.5601407683606352</v>
      </c>
      <c r="N335">
        <f t="shared" si="10"/>
        <v>-0.11953830178129243</v>
      </c>
      <c r="O335" s="2">
        <f t="array" ref="O335">P335-SUM(G335:I335)</f>
        <v>-2993000000</v>
      </c>
      <c r="P335" s="2">
        <f t="shared" si="11"/>
        <v>14539000000</v>
      </c>
    </row>
    <row r="336" spans="1:16" hidden="1" x14ac:dyDescent="0.25">
      <c r="A336" s="1">
        <v>362</v>
      </c>
      <c r="B336" t="s">
        <v>213</v>
      </c>
      <c r="C336" t="s">
        <v>6816</v>
      </c>
      <c r="D336" s="1" t="s">
        <v>7</v>
      </c>
      <c r="E336" s="2">
        <v>1204546000</v>
      </c>
      <c r="F336" s="2">
        <v>10499000000</v>
      </c>
      <c r="G336" s="2">
        <v>170113000</v>
      </c>
      <c r="H336" s="1"/>
      <c r="I336" s="2">
        <v>451405000</v>
      </c>
      <c r="J336" s="1" t="s">
        <v>107</v>
      </c>
      <c r="K336" s="1" t="s">
        <v>108</v>
      </c>
      <c r="M336">
        <f t="array" ref="M336">1 - (F335/E335)</f>
        <v>0.58067737039699652</v>
      </c>
      <c r="N336">
        <f t="shared" si="10"/>
        <v>-8.2321239703589573</v>
      </c>
      <c r="O336" s="2">
        <f t="array" ref="O336">P336-SUM(G336:I336)</f>
        <v>-9915972000</v>
      </c>
      <c r="P336" s="2">
        <f t="shared" si="11"/>
        <v>-9294454000</v>
      </c>
    </row>
    <row r="337" spans="1:16" x14ac:dyDescent="0.25">
      <c r="A337" s="1">
        <v>363</v>
      </c>
      <c r="B337" t="s">
        <v>213</v>
      </c>
      <c r="C337" t="s">
        <v>6817</v>
      </c>
      <c r="D337" s="1" t="s">
        <v>10</v>
      </c>
      <c r="E337" s="2">
        <v>1746278000</v>
      </c>
      <c r="F337" s="2">
        <v>10499000000</v>
      </c>
      <c r="G337" s="2">
        <v>147651000</v>
      </c>
      <c r="H337" s="1"/>
      <c r="I337" s="2">
        <v>651052000</v>
      </c>
      <c r="J337" s="1" t="s">
        <v>107</v>
      </c>
      <c r="K337" s="1" t="s">
        <v>108</v>
      </c>
      <c r="M337">
        <f t="array" ref="M337">1 - (F336/E336)</f>
        <v>-7.7161469964617382</v>
      </c>
      <c r="N337">
        <f t="shared" si="10"/>
        <v>-5.4695901797995505</v>
      </c>
      <c r="O337" s="2">
        <f t="array" ref="O337">P337-SUM(G337:I337)</f>
        <v>-9551425000</v>
      </c>
      <c r="P337" s="2">
        <f t="shared" si="11"/>
        <v>-8752722000</v>
      </c>
    </row>
    <row r="338" spans="1:16" hidden="1" x14ac:dyDescent="0.25">
      <c r="A338" s="1">
        <v>364</v>
      </c>
      <c r="B338" t="s">
        <v>213</v>
      </c>
      <c r="C338" t="s">
        <v>6818</v>
      </c>
      <c r="D338" s="1" t="s">
        <v>11</v>
      </c>
      <c r="E338" s="2">
        <v>2173011000</v>
      </c>
      <c r="F338" s="2">
        <v>10499000000</v>
      </c>
      <c r="G338" s="2">
        <v>129602000</v>
      </c>
      <c r="H338" s="1"/>
      <c r="I338" s="2">
        <v>632760000</v>
      </c>
      <c r="J338" s="1" t="s">
        <v>107</v>
      </c>
      <c r="K338" s="1" t="s">
        <v>108</v>
      </c>
      <c r="M338">
        <f t="array" ref="M338">1 - (F337/E337)</f>
        <v>-5.0122156953245707</v>
      </c>
      <c r="N338">
        <f t="shared" si="10"/>
        <v>-4.1823768954690062</v>
      </c>
      <c r="O338" s="2">
        <f t="array" ref="O338">P338-SUM(G338:I338)</f>
        <v>-9088351000</v>
      </c>
      <c r="P338" s="2">
        <f t="shared" si="11"/>
        <v>-8325989000</v>
      </c>
    </row>
    <row r="339" spans="1:16" hidden="1" x14ac:dyDescent="0.25">
      <c r="A339" s="1">
        <v>365</v>
      </c>
      <c r="B339" t="s">
        <v>213</v>
      </c>
      <c r="C339" t="s">
        <v>6819</v>
      </c>
      <c r="D339" s="1" t="s">
        <v>12</v>
      </c>
      <c r="E339" s="2">
        <v>1357150000</v>
      </c>
      <c r="F339" s="2">
        <v>10499000000</v>
      </c>
      <c r="G339" s="2">
        <v>112253000</v>
      </c>
      <c r="H339" s="1"/>
      <c r="I339" s="2">
        <v>622211000</v>
      </c>
      <c r="J339" s="1" t="s">
        <v>107</v>
      </c>
      <c r="K339" s="1" t="s">
        <v>108</v>
      </c>
      <c r="M339">
        <f t="array" ref="M339">1 - (F338/E338)</f>
        <v>-3.8315448011998097</v>
      </c>
      <c r="N339">
        <f t="shared" si="10"/>
        <v>-7.2772456987068486</v>
      </c>
      <c r="O339" s="2">
        <f t="array" ref="O339">P339-SUM(G339:I339)</f>
        <v>-9876314000</v>
      </c>
      <c r="P339" s="2">
        <f t="shared" si="11"/>
        <v>-9141850000</v>
      </c>
    </row>
    <row r="340" spans="1:16" hidden="1" x14ac:dyDescent="0.25">
      <c r="A340" s="1">
        <v>366</v>
      </c>
      <c r="B340" t="s">
        <v>214</v>
      </c>
      <c r="C340" t="s">
        <v>6816</v>
      </c>
      <c r="D340" s="1" t="s">
        <v>31</v>
      </c>
      <c r="E340" s="2">
        <v>4474000000</v>
      </c>
      <c r="F340" s="2">
        <v>10499000000</v>
      </c>
      <c r="G340" s="2">
        <v>495000000</v>
      </c>
      <c r="H340" s="1"/>
      <c r="I340" s="1"/>
      <c r="J340" s="1" t="s">
        <v>8</v>
      </c>
      <c r="K340" s="1" t="s">
        <v>215</v>
      </c>
      <c r="M340">
        <f t="array" ref="M340">1 - (F339/E339)</f>
        <v>-6.7360645470286995</v>
      </c>
      <c r="N340">
        <f t="shared" si="10"/>
        <v>-1.4573088958426463</v>
      </c>
      <c r="O340" s="2">
        <f t="array" ref="O340">P340-SUM(G340:I340)</f>
        <v>-6520000000</v>
      </c>
      <c r="P340" s="2">
        <f t="shared" si="11"/>
        <v>-6025000000</v>
      </c>
    </row>
    <row r="341" spans="1:16" x14ac:dyDescent="0.25">
      <c r="A341" s="1">
        <v>367</v>
      </c>
      <c r="B341" t="s">
        <v>214</v>
      </c>
      <c r="C341" t="s">
        <v>6817</v>
      </c>
      <c r="D341" s="1" t="s">
        <v>33</v>
      </c>
      <c r="E341" s="2">
        <v>4979000000</v>
      </c>
      <c r="F341" s="2">
        <v>10499000000</v>
      </c>
      <c r="G341" s="2">
        <v>594000000</v>
      </c>
      <c r="H341" s="1"/>
      <c r="I341" s="1"/>
      <c r="J341" s="1" t="s">
        <v>8</v>
      </c>
      <c r="K341" s="1" t="s">
        <v>215</v>
      </c>
      <c r="M341">
        <f t="array" ref="M341">1 - (F340/E340)</f>
        <v>-1.3466696468484578</v>
      </c>
      <c r="N341">
        <f t="shared" si="10"/>
        <v>-1.2279574211689095</v>
      </c>
      <c r="O341" s="2">
        <f t="array" ref="O341">P341-SUM(G341:I341)</f>
        <v>-6114000000</v>
      </c>
      <c r="P341" s="2">
        <f t="shared" si="11"/>
        <v>-5520000000</v>
      </c>
    </row>
    <row r="342" spans="1:16" hidden="1" x14ac:dyDescent="0.25">
      <c r="A342" s="1">
        <v>368</v>
      </c>
      <c r="B342" t="s">
        <v>214</v>
      </c>
      <c r="C342" t="s">
        <v>6818</v>
      </c>
      <c r="D342" s="1" t="s">
        <v>34</v>
      </c>
      <c r="E342" s="2">
        <v>5244000000</v>
      </c>
      <c r="F342" s="2">
        <v>10499000000</v>
      </c>
      <c r="G342" s="2">
        <v>606000000</v>
      </c>
      <c r="H342" s="1"/>
      <c r="I342" s="1"/>
      <c r="J342" s="1" t="s">
        <v>8</v>
      </c>
      <c r="K342" s="1" t="s">
        <v>215</v>
      </c>
      <c r="M342">
        <f t="array" ref="M342">1 - (F341/E341)</f>
        <v>-1.1086563566981322</v>
      </c>
      <c r="N342">
        <f t="shared" si="10"/>
        <v>-1.1176582761250953</v>
      </c>
      <c r="O342" s="2">
        <f t="array" ref="O342">P342-SUM(G342:I342)</f>
        <v>-5861000000</v>
      </c>
      <c r="P342" s="2">
        <f t="shared" si="11"/>
        <v>-5255000000</v>
      </c>
    </row>
    <row r="343" spans="1:16" hidden="1" x14ac:dyDescent="0.25">
      <c r="A343" s="1">
        <v>369</v>
      </c>
      <c r="B343" t="s">
        <v>214</v>
      </c>
      <c r="C343" t="s">
        <v>6819</v>
      </c>
      <c r="D343" s="1" t="s">
        <v>35</v>
      </c>
      <c r="E343" s="2">
        <v>5259000000</v>
      </c>
      <c r="F343" s="2">
        <v>10499000000</v>
      </c>
      <c r="G343" s="2">
        <v>638000000</v>
      </c>
      <c r="H343" s="1"/>
      <c r="I343" s="1"/>
      <c r="J343" s="1" t="s">
        <v>8</v>
      </c>
      <c r="K343" s="1" t="s">
        <v>215</v>
      </c>
      <c r="M343">
        <f t="array" ref="M343">1 - (F342/E342)</f>
        <v>-1.0020976353928299</v>
      </c>
      <c r="N343">
        <f t="shared" si="10"/>
        <v>-1.1177029853584333</v>
      </c>
      <c r="O343" s="2">
        <f t="array" ref="O343">P343-SUM(G343:I343)</f>
        <v>-5878000000</v>
      </c>
      <c r="P343" s="2">
        <f t="shared" si="11"/>
        <v>-5240000000</v>
      </c>
    </row>
    <row r="344" spans="1:16" hidden="1" x14ac:dyDescent="0.25">
      <c r="A344" s="1">
        <v>370</v>
      </c>
      <c r="B344" t="s">
        <v>216</v>
      </c>
      <c r="C344" t="s">
        <v>6816</v>
      </c>
      <c r="D344" s="1" t="s">
        <v>217</v>
      </c>
      <c r="E344" s="2">
        <v>1587725000</v>
      </c>
      <c r="F344" s="2">
        <v>10499000000</v>
      </c>
      <c r="G344" s="2">
        <v>610735000</v>
      </c>
      <c r="H344" s="2">
        <v>58827000</v>
      </c>
      <c r="I344" s="2">
        <v>30239000</v>
      </c>
      <c r="J344" s="1" t="s">
        <v>28</v>
      </c>
      <c r="K344" s="1" t="s">
        <v>218</v>
      </c>
      <c r="M344">
        <f t="array" ref="M344">1 - (F343/E343)</f>
        <v>-0.99638714584521781</v>
      </c>
      <c r="N344">
        <f t="shared" si="10"/>
        <v>-6.0533631453809695</v>
      </c>
      <c r="O344" s="2">
        <f t="array" ref="O344">P344-SUM(G344:I344)</f>
        <v>-9611076000</v>
      </c>
      <c r="P344" s="2">
        <f t="shared" si="11"/>
        <v>-8911275000</v>
      </c>
    </row>
    <row r="345" spans="1:16" x14ac:dyDescent="0.25">
      <c r="A345" s="1">
        <v>371</v>
      </c>
      <c r="B345" t="s">
        <v>216</v>
      </c>
      <c r="C345" t="s">
        <v>6817</v>
      </c>
      <c r="D345" s="1" t="s">
        <v>219</v>
      </c>
      <c r="E345" s="2">
        <v>1717776000</v>
      </c>
      <c r="F345" s="2">
        <v>10499000000</v>
      </c>
      <c r="G345" s="2">
        <v>683115000</v>
      </c>
      <c r="H345" s="2">
        <v>66259000</v>
      </c>
      <c r="I345" s="2">
        <v>35710000</v>
      </c>
      <c r="J345" s="1" t="s">
        <v>28</v>
      </c>
      <c r="K345" s="1" t="s">
        <v>218</v>
      </c>
      <c r="M345">
        <f t="array" ref="M345">1 - (F344/E344)</f>
        <v>-5.6126060873262054</v>
      </c>
      <c r="N345">
        <f t="shared" si="10"/>
        <v>-5.5690078333845623</v>
      </c>
      <c r="O345" s="2">
        <f t="array" ref="O345">P345-SUM(G345:I345)</f>
        <v>-9566308000</v>
      </c>
      <c r="P345" s="2">
        <f t="shared" si="11"/>
        <v>-8781224000</v>
      </c>
    </row>
    <row r="346" spans="1:16" hidden="1" x14ac:dyDescent="0.25">
      <c r="A346" s="1">
        <v>372</v>
      </c>
      <c r="B346" t="s">
        <v>216</v>
      </c>
      <c r="C346" t="s">
        <v>6818</v>
      </c>
      <c r="D346" s="1" t="s">
        <v>48</v>
      </c>
      <c r="E346" s="2">
        <v>1797060000</v>
      </c>
      <c r="F346" s="2">
        <v>10499000000</v>
      </c>
      <c r="G346" s="2">
        <v>712543000</v>
      </c>
      <c r="H346" s="2">
        <v>69589000</v>
      </c>
      <c r="I346" s="2">
        <v>51459000</v>
      </c>
      <c r="J346" s="1" t="s">
        <v>28</v>
      </c>
      <c r="K346" s="1" t="s">
        <v>218</v>
      </c>
      <c r="M346">
        <f t="array" ref="M346">1 - (F345/E345)</f>
        <v>-5.1119726902692788</v>
      </c>
      <c r="N346">
        <f t="shared" si="10"/>
        <v>-5.306183989404917</v>
      </c>
      <c r="O346" s="2">
        <f t="array" ref="O346">P346-SUM(G346:I346)</f>
        <v>-9535531000</v>
      </c>
      <c r="P346" s="2">
        <f t="shared" si="11"/>
        <v>-8701940000</v>
      </c>
    </row>
    <row r="347" spans="1:16" hidden="1" x14ac:dyDescent="0.25">
      <c r="A347" s="1">
        <v>373</v>
      </c>
      <c r="B347" t="s">
        <v>216</v>
      </c>
      <c r="C347" t="s">
        <v>6819</v>
      </c>
      <c r="D347" s="1" t="s">
        <v>220</v>
      </c>
      <c r="E347" s="2">
        <v>1966814000</v>
      </c>
      <c r="F347" s="2">
        <v>10499000000</v>
      </c>
      <c r="G347" s="2">
        <v>722798000</v>
      </c>
      <c r="H347" s="2">
        <v>65411000</v>
      </c>
      <c r="I347" s="2">
        <v>60790000</v>
      </c>
      <c r="J347" s="1" t="s">
        <v>28</v>
      </c>
      <c r="K347" s="1" t="s">
        <v>218</v>
      </c>
      <c r="M347">
        <f t="array" ref="M347">1 - (F346/E346)</f>
        <v>-4.8423202341602396</v>
      </c>
      <c r="N347">
        <f t="shared" si="10"/>
        <v>-4.7697367417559562</v>
      </c>
      <c r="O347" s="2">
        <f t="array" ref="O347">P347-SUM(G347:I347)</f>
        <v>-9381185000</v>
      </c>
      <c r="P347" s="2">
        <f t="shared" si="11"/>
        <v>-8532186000</v>
      </c>
    </row>
    <row r="348" spans="1:16" hidden="1" x14ac:dyDescent="0.25">
      <c r="A348" s="1">
        <v>374</v>
      </c>
      <c r="B348" t="s">
        <v>221</v>
      </c>
      <c r="C348" t="s">
        <v>6816</v>
      </c>
      <c r="D348" s="1" t="s">
        <v>222</v>
      </c>
      <c r="E348" s="2">
        <v>105156000000</v>
      </c>
      <c r="F348" s="2">
        <v>10499000000</v>
      </c>
      <c r="G348" s="2">
        <v>10104000000</v>
      </c>
      <c r="H348" s="1"/>
      <c r="I348" s="1"/>
      <c r="J348" s="1" t="s">
        <v>51</v>
      </c>
      <c r="K348" s="1" t="s">
        <v>223</v>
      </c>
      <c r="M348">
        <f t="array" ref="M348">1 - (F347/E347)</f>
        <v>-4.3380746730499169</v>
      </c>
      <c r="N348">
        <f t="shared" si="10"/>
        <v>0.80407204534215837</v>
      </c>
      <c r="O348" s="2">
        <f t="array" ref="O348">P348-SUM(G348:I348)</f>
        <v>84553000000</v>
      </c>
      <c r="P348" s="2">
        <f t="shared" si="11"/>
        <v>94657000000</v>
      </c>
    </row>
    <row r="349" spans="1:16" x14ac:dyDescent="0.25">
      <c r="A349" s="1">
        <v>375</v>
      </c>
      <c r="B349" t="s">
        <v>221</v>
      </c>
      <c r="C349" t="s">
        <v>6817</v>
      </c>
      <c r="D349" s="1" t="s">
        <v>128</v>
      </c>
      <c r="E349" s="2">
        <v>112640000000</v>
      </c>
      <c r="F349" s="2">
        <v>10499000000</v>
      </c>
      <c r="G349" s="2">
        <v>10899000000</v>
      </c>
      <c r="H349" s="1"/>
      <c r="I349" s="1"/>
      <c r="J349" s="1" t="s">
        <v>51</v>
      </c>
      <c r="K349" s="1" t="s">
        <v>223</v>
      </c>
      <c r="M349">
        <f t="array" ref="M349">1 - (F348/E348)</f>
        <v>0.90015786070219483</v>
      </c>
      <c r="N349">
        <f t="shared" si="10"/>
        <v>0.81003196022727275</v>
      </c>
      <c r="O349" s="2">
        <f t="array" ref="O349">P349-SUM(G349:I349)</f>
        <v>91242000000</v>
      </c>
      <c r="P349" s="2">
        <f t="shared" si="11"/>
        <v>102141000000</v>
      </c>
    </row>
    <row r="350" spans="1:16" hidden="1" x14ac:dyDescent="0.25">
      <c r="A350" s="1">
        <v>376</v>
      </c>
      <c r="B350" t="s">
        <v>221</v>
      </c>
      <c r="C350" t="s">
        <v>6818</v>
      </c>
      <c r="D350" s="1" t="s">
        <v>224</v>
      </c>
      <c r="E350" s="2">
        <v>116199000000</v>
      </c>
      <c r="F350" s="2">
        <v>10499000000</v>
      </c>
      <c r="G350" s="2">
        <v>11445000000</v>
      </c>
      <c r="H350" s="1"/>
      <c r="I350" s="1"/>
      <c r="J350" s="1" t="s">
        <v>51</v>
      </c>
      <c r="K350" s="1" t="s">
        <v>223</v>
      </c>
      <c r="M350">
        <f t="array" ref="M350">1 - (F349/E349)</f>
        <v>0.9067915482954545</v>
      </c>
      <c r="N350">
        <f t="shared" si="10"/>
        <v>0.81115155896350222</v>
      </c>
      <c r="O350" s="2">
        <f t="array" ref="O350">P350-SUM(G350:I350)</f>
        <v>94255000000</v>
      </c>
      <c r="P350" s="2">
        <f t="shared" si="11"/>
        <v>105700000000</v>
      </c>
    </row>
    <row r="351" spans="1:16" hidden="1" x14ac:dyDescent="0.25">
      <c r="A351" s="1">
        <v>377</v>
      </c>
      <c r="B351" t="s">
        <v>221</v>
      </c>
      <c r="C351" t="s">
        <v>6819</v>
      </c>
      <c r="D351" s="1" t="s">
        <v>225</v>
      </c>
      <c r="E351" s="2">
        <v>118719000000</v>
      </c>
      <c r="F351" s="2">
        <v>10499000000</v>
      </c>
      <c r="G351" s="2">
        <v>12068000000</v>
      </c>
      <c r="H351" s="1"/>
      <c r="I351" s="1"/>
      <c r="J351" s="1" t="s">
        <v>51</v>
      </c>
      <c r="K351" s="1" t="s">
        <v>223</v>
      </c>
      <c r="M351">
        <f t="array" ref="M351">1 - (F350/E350)</f>
        <v>0.90964638249898877</v>
      </c>
      <c r="N351">
        <f t="shared" si="10"/>
        <v>0.80991248241646241</v>
      </c>
      <c r="O351" s="2">
        <f t="array" ref="O351">P351-SUM(G351:I351)</f>
        <v>96152000000</v>
      </c>
      <c r="P351" s="2">
        <f t="shared" si="11"/>
        <v>108220000000</v>
      </c>
    </row>
    <row r="352" spans="1:16" hidden="1" x14ac:dyDescent="0.25">
      <c r="A352" s="1">
        <v>378</v>
      </c>
      <c r="B352" t="s">
        <v>226</v>
      </c>
      <c r="C352" t="s">
        <v>6816</v>
      </c>
      <c r="D352" s="1" t="s">
        <v>227</v>
      </c>
      <c r="E352" s="2">
        <v>1577000</v>
      </c>
      <c r="F352" s="2">
        <v>10499000000</v>
      </c>
      <c r="G352" s="2">
        <v>2410000</v>
      </c>
      <c r="H352" s="2">
        <v>65000</v>
      </c>
      <c r="I352" s="1"/>
      <c r="J352" s="1" t="s">
        <v>51</v>
      </c>
      <c r="K352" s="1" t="s">
        <v>228</v>
      </c>
      <c r="M352">
        <f t="array" ref="M352">1 - (F351/E351)</f>
        <v>0.91156428204415474</v>
      </c>
      <c r="N352">
        <f t="shared" si="10"/>
        <v>-6658.1471147748889</v>
      </c>
      <c r="O352" s="2">
        <f t="array" ref="O352">P352-SUM(G352:I352)</f>
        <v>-10499898000</v>
      </c>
      <c r="P352" s="2">
        <f t="shared" si="11"/>
        <v>-10497423000</v>
      </c>
    </row>
    <row r="353" spans="1:16" x14ac:dyDescent="0.25">
      <c r="A353" s="1">
        <v>379</v>
      </c>
      <c r="B353" t="s">
        <v>226</v>
      </c>
      <c r="C353" t="s">
        <v>6817</v>
      </c>
      <c r="D353" s="1" t="s">
        <v>229</v>
      </c>
      <c r="E353" s="2">
        <v>1514000</v>
      </c>
      <c r="F353" s="2">
        <v>10499000000</v>
      </c>
      <c r="G353" s="2">
        <v>3940000</v>
      </c>
      <c r="H353" s="2">
        <v>30000</v>
      </c>
      <c r="I353" s="2">
        <v>163000</v>
      </c>
      <c r="J353" s="1" t="s">
        <v>51</v>
      </c>
      <c r="K353" s="1" t="s">
        <v>228</v>
      </c>
      <c r="M353">
        <f t="array" ref="M353">1 - (F352/E352)</f>
        <v>-6656.5776791376029</v>
      </c>
      <c r="N353">
        <f t="shared" si="10"/>
        <v>-6936.3401585204756</v>
      </c>
      <c r="O353" s="2">
        <f t="array" ref="O353">P353-SUM(G353:I353)</f>
        <v>-10501619000</v>
      </c>
      <c r="P353" s="2">
        <f t="shared" si="11"/>
        <v>-10497486000</v>
      </c>
    </row>
    <row r="354" spans="1:16" hidden="1" x14ac:dyDescent="0.25">
      <c r="A354" s="1">
        <v>380</v>
      </c>
      <c r="B354" t="s">
        <v>226</v>
      </c>
      <c r="C354" t="s">
        <v>6818</v>
      </c>
      <c r="D354" s="1" t="s">
        <v>230</v>
      </c>
      <c r="E354" s="2">
        <v>79562000</v>
      </c>
      <c r="F354" s="2">
        <v>10499000000</v>
      </c>
      <c r="G354" s="2">
        <v>15359000</v>
      </c>
      <c r="H354" s="1"/>
      <c r="I354" s="1"/>
      <c r="J354" s="1" t="s">
        <v>51</v>
      </c>
      <c r="K354" s="1" t="s">
        <v>228</v>
      </c>
      <c r="M354">
        <f t="array" ref="M354">1 - (F353/E353)</f>
        <v>-6933.6103038309111</v>
      </c>
      <c r="N354">
        <f t="shared" si="10"/>
        <v>-131.15302531359191</v>
      </c>
      <c r="O354" s="2">
        <f t="array" ref="O354">P354-SUM(G354:I354)</f>
        <v>-10434797000</v>
      </c>
      <c r="P354" s="2">
        <f t="shared" si="11"/>
        <v>-10419438000</v>
      </c>
    </row>
    <row r="355" spans="1:16" hidden="1" x14ac:dyDescent="0.25">
      <c r="A355" s="1">
        <v>381</v>
      </c>
      <c r="B355" t="s">
        <v>226</v>
      </c>
      <c r="C355" t="s">
        <v>6819</v>
      </c>
      <c r="D355" s="1" t="s">
        <v>231</v>
      </c>
      <c r="E355" s="2">
        <v>99642000</v>
      </c>
      <c r="F355" s="2">
        <v>10499000000</v>
      </c>
      <c r="G355" s="2">
        <v>25853000</v>
      </c>
      <c r="H355" s="1"/>
      <c r="I355" s="1"/>
      <c r="J355" s="1" t="s">
        <v>51</v>
      </c>
      <c r="K355" s="1" t="s">
        <v>228</v>
      </c>
      <c r="M355">
        <f t="array" ref="M355">1 - (F354/E354)</f>
        <v>-130.95998089540234</v>
      </c>
      <c r="N355">
        <f t="shared" si="10"/>
        <v>-104.62667349109813</v>
      </c>
      <c r="O355" s="2">
        <f t="array" ref="O355">P355-SUM(G355:I355)</f>
        <v>-10425211000</v>
      </c>
      <c r="P355" s="2">
        <f t="shared" si="11"/>
        <v>-10399358000</v>
      </c>
    </row>
    <row r="356" spans="1:16" hidden="1" x14ac:dyDescent="0.25">
      <c r="A356" s="1">
        <v>382</v>
      </c>
      <c r="B356" t="s">
        <v>232</v>
      </c>
      <c r="C356" t="s">
        <v>6816</v>
      </c>
      <c r="D356" s="1" t="s">
        <v>233</v>
      </c>
      <c r="E356" s="2">
        <v>8052000000</v>
      </c>
      <c r="F356" s="2">
        <v>10499000000</v>
      </c>
      <c r="G356" s="2">
        <v>1653000000</v>
      </c>
      <c r="H356" s="2">
        <v>128000000</v>
      </c>
      <c r="I356" s="1"/>
      <c r="J356" s="1" t="s">
        <v>51</v>
      </c>
      <c r="K356" s="1" t="s">
        <v>164</v>
      </c>
      <c r="M356">
        <f t="array" ref="M356">1 - (F355/E355)</f>
        <v>-104.36721462836957</v>
      </c>
      <c r="N356">
        <f t="shared" si="10"/>
        <v>-0.52508693492300051</v>
      </c>
      <c r="O356" s="2">
        <f t="array" ref="O356">P356-SUM(G356:I356)</f>
        <v>-4228000000</v>
      </c>
      <c r="P356" s="2">
        <f t="shared" si="11"/>
        <v>-2447000000</v>
      </c>
    </row>
    <row r="357" spans="1:16" x14ac:dyDescent="0.25">
      <c r="A357" s="1">
        <v>383</v>
      </c>
      <c r="B357" t="s">
        <v>232</v>
      </c>
      <c r="C357" t="s">
        <v>6817</v>
      </c>
      <c r="D357" s="1" t="s">
        <v>234</v>
      </c>
      <c r="E357" s="2">
        <v>8268000000</v>
      </c>
      <c r="F357" s="2">
        <v>10499000000</v>
      </c>
      <c r="G357" s="2">
        <v>1527000000</v>
      </c>
      <c r="H357" s="2">
        <v>122000000</v>
      </c>
      <c r="I357" s="1"/>
      <c r="J357" s="1" t="s">
        <v>51</v>
      </c>
      <c r="K357" s="1" t="s">
        <v>164</v>
      </c>
      <c r="M357">
        <f t="array" ref="M357">1 - (F356/E356)</f>
        <v>-0.30389965226030791</v>
      </c>
      <c r="N357">
        <f t="shared" si="10"/>
        <v>-0.46927914852443153</v>
      </c>
      <c r="O357" s="2">
        <f t="array" ref="O357">P357-SUM(G357:I357)</f>
        <v>-3880000000</v>
      </c>
      <c r="P357" s="2">
        <f t="shared" si="11"/>
        <v>-2231000000</v>
      </c>
    </row>
    <row r="358" spans="1:16" hidden="1" x14ac:dyDescent="0.25">
      <c r="A358" s="1">
        <v>384</v>
      </c>
      <c r="B358" t="s">
        <v>232</v>
      </c>
      <c r="C358" t="s">
        <v>6818</v>
      </c>
      <c r="D358" s="1" t="s">
        <v>235</v>
      </c>
      <c r="E358" s="2">
        <v>8082000000</v>
      </c>
      <c r="F358" s="2">
        <v>10499000000</v>
      </c>
      <c r="G358" s="2">
        <v>1509000000</v>
      </c>
      <c r="H358" s="2">
        <v>117000000</v>
      </c>
      <c r="I358" s="1"/>
      <c r="J358" s="1" t="s">
        <v>51</v>
      </c>
      <c r="K358" s="1" t="s">
        <v>164</v>
      </c>
      <c r="M358">
        <f t="array" ref="M358">1 - (F357/E357)</f>
        <v>-0.26983551040154818</v>
      </c>
      <c r="N358">
        <f t="shared" si="10"/>
        <v>-0.50024746349913385</v>
      </c>
      <c r="O358" s="2">
        <f t="array" ref="O358">P358-SUM(G358:I358)</f>
        <v>-4043000000</v>
      </c>
      <c r="P358" s="2">
        <f t="shared" si="11"/>
        <v>-2417000000</v>
      </c>
    </row>
    <row r="359" spans="1:16" hidden="1" x14ac:dyDescent="0.25">
      <c r="A359" s="1">
        <v>385</v>
      </c>
      <c r="B359" t="s">
        <v>232</v>
      </c>
      <c r="C359" t="s">
        <v>6819</v>
      </c>
      <c r="D359" s="1" t="s">
        <v>236</v>
      </c>
      <c r="E359" s="2">
        <v>7961000000</v>
      </c>
      <c r="F359" s="2">
        <v>10499000000</v>
      </c>
      <c r="G359" s="2">
        <v>1665000000</v>
      </c>
      <c r="H359" s="2">
        <v>124000000</v>
      </c>
      <c r="I359" s="1"/>
      <c r="J359" s="1" t="s">
        <v>51</v>
      </c>
      <c r="K359" s="1" t="s">
        <v>164</v>
      </c>
      <c r="M359">
        <f t="array" ref="M359">1 - (F358/E358)</f>
        <v>-0.29905963870329133</v>
      </c>
      <c r="N359">
        <f t="shared" si="10"/>
        <v>-0.54352468282879041</v>
      </c>
      <c r="O359" s="2">
        <f t="array" ref="O359">P359-SUM(G359:I359)</f>
        <v>-4327000000</v>
      </c>
      <c r="P359" s="2">
        <f t="shared" si="11"/>
        <v>-2538000000</v>
      </c>
    </row>
    <row r="360" spans="1:16" hidden="1" x14ac:dyDescent="0.25">
      <c r="A360" s="1">
        <v>386</v>
      </c>
      <c r="B360" t="s">
        <v>237</v>
      </c>
      <c r="C360" t="s">
        <v>6816</v>
      </c>
      <c r="D360" s="1" t="s">
        <v>56</v>
      </c>
      <c r="E360" s="2">
        <v>3050195000</v>
      </c>
      <c r="F360" s="2">
        <v>10499000000</v>
      </c>
      <c r="G360" s="2">
        <v>2047847000</v>
      </c>
      <c r="H360" s="2">
        <v>429479000</v>
      </c>
      <c r="I360" s="1"/>
      <c r="J360" s="1" t="s">
        <v>22</v>
      </c>
      <c r="K360" s="1" t="s">
        <v>77</v>
      </c>
      <c r="M360">
        <f t="array" ref="M360">1 - (F359/E359)</f>
        <v>-0.31880417033036057</v>
      </c>
      <c r="N360">
        <f t="shared" si="10"/>
        <v>-3.2542611210102961</v>
      </c>
      <c r="O360" s="2">
        <f t="array" ref="O360">P360-SUM(G360:I360)</f>
        <v>-9926131000</v>
      </c>
      <c r="P360" s="2">
        <f t="shared" si="11"/>
        <v>-7448805000</v>
      </c>
    </row>
    <row r="361" spans="1:16" x14ac:dyDescent="0.25">
      <c r="A361" s="1">
        <v>387</v>
      </c>
      <c r="B361" t="s">
        <v>237</v>
      </c>
      <c r="C361" t="s">
        <v>6817</v>
      </c>
      <c r="D361" s="1" t="s">
        <v>57</v>
      </c>
      <c r="E361" s="2">
        <v>4071003000</v>
      </c>
      <c r="F361" s="2">
        <v>10499000000</v>
      </c>
      <c r="G361" s="2">
        <v>2764851000</v>
      </c>
      <c r="H361" s="2">
        <v>623798000</v>
      </c>
      <c r="I361" s="1"/>
      <c r="J361" s="1" t="s">
        <v>22</v>
      </c>
      <c r="K361" s="1" t="s">
        <v>77</v>
      </c>
      <c r="M361">
        <f t="array" ref="M361">1 - (F360/E360)</f>
        <v>-2.4420750148760981</v>
      </c>
      <c r="N361">
        <f t="shared" si="10"/>
        <v>-2.4113580854644421</v>
      </c>
      <c r="O361" s="2">
        <f t="array" ref="O361">P361-SUM(G361:I361)</f>
        <v>-9816646000</v>
      </c>
      <c r="P361" s="2">
        <f t="shared" si="11"/>
        <v>-6427997000</v>
      </c>
    </row>
    <row r="362" spans="1:16" hidden="1" x14ac:dyDescent="0.25">
      <c r="A362" s="1">
        <v>388</v>
      </c>
      <c r="B362" t="s">
        <v>237</v>
      </c>
      <c r="C362" t="s">
        <v>6818</v>
      </c>
      <c r="D362" s="1" t="s">
        <v>58</v>
      </c>
      <c r="E362" s="2">
        <v>5373586000</v>
      </c>
      <c r="F362" s="2">
        <v>10499000000</v>
      </c>
      <c r="G362" s="2">
        <v>3437032000</v>
      </c>
      <c r="H362" s="2">
        <v>792917000</v>
      </c>
      <c r="I362" s="1"/>
      <c r="J362" s="1" t="s">
        <v>22</v>
      </c>
      <c r="K362" s="1" t="s">
        <v>77</v>
      </c>
      <c r="M362">
        <f t="array" ref="M362">1 - (F361/E361)</f>
        <v>-1.5789713247570685</v>
      </c>
      <c r="N362">
        <f t="shared" si="10"/>
        <v>-1.7409906531690382</v>
      </c>
      <c r="O362" s="2">
        <f t="array" ref="O362">P362-SUM(G362:I362)</f>
        <v>-9355363000</v>
      </c>
      <c r="P362" s="2">
        <f t="shared" si="11"/>
        <v>-5125414000</v>
      </c>
    </row>
    <row r="363" spans="1:16" hidden="1" x14ac:dyDescent="0.25">
      <c r="A363" s="1">
        <v>389</v>
      </c>
      <c r="B363" t="s">
        <v>237</v>
      </c>
      <c r="C363" t="s">
        <v>6819</v>
      </c>
      <c r="D363" s="1" t="s">
        <v>59</v>
      </c>
      <c r="E363" s="2">
        <v>6667216000</v>
      </c>
      <c r="F363" s="2">
        <v>10499000000</v>
      </c>
      <c r="G363" s="2">
        <v>3951445000</v>
      </c>
      <c r="H363" s="2">
        <v>946300000</v>
      </c>
      <c r="I363" s="1"/>
      <c r="J363" s="1" t="s">
        <v>22</v>
      </c>
      <c r="K363" s="1" t="s">
        <v>77</v>
      </c>
      <c r="M363">
        <f t="array" ref="M363">1 - (F362/E362)</f>
        <v>-0.95381631558516045</v>
      </c>
      <c r="N363">
        <f t="shared" si="10"/>
        <v>-1.3093214619115385</v>
      </c>
      <c r="O363" s="2">
        <f t="array" ref="O363">P363-SUM(G363:I363)</f>
        <v>-8729529000</v>
      </c>
      <c r="P363" s="2">
        <f t="shared" si="11"/>
        <v>-3831784000</v>
      </c>
    </row>
    <row r="364" spans="1:16" hidden="1" x14ac:dyDescent="0.25">
      <c r="A364" s="1">
        <v>390</v>
      </c>
      <c r="B364" t="s">
        <v>238</v>
      </c>
      <c r="C364" t="s">
        <v>6816</v>
      </c>
      <c r="D364" s="1" t="s">
        <v>239</v>
      </c>
      <c r="E364" s="2">
        <v>48607000000</v>
      </c>
      <c r="F364" s="2">
        <v>10499000000</v>
      </c>
      <c r="G364" s="2">
        <v>11802000000</v>
      </c>
      <c r="H364" s="2">
        <v>5942000000</v>
      </c>
      <c r="I364" s="2">
        <v>395000000</v>
      </c>
      <c r="J364" s="1" t="s">
        <v>22</v>
      </c>
      <c r="K364" s="1" t="s">
        <v>240</v>
      </c>
      <c r="M364">
        <f t="array" ref="M364">1 - (F363/E363)</f>
        <v>-0.57472024305197245</v>
      </c>
      <c r="N364">
        <f t="shared" si="10"/>
        <v>0.41082560125084866</v>
      </c>
      <c r="O364" s="2">
        <f t="array" ref="O364">P364-SUM(G364:I364)</f>
        <v>19969000000</v>
      </c>
      <c r="P364" s="2">
        <f t="shared" si="11"/>
        <v>38108000000</v>
      </c>
    </row>
    <row r="365" spans="1:16" x14ac:dyDescent="0.25">
      <c r="A365" s="1">
        <v>391</v>
      </c>
      <c r="B365" t="s">
        <v>238</v>
      </c>
      <c r="C365" t="s">
        <v>6817</v>
      </c>
      <c r="D365" s="1" t="s">
        <v>241</v>
      </c>
      <c r="E365" s="2">
        <v>47142000000</v>
      </c>
      <c r="F365" s="2">
        <v>10499000000</v>
      </c>
      <c r="G365" s="2">
        <v>11437000000</v>
      </c>
      <c r="H365" s="2">
        <v>6294000000</v>
      </c>
      <c r="I365" s="2">
        <v>275000000</v>
      </c>
      <c r="J365" s="1" t="s">
        <v>22</v>
      </c>
      <c r="K365" s="1" t="s">
        <v>240</v>
      </c>
      <c r="M365">
        <f t="array" ref="M365">1 - (F364/E364)</f>
        <v>0.78400230419486905</v>
      </c>
      <c r="N365">
        <f t="shared" si="10"/>
        <v>0.39533749098468457</v>
      </c>
      <c r="O365" s="2">
        <f t="array" ref="O365">P365-SUM(G365:I365)</f>
        <v>18637000000</v>
      </c>
      <c r="P365" s="2">
        <f t="shared" si="11"/>
        <v>36643000000</v>
      </c>
    </row>
    <row r="366" spans="1:16" hidden="1" x14ac:dyDescent="0.25">
      <c r="A366" s="1">
        <v>392</v>
      </c>
      <c r="B366" t="s">
        <v>238</v>
      </c>
      <c r="C366" t="s">
        <v>6818</v>
      </c>
      <c r="D366" s="1" t="s">
        <v>242</v>
      </c>
      <c r="E366" s="2">
        <v>49161000000</v>
      </c>
      <c r="F366" s="2">
        <v>10499000000</v>
      </c>
      <c r="G366" s="2">
        <v>11861000000</v>
      </c>
      <c r="H366" s="2">
        <v>6207000000</v>
      </c>
      <c r="I366" s="2">
        <v>359000000</v>
      </c>
      <c r="J366" s="1" t="s">
        <v>22</v>
      </c>
      <c r="K366" s="1" t="s">
        <v>240</v>
      </c>
      <c r="M366">
        <f t="array" ref="M366">1 - (F365/E365)</f>
        <v>0.77728989011921423</v>
      </c>
      <c r="N366">
        <f t="shared" si="10"/>
        <v>0.41160676145725272</v>
      </c>
      <c r="O366" s="2">
        <f t="array" ref="O366">P366-SUM(G366:I366)</f>
        <v>20235000000</v>
      </c>
      <c r="P366" s="2">
        <f t="shared" si="11"/>
        <v>38662000000</v>
      </c>
    </row>
    <row r="367" spans="1:16" hidden="1" x14ac:dyDescent="0.25">
      <c r="A367" s="1">
        <v>393</v>
      </c>
      <c r="B367" t="s">
        <v>238</v>
      </c>
      <c r="C367" t="s">
        <v>6819</v>
      </c>
      <c r="D367" s="1" t="s">
        <v>243</v>
      </c>
      <c r="E367" s="2">
        <v>49247000000</v>
      </c>
      <c r="F367" s="2">
        <v>10499000000</v>
      </c>
      <c r="G367" s="2">
        <v>11433000000</v>
      </c>
      <c r="H367" s="2">
        <v>6296000000</v>
      </c>
      <c r="I367" s="2">
        <v>303000000</v>
      </c>
      <c r="J367" s="1" t="s">
        <v>22</v>
      </c>
      <c r="K367" s="1" t="s">
        <v>240</v>
      </c>
      <c r="M367">
        <f t="array" ref="M367">1 - (F366/E366)</f>
        <v>0.78643640283964933</v>
      </c>
      <c r="N367">
        <f t="shared" si="10"/>
        <v>0.42065506528316443</v>
      </c>
      <c r="O367" s="2">
        <f t="array" ref="O367">P367-SUM(G367:I367)</f>
        <v>20716000000</v>
      </c>
      <c r="P367" s="2">
        <f t="shared" si="11"/>
        <v>38748000000</v>
      </c>
    </row>
    <row r="368" spans="1:16" hidden="1" x14ac:dyDescent="0.25">
      <c r="A368" s="1">
        <v>394</v>
      </c>
      <c r="B368" t="s">
        <v>244</v>
      </c>
      <c r="C368" t="s">
        <v>6816</v>
      </c>
      <c r="D368" s="1" t="s">
        <v>245</v>
      </c>
      <c r="E368" s="2">
        <v>4069746000</v>
      </c>
      <c r="F368" s="2">
        <v>10499000000</v>
      </c>
      <c r="G368" s="2">
        <v>194207000</v>
      </c>
      <c r="H368" s="1"/>
      <c r="I368" s="2">
        <v>137058000</v>
      </c>
      <c r="J368" s="1" t="s">
        <v>22</v>
      </c>
      <c r="K368" s="1" t="s">
        <v>246</v>
      </c>
      <c r="M368">
        <f t="array" ref="M368">1 - (F367/E367)</f>
        <v>0.78680934879281983</v>
      </c>
      <c r="N368">
        <f t="shared" si="10"/>
        <v>-1.6611648491085194</v>
      </c>
      <c r="O368" s="2">
        <f t="array" ref="O368">P368-SUM(G368:I368)</f>
        <v>-6760519000</v>
      </c>
      <c r="P368" s="2">
        <f t="shared" si="11"/>
        <v>-6429254000</v>
      </c>
    </row>
    <row r="369" spans="1:16" x14ac:dyDescent="0.25">
      <c r="A369" s="1">
        <v>395</v>
      </c>
      <c r="B369" t="s">
        <v>244</v>
      </c>
      <c r="C369" t="s">
        <v>6817</v>
      </c>
      <c r="D369" s="1" t="s">
        <v>247</v>
      </c>
      <c r="E369" s="2">
        <v>4250447000</v>
      </c>
      <c r="F369" s="2">
        <v>10499000000</v>
      </c>
      <c r="G369" s="2">
        <v>187244000</v>
      </c>
      <c r="H369" s="1"/>
      <c r="I369" s="2">
        <v>182242000</v>
      </c>
      <c r="J369" s="1" t="s">
        <v>22</v>
      </c>
      <c r="K369" s="1" t="s">
        <v>246</v>
      </c>
      <c r="M369">
        <f t="array" ref="M369">1 - (F368/E368)</f>
        <v>-1.579767877405617</v>
      </c>
      <c r="N369">
        <f t="shared" si="10"/>
        <v>-1.5570218849923314</v>
      </c>
      <c r="O369" s="2">
        <f t="array" ref="O369">P369-SUM(G369:I369)</f>
        <v>-6618039000</v>
      </c>
      <c r="P369" s="2">
        <f t="shared" si="11"/>
        <v>-6248553000</v>
      </c>
    </row>
    <row r="370" spans="1:16" hidden="1" x14ac:dyDescent="0.25">
      <c r="A370" s="1">
        <v>396</v>
      </c>
      <c r="B370" t="s">
        <v>248</v>
      </c>
      <c r="C370" t="s">
        <v>6816</v>
      </c>
      <c r="D370" s="1" t="s">
        <v>10</v>
      </c>
      <c r="E370" s="2">
        <v>12026000000</v>
      </c>
      <c r="F370" s="2">
        <v>10499000000</v>
      </c>
      <c r="G370" s="2">
        <v>3518000000</v>
      </c>
      <c r="H370" s="1"/>
      <c r="I370" s="2">
        <v>1104000000</v>
      </c>
      <c r="J370" s="1" t="s">
        <v>8</v>
      </c>
      <c r="K370" s="1" t="s">
        <v>249</v>
      </c>
      <c r="M370">
        <f t="array" ref="M370">1 - (F369/E369)</f>
        <v>-1.4700931454974029</v>
      </c>
      <c r="N370">
        <f t="shared" si="10"/>
        <v>-0.25735905538000997</v>
      </c>
      <c r="O370" s="2">
        <f t="array" ref="O370">P370-SUM(G370:I370)</f>
        <v>-3095000000</v>
      </c>
      <c r="P370" s="2">
        <f t="shared" si="11"/>
        <v>1527000000</v>
      </c>
    </row>
    <row r="371" spans="1:16" x14ac:dyDescent="0.25">
      <c r="A371" s="1">
        <v>397</v>
      </c>
      <c r="B371" t="s">
        <v>248</v>
      </c>
      <c r="C371" t="s">
        <v>6817</v>
      </c>
      <c r="D371" s="1" t="s">
        <v>250</v>
      </c>
      <c r="E371" s="2">
        <v>12669000000</v>
      </c>
      <c r="F371" s="2">
        <v>10499000000</v>
      </c>
      <c r="G371" s="2">
        <v>3805000000</v>
      </c>
      <c r="H371" s="1"/>
      <c r="I371" s="2">
        <v>1151000000</v>
      </c>
      <c r="J371" s="1" t="s">
        <v>8</v>
      </c>
      <c r="K371" s="1" t="s">
        <v>249</v>
      </c>
      <c r="M371">
        <f t="array" ref="M371">1 - (F370/E370)</f>
        <v>0.12697488774322296</v>
      </c>
      <c r="N371">
        <f t="shared" si="10"/>
        <v>-0.21990685926276737</v>
      </c>
      <c r="O371" s="2">
        <f t="array" ref="O371">P371-SUM(G371:I371)</f>
        <v>-2786000000</v>
      </c>
      <c r="P371" s="2">
        <f t="shared" si="11"/>
        <v>2170000000</v>
      </c>
    </row>
    <row r="372" spans="1:16" hidden="1" x14ac:dyDescent="0.25">
      <c r="A372" s="1">
        <v>398</v>
      </c>
      <c r="B372" t="s">
        <v>248</v>
      </c>
      <c r="C372" t="s">
        <v>6818</v>
      </c>
      <c r="D372" s="1" t="s">
        <v>251</v>
      </c>
      <c r="E372" s="2">
        <v>11811000000</v>
      </c>
      <c r="F372" s="2">
        <v>10499000000</v>
      </c>
      <c r="G372" s="2">
        <v>3726000000</v>
      </c>
      <c r="H372" s="1"/>
      <c r="I372" s="2">
        <v>1208000000</v>
      </c>
      <c r="J372" s="1" t="s">
        <v>8</v>
      </c>
      <c r="K372" s="1" t="s">
        <v>249</v>
      </c>
      <c r="M372">
        <f t="array" ref="M372">1 - (F371/E371)</f>
        <v>0.17128423711421581</v>
      </c>
      <c r="N372">
        <f t="shared" si="10"/>
        <v>-0.30666327999322668</v>
      </c>
      <c r="O372" s="2">
        <f t="array" ref="O372">P372-SUM(G372:I372)</f>
        <v>-3622000000</v>
      </c>
      <c r="P372" s="2">
        <f t="shared" si="11"/>
        <v>1312000000</v>
      </c>
    </row>
    <row r="373" spans="1:16" hidden="1" x14ac:dyDescent="0.25">
      <c r="A373" s="1">
        <v>399</v>
      </c>
      <c r="B373" t="s">
        <v>248</v>
      </c>
      <c r="C373" t="s">
        <v>6819</v>
      </c>
      <c r="D373" s="1" t="s">
        <v>252</v>
      </c>
      <c r="E373" s="2">
        <v>11069000000</v>
      </c>
      <c r="F373" s="2">
        <v>10499000000</v>
      </c>
      <c r="G373" s="2">
        <v>3597000000</v>
      </c>
      <c r="H373" s="1"/>
      <c r="I373" s="2">
        <v>1301000000</v>
      </c>
      <c r="J373" s="1" t="s">
        <v>8</v>
      </c>
      <c r="K373" s="1" t="s">
        <v>249</v>
      </c>
      <c r="M373">
        <f t="array" ref="M373">1 - (F372/E372)</f>
        <v>0.11108288883244433</v>
      </c>
      <c r="N373">
        <f t="shared" si="10"/>
        <v>-0.39100189719035144</v>
      </c>
      <c r="O373" s="2">
        <f t="array" ref="O373">P373-SUM(G373:I373)</f>
        <v>-4328000000</v>
      </c>
      <c r="P373" s="2">
        <f t="shared" si="11"/>
        <v>570000000</v>
      </c>
    </row>
    <row r="374" spans="1:16" hidden="1" x14ac:dyDescent="0.25">
      <c r="A374" s="1">
        <v>400</v>
      </c>
      <c r="B374" t="s">
        <v>253</v>
      </c>
      <c r="C374" t="s">
        <v>6816</v>
      </c>
      <c r="D374" s="1" t="s">
        <v>254</v>
      </c>
      <c r="E374" s="2">
        <v>4245964000</v>
      </c>
      <c r="F374" s="2">
        <v>10499000000</v>
      </c>
      <c r="G374" s="2">
        <v>1187331000</v>
      </c>
      <c r="H374" s="1"/>
      <c r="I374" s="1"/>
      <c r="J374" s="1" t="s">
        <v>8</v>
      </c>
      <c r="K374" s="1" t="s">
        <v>255</v>
      </c>
      <c r="M374">
        <f t="array" ref="M374">1 - (F373/E373)</f>
        <v>5.1495166681723714E-2</v>
      </c>
      <c r="N374">
        <f t="shared" si="10"/>
        <v>-1.7523386915197585</v>
      </c>
      <c r="O374" s="2">
        <f t="array" ref="O374">P374-SUM(G374:I374)</f>
        <v>-7440367000</v>
      </c>
      <c r="P374" s="2">
        <f t="shared" si="11"/>
        <v>-6253036000</v>
      </c>
    </row>
    <row r="375" spans="1:16" x14ac:dyDescent="0.25">
      <c r="A375" s="1">
        <v>401</v>
      </c>
      <c r="B375" t="s">
        <v>253</v>
      </c>
      <c r="C375" t="s">
        <v>6817</v>
      </c>
      <c r="D375" s="1" t="s">
        <v>256</v>
      </c>
      <c r="E375" s="2">
        <v>4193844000</v>
      </c>
      <c r="F375" s="2">
        <v>10499000000</v>
      </c>
      <c r="G375" s="2">
        <v>1147039000</v>
      </c>
      <c r="H375" s="1"/>
      <c r="I375" s="1"/>
      <c r="J375" s="1" t="s">
        <v>8</v>
      </c>
      <c r="K375" s="1" t="s">
        <v>255</v>
      </c>
      <c r="M375">
        <f t="array" ref="M375">1 - (F374/E374)</f>
        <v>-1.4727011345362326</v>
      </c>
      <c r="N375">
        <f t="shared" si="10"/>
        <v>-1.7769366242521181</v>
      </c>
      <c r="O375" s="2">
        <f t="array" ref="O375">P375-SUM(G375:I375)</f>
        <v>-7452195000</v>
      </c>
      <c r="P375" s="2">
        <f t="shared" si="11"/>
        <v>-6305156000</v>
      </c>
    </row>
    <row r="376" spans="1:16" hidden="1" x14ac:dyDescent="0.25">
      <c r="A376" s="1">
        <v>402</v>
      </c>
      <c r="B376" t="s">
        <v>253</v>
      </c>
      <c r="C376" t="s">
        <v>6818</v>
      </c>
      <c r="D376" s="1" t="s">
        <v>166</v>
      </c>
      <c r="E376" s="2">
        <v>4476886000</v>
      </c>
      <c r="F376" s="2">
        <v>10499000000</v>
      </c>
      <c r="G376" s="2">
        <v>1224930000</v>
      </c>
      <c r="H376" s="1"/>
      <c r="I376" s="1"/>
      <c r="J376" s="1" t="s">
        <v>8</v>
      </c>
      <c r="K376" s="1" t="s">
        <v>255</v>
      </c>
      <c r="M376">
        <f t="array" ref="M376">1 - (F375/E375)</f>
        <v>-1.5034312196638693</v>
      </c>
      <c r="N376">
        <f t="shared" si="10"/>
        <v>-1.618768938945508</v>
      </c>
      <c r="O376" s="2">
        <f t="array" ref="O376">P376-SUM(G376:I376)</f>
        <v>-7247044000</v>
      </c>
      <c r="P376" s="2">
        <f t="shared" si="11"/>
        <v>-6022114000</v>
      </c>
    </row>
    <row r="377" spans="1:16" hidden="1" x14ac:dyDescent="0.25">
      <c r="A377" s="1">
        <v>403</v>
      </c>
      <c r="B377" t="s">
        <v>253</v>
      </c>
      <c r="C377" t="s">
        <v>6819</v>
      </c>
      <c r="D377" s="1" t="s">
        <v>257</v>
      </c>
      <c r="E377" s="2">
        <v>4905458000</v>
      </c>
      <c r="F377" s="2">
        <v>10499000000</v>
      </c>
      <c r="G377" s="2">
        <v>1348122000</v>
      </c>
      <c r="H377" s="1"/>
      <c r="I377" s="1"/>
      <c r="J377" s="1" t="s">
        <v>8</v>
      </c>
      <c r="K377" s="1" t="s">
        <v>255</v>
      </c>
      <c r="M377">
        <f t="array" ref="M377">1 - (F376/E376)</f>
        <v>-1.3451568791342909</v>
      </c>
      <c r="N377">
        <f t="shared" si="10"/>
        <v>-1.4150898855927418</v>
      </c>
      <c r="O377" s="2">
        <f t="array" ref="O377">P377-SUM(G377:I377)</f>
        <v>-6941664000</v>
      </c>
      <c r="P377" s="2">
        <f t="shared" si="11"/>
        <v>-5593542000</v>
      </c>
    </row>
    <row r="378" spans="1:16" hidden="1" x14ac:dyDescent="0.25">
      <c r="A378" s="1">
        <v>404</v>
      </c>
      <c r="B378" t="s">
        <v>258</v>
      </c>
      <c r="C378" t="s">
        <v>6816</v>
      </c>
      <c r="D378" s="1" t="s">
        <v>7</v>
      </c>
      <c r="E378" s="2">
        <v>18376000000</v>
      </c>
      <c r="F378" s="2">
        <v>10499000000</v>
      </c>
      <c r="G378" s="2">
        <v>3244000000</v>
      </c>
      <c r="H378" s="1"/>
      <c r="I378" s="2">
        <v>4780000000</v>
      </c>
      <c r="J378" s="1" t="s">
        <v>259</v>
      </c>
      <c r="K378" s="1" t="s">
        <v>260</v>
      </c>
      <c r="M378">
        <f t="array" ref="M378">1 - (F377/E377)</f>
        <v>-1.1402690635614454</v>
      </c>
      <c r="N378">
        <f t="shared" si="10"/>
        <v>-7.999564649542882E-3</v>
      </c>
      <c r="O378" s="2">
        <f t="array" ref="O378">P378-SUM(G378:I378)</f>
        <v>-147000000</v>
      </c>
      <c r="P378" s="2">
        <f t="shared" si="11"/>
        <v>7877000000</v>
      </c>
    </row>
    <row r="379" spans="1:16" x14ac:dyDescent="0.25">
      <c r="A379" s="1">
        <v>405</v>
      </c>
      <c r="B379" t="s">
        <v>258</v>
      </c>
      <c r="C379" t="s">
        <v>6817</v>
      </c>
      <c r="D379" s="1" t="s">
        <v>10</v>
      </c>
      <c r="E379" s="2">
        <v>18095000000</v>
      </c>
      <c r="F379" s="2">
        <v>10499000000</v>
      </c>
      <c r="G379" s="2">
        <v>3502000000</v>
      </c>
      <c r="H379" s="1"/>
      <c r="I379" s="2">
        <v>4541000000</v>
      </c>
      <c r="J379" s="1" t="s">
        <v>259</v>
      </c>
      <c r="K379" s="1" t="s">
        <v>260</v>
      </c>
      <c r="M379">
        <f t="array" ref="M379">1 - (F378/E378)</f>
        <v>0.42865694383979103</v>
      </c>
      <c r="N379">
        <f t="shared" si="10"/>
        <v>-2.4702956617850234E-2</v>
      </c>
      <c r="O379" s="2">
        <f t="array" ref="O379">P379-SUM(G379:I379)</f>
        <v>-447000000</v>
      </c>
      <c r="P379" s="2">
        <f t="shared" si="11"/>
        <v>7596000000</v>
      </c>
    </row>
    <row r="380" spans="1:16" hidden="1" x14ac:dyDescent="0.25">
      <c r="A380" s="1">
        <v>406</v>
      </c>
      <c r="B380" t="s">
        <v>258</v>
      </c>
      <c r="C380" t="s">
        <v>6818</v>
      </c>
      <c r="D380" s="1" t="s">
        <v>11</v>
      </c>
      <c r="E380" s="2">
        <v>18031000000</v>
      </c>
      <c r="F380" s="2">
        <v>10499000000</v>
      </c>
      <c r="G380" s="2">
        <v>3347000000</v>
      </c>
      <c r="H380" s="1"/>
      <c r="I380" s="2">
        <v>4428000000</v>
      </c>
      <c r="J380" s="1" t="s">
        <v>259</v>
      </c>
      <c r="K380" s="1" t="s">
        <v>260</v>
      </c>
      <c r="M380">
        <f t="array" ref="M380">1 - (F379/E379)</f>
        <v>0.41978447084830062</v>
      </c>
      <c r="N380">
        <f t="shared" si="10"/>
        <v>-1.3476789972824581E-2</v>
      </c>
      <c r="O380" s="2">
        <f t="array" ref="O380">P380-SUM(G380:I380)</f>
        <v>-243000000</v>
      </c>
      <c r="P380" s="2">
        <f t="shared" si="11"/>
        <v>7532000000</v>
      </c>
    </row>
    <row r="381" spans="1:16" hidden="1" x14ac:dyDescent="0.25">
      <c r="A381" s="1">
        <v>407</v>
      </c>
      <c r="B381" t="s">
        <v>258</v>
      </c>
      <c r="C381" t="s">
        <v>6819</v>
      </c>
      <c r="D381" s="1" t="s">
        <v>12</v>
      </c>
      <c r="E381" s="2">
        <v>17900000000</v>
      </c>
      <c r="F381" s="2">
        <v>10499000000</v>
      </c>
      <c r="G381" s="2">
        <v>3328000000</v>
      </c>
      <c r="H381" s="1"/>
      <c r="I381" s="2">
        <v>4189000000</v>
      </c>
      <c r="J381" s="1" t="s">
        <v>259</v>
      </c>
      <c r="K381" s="1" t="s">
        <v>260</v>
      </c>
      <c r="M381">
        <f t="array" ref="M381">1 - (F380/E380)</f>
        <v>0.41772502911652154</v>
      </c>
      <c r="N381">
        <f t="shared" si="10"/>
        <v>-6.4804469273743014E-3</v>
      </c>
      <c r="O381" s="2">
        <f t="array" ref="O381">P381-SUM(G381:I381)</f>
        <v>-116000000</v>
      </c>
      <c r="P381" s="2">
        <f t="shared" si="11"/>
        <v>7401000000</v>
      </c>
    </row>
    <row r="382" spans="1:16" hidden="1" x14ac:dyDescent="0.25">
      <c r="A382" s="1">
        <v>408</v>
      </c>
      <c r="B382" t="s">
        <v>261</v>
      </c>
      <c r="C382" t="s">
        <v>6816</v>
      </c>
      <c r="D382" s="1" t="s">
        <v>7</v>
      </c>
      <c r="E382" s="2">
        <v>7346472000</v>
      </c>
      <c r="F382" s="2">
        <v>10499000000</v>
      </c>
      <c r="G382" s="2">
        <v>1557646000</v>
      </c>
      <c r="H382" s="1"/>
      <c r="I382" s="2">
        <v>149089000</v>
      </c>
      <c r="J382" s="1" t="s">
        <v>22</v>
      </c>
      <c r="K382" s="1" t="s">
        <v>246</v>
      </c>
      <c r="M382">
        <f t="array" ref="M382">1 - (F381/E381)</f>
        <v>0.41346368715083803</v>
      </c>
      <c r="N382">
        <f t="shared" si="10"/>
        <v>-0.66144170970773453</v>
      </c>
      <c r="O382" s="2">
        <f t="array" ref="O382">P382-SUM(G382:I382)</f>
        <v>-4859263000</v>
      </c>
      <c r="P382" s="2">
        <f t="shared" si="11"/>
        <v>-3152528000</v>
      </c>
    </row>
    <row r="383" spans="1:16" x14ac:dyDescent="0.25">
      <c r="A383" s="1">
        <v>409</v>
      </c>
      <c r="B383" t="s">
        <v>261</v>
      </c>
      <c r="C383" t="s">
        <v>6817</v>
      </c>
      <c r="D383" s="1" t="s">
        <v>10</v>
      </c>
      <c r="E383" s="2">
        <v>8843200000</v>
      </c>
      <c r="F383" s="2">
        <v>10499000000</v>
      </c>
      <c r="G383" s="2">
        <v>1727600000</v>
      </c>
      <c r="H383" s="1"/>
      <c r="I383" s="2">
        <v>172200000</v>
      </c>
      <c r="J383" s="1" t="s">
        <v>22</v>
      </c>
      <c r="K383" s="1" t="s">
        <v>246</v>
      </c>
      <c r="M383">
        <f t="array" ref="M383">1 - (F382/E382)</f>
        <v>-0.42912135239881133</v>
      </c>
      <c r="N383">
        <f t="shared" si="10"/>
        <v>-0.40207164827211866</v>
      </c>
      <c r="O383" s="2">
        <f t="array" ref="O383">P383-SUM(G383:I383)</f>
        <v>-3555600000</v>
      </c>
      <c r="P383" s="2">
        <f t="shared" si="11"/>
        <v>-1655800000</v>
      </c>
    </row>
    <row r="384" spans="1:16" hidden="1" x14ac:dyDescent="0.25">
      <c r="A384" s="1">
        <v>410</v>
      </c>
      <c r="B384" t="s">
        <v>261</v>
      </c>
      <c r="C384" t="s">
        <v>6818</v>
      </c>
      <c r="D384" s="1" t="s">
        <v>11</v>
      </c>
      <c r="E384" s="2">
        <v>10262700000</v>
      </c>
      <c r="F384" s="2">
        <v>10499000000</v>
      </c>
      <c r="G384" s="2">
        <v>2037000000</v>
      </c>
      <c r="H384" s="1"/>
      <c r="I384" s="2">
        <v>199700000</v>
      </c>
      <c r="J384" s="1" t="s">
        <v>22</v>
      </c>
      <c r="K384" s="1" t="s">
        <v>246</v>
      </c>
      <c r="M384">
        <f t="array" ref="M384">1 - (F383/E383)</f>
        <v>-0.18723991315360955</v>
      </c>
      <c r="N384">
        <f t="shared" si="10"/>
        <v>-0.24096972531594998</v>
      </c>
      <c r="O384" s="2">
        <f t="array" ref="O384">P384-SUM(G384:I384)</f>
        <v>-2473000000</v>
      </c>
      <c r="P384" s="2">
        <f t="shared" si="11"/>
        <v>-236300000</v>
      </c>
    </row>
    <row r="385" spans="1:16" hidden="1" x14ac:dyDescent="0.25">
      <c r="A385" s="1">
        <v>411</v>
      </c>
      <c r="B385" t="s">
        <v>261</v>
      </c>
      <c r="C385" t="s">
        <v>6819</v>
      </c>
      <c r="D385" s="1" t="s">
        <v>12</v>
      </c>
      <c r="E385" s="2">
        <v>12416000000</v>
      </c>
      <c r="F385" s="2">
        <v>10499000000</v>
      </c>
      <c r="G385" s="2">
        <v>2508600000</v>
      </c>
      <c r="H385" s="1"/>
      <c r="I385" s="2">
        <v>325200000</v>
      </c>
      <c r="J385" s="1" t="s">
        <v>22</v>
      </c>
      <c r="K385" s="1" t="s">
        <v>246</v>
      </c>
      <c r="M385">
        <f t="array" ref="M385">1 - (F384/E384)</f>
        <v>-2.302512983912619E-2</v>
      </c>
      <c r="N385">
        <f t="shared" si="10"/>
        <v>-7.3840206185567012E-2</v>
      </c>
      <c r="O385" s="2">
        <f t="array" ref="O385">P385-SUM(G385:I385)</f>
        <v>-916800000</v>
      </c>
      <c r="P385" s="2">
        <f t="shared" si="11"/>
        <v>1917000000</v>
      </c>
    </row>
    <row r="386" spans="1:16" hidden="1" x14ac:dyDescent="0.25">
      <c r="A386" s="1">
        <v>412</v>
      </c>
      <c r="B386" t="s">
        <v>262</v>
      </c>
      <c r="C386" t="s">
        <v>6816</v>
      </c>
      <c r="D386" s="1" t="s">
        <v>10</v>
      </c>
      <c r="E386" s="2">
        <v>2918434000</v>
      </c>
      <c r="F386" s="2">
        <v>10499000000</v>
      </c>
      <c r="G386" s="2">
        <v>1476916000</v>
      </c>
      <c r="H386" s="2">
        <v>516338000</v>
      </c>
      <c r="I386" s="2">
        <v>41668000</v>
      </c>
      <c r="J386" s="1" t="s">
        <v>22</v>
      </c>
      <c r="K386" s="1" t="s">
        <v>77</v>
      </c>
      <c r="M386">
        <f t="array" ref="M386">1 - (F385/E385)</f>
        <v>0.15439755154639179</v>
      </c>
      <c r="N386">
        <f t="shared" si="10"/>
        <v>-3.2947423172838586</v>
      </c>
      <c r="O386" s="2">
        <f t="array" ref="O386">P386-SUM(G386:I386)</f>
        <v>-9615488000</v>
      </c>
      <c r="P386" s="2">
        <f t="shared" si="11"/>
        <v>-7580566000</v>
      </c>
    </row>
    <row r="387" spans="1:16" x14ac:dyDescent="0.25">
      <c r="A387" s="1">
        <v>413</v>
      </c>
      <c r="B387" t="s">
        <v>262</v>
      </c>
      <c r="C387" t="s">
        <v>6817</v>
      </c>
      <c r="D387" s="1" t="s">
        <v>11</v>
      </c>
      <c r="E387" s="2">
        <v>3142856000</v>
      </c>
      <c r="F387" s="2">
        <v>10499000000</v>
      </c>
      <c r="G387" s="2">
        <v>1600187000</v>
      </c>
      <c r="H387" s="2">
        <v>553817000</v>
      </c>
      <c r="I387" s="2">
        <v>39577000</v>
      </c>
      <c r="J387" s="1" t="s">
        <v>22</v>
      </c>
      <c r="K387" s="1" t="s">
        <v>77</v>
      </c>
      <c r="M387">
        <f t="array" ref="M387">1 - (F386/E386)</f>
        <v>-2.5974772771972914</v>
      </c>
      <c r="N387">
        <f t="shared" ref="N387:N450" si="12">O387/E387</f>
        <v>-3.038549968563625</v>
      </c>
      <c r="O387" s="2">
        <f t="array" ref="O387">P387-SUM(G387:I387)</f>
        <v>-9549725000</v>
      </c>
      <c r="P387" s="2">
        <f t="shared" ref="P387:P450" si="13">E387-F387</f>
        <v>-7356144000</v>
      </c>
    </row>
    <row r="388" spans="1:16" hidden="1" x14ac:dyDescent="0.25">
      <c r="A388" s="1">
        <v>414</v>
      </c>
      <c r="B388" t="s">
        <v>262</v>
      </c>
      <c r="C388" t="s">
        <v>6818</v>
      </c>
      <c r="D388" s="1" t="s">
        <v>12</v>
      </c>
      <c r="E388" s="2">
        <v>3275594000</v>
      </c>
      <c r="F388" s="2">
        <v>10499000000</v>
      </c>
      <c r="G388" s="2">
        <v>1538027000</v>
      </c>
      <c r="H388" s="2">
        <v>563975000</v>
      </c>
      <c r="I388" s="2">
        <v>41595000</v>
      </c>
      <c r="J388" s="1" t="s">
        <v>22</v>
      </c>
      <c r="K388" s="1" t="s">
        <v>77</v>
      </c>
      <c r="M388">
        <f t="array" ref="M388">1 - (F387/E387)</f>
        <v>-2.3405921238516814</v>
      </c>
      <c r="N388">
        <f t="shared" si="12"/>
        <v>-2.8596349242305363</v>
      </c>
      <c r="O388" s="2">
        <f t="array" ref="O388">P388-SUM(G388:I388)</f>
        <v>-9367003000</v>
      </c>
      <c r="P388" s="2">
        <f t="shared" si="13"/>
        <v>-7223406000</v>
      </c>
    </row>
    <row r="389" spans="1:16" hidden="1" x14ac:dyDescent="0.25">
      <c r="A389" s="1">
        <v>415</v>
      </c>
      <c r="B389" t="s">
        <v>262</v>
      </c>
      <c r="C389" t="s">
        <v>6819</v>
      </c>
      <c r="D389" s="1" t="s">
        <v>75</v>
      </c>
      <c r="E389" s="2">
        <v>3418265000</v>
      </c>
      <c r="F389" s="2">
        <v>10499000000</v>
      </c>
      <c r="G389" s="2">
        <v>1620006000</v>
      </c>
      <c r="H389" s="2">
        <v>489265000</v>
      </c>
      <c r="I389" s="2">
        <v>29173000</v>
      </c>
      <c r="J389" s="1" t="s">
        <v>22</v>
      </c>
      <c r="K389" s="1" t="s">
        <v>77</v>
      </c>
      <c r="M389">
        <f t="array" ref="M389">1 - (F388/E388)</f>
        <v>-2.205220182965288</v>
      </c>
      <c r="N389">
        <f t="shared" si="12"/>
        <v>-2.6970346067376285</v>
      </c>
      <c r="O389" s="2">
        <f t="array" ref="O389">P389-SUM(G389:I389)</f>
        <v>-9219179000</v>
      </c>
      <c r="P389" s="2">
        <f t="shared" si="13"/>
        <v>-7080735000</v>
      </c>
    </row>
    <row r="390" spans="1:16" hidden="1" x14ac:dyDescent="0.25">
      <c r="A390" s="1">
        <v>416</v>
      </c>
      <c r="B390" t="s">
        <v>263</v>
      </c>
      <c r="C390" t="s">
        <v>6816</v>
      </c>
      <c r="D390" s="1" t="s">
        <v>10</v>
      </c>
      <c r="E390" s="2">
        <v>126761000000</v>
      </c>
      <c r="F390" s="2">
        <v>10499000000</v>
      </c>
      <c r="G390" s="1"/>
      <c r="H390" s="1"/>
      <c r="I390" s="1"/>
      <c r="J390" s="1" t="s">
        <v>51</v>
      </c>
      <c r="K390" s="1" t="s">
        <v>264</v>
      </c>
      <c r="M390">
        <f t="array" ref="M390">1 - (F389/E389)</f>
        <v>-2.0714412135981264</v>
      </c>
      <c r="N390">
        <f t="shared" si="12"/>
        <v>0.9171748408422149</v>
      </c>
      <c r="O390" s="2">
        <f t="array" ref="O390">P390-SUM(G390:I390)</f>
        <v>116262000000</v>
      </c>
      <c r="P390" s="2">
        <f t="shared" si="13"/>
        <v>116262000000</v>
      </c>
    </row>
    <row r="391" spans="1:16" x14ac:dyDescent="0.25">
      <c r="A391" s="1">
        <v>417</v>
      </c>
      <c r="B391" t="s">
        <v>263</v>
      </c>
      <c r="C391" t="s">
        <v>6817</v>
      </c>
      <c r="D391" s="1" t="s">
        <v>11</v>
      </c>
      <c r="E391" s="2">
        <v>139367000000</v>
      </c>
      <c r="F391" s="2">
        <v>10499000000</v>
      </c>
      <c r="G391" s="1"/>
      <c r="H391" s="1"/>
      <c r="I391" s="1"/>
      <c r="J391" s="1" t="s">
        <v>51</v>
      </c>
      <c r="K391" s="1" t="s">
        <v>264</v>
      </c>
      <c r="M391">
        <f t="array" ref="M391">1 - (F390/E390)</f>
        <v>0.9171748408422149</v>
      </c>
      <c r="N391">
        <f t="shared" si="12"/>
        <v>0.9246665279442049</v>
      </c>
      <c r="O391" s="2">
        <f t="array" ref="O391">P391-SUM(G391:I391)</f>
        <v>128868000000</v>
      </c>
      <c r="P391" s="2">
        <f t="shared" si="13"/>
        <v>128868000000</v>
      </c>
    </row>
    <row r="392" spans="1:16" hidden="1" x14ac:dyDescent="0.25">
      <c r="A392" s="1">
        <v>418</v>
      </c>
      <c r="B392" t="s">
        <v>263</v>
      </c>
      <c r="C392" t="s">
        <v>6818</v>
      </c>
      <c r="D392" s="1" t="s">
        <v>12</v>
      </c>
      <c r="E392" s="2">
        <v>153290000000</v>
      </c>
      <c r="F392" s="2">
        <v>10499000000</v>
      </c>
      <c r="G392" s="1"/>
      <c r="H392" s="1"/>
      <c r="I392" s="1"/>
      <c r="J392" s="1" t="s">
        <v>51</v>
      </c>
      <c r="K392" s="1" t="s">
        <v>264</v>
      </c>
      <c r="M392">
        <f t="array" ref="M392">1 - (F391/E391)</f>
        <v>0.9246665279442049</v>
      </c>
      <c r="N392">
        <f t="shared" si="12"/>
        <v>0.931508904690456</v>
      </c>
      <c r="O392" s="2">
        <f t="array" ref="O392">P392-SUM(G392:I392)</f>
        <v>142791000000</v>
      </c>
      <c r="P392" s="2">
        <f t="shared" si="13"/>
        <v>142791000000</v>
      </c>
    </row>
    <row r="393" spans="1:16" hidden="1" x14ac:dyDescent="0.25">
      <c r="A393" s="1">
        <v>419</v>
      </c>
      <c r="B393" t="s">
        <v>263</v>
      </c>
      <c r="C393" t="s">
        <v>6819</v>
      </c>
      <c r="D393" s="1" t="s">
        <v>75</v>
      </c>
      <c r="E393" s="2">
        <v>177526000000</v>
      </c>
      <c r="F393" s="2">
        <v>10499000000</v>
      </c>
      <c r="G393" s="1"/>
      <c r="H393" s="1"/>
      <c r="I393" s="1"/>
      <c r="J393" s="1" t="s">
        <v>51</v>
      </c>
      <c r="K393" s="1" t="s">
        <v>264</v>
      </c>
      <c r="M393">
        <f t="array" ref="M393">1 - (F392/E392)</f>
        <v>0.931508904690456</v>
      </c>
      <c r="N393">
        <f t="shared" si="12"/>
        <v>0.94085936707862505</v>
      </c>
      <c r="O393" s="2">
        <f t="array" ref="O393">P393-SUM(G393:I393)</f>
        <v>167027000000</v>
      </c>
      <c r="P393" s="2">
        <f t="shared" si="13"/>
        <v>167027000000</v>
      </c>
    </row>
    <row r="394" spans="1:16" hidden="1" x14ac:dyDescent="0.25">
      <c r="A394" s="1">
        <v>420</v>
      </c>
      <c r="B394" t="s">
        <v>265</v>
      </c>
      <c r="C394" t="s">
        <v>6816</v>
      </c>
      <c r="D394" s="1" t="s">
        <v>7</v>
      </c>
      <c r="E394" s="2">
        <v>230590000000</v>
      </c>
      <c r="F394" s="2">
        <v>10499000000</v>
      </c>
      <c r="G394" s="2">
        <v>17100000000</v>
      </c>
      <c r="H394" s="1"/>
      <c r="I394" s="2">
        <v>13413000000</v>
      </c>
      <c r="J394" s="1" t="s">
        <v>107</v>
      </c>
      <c r="K394" s="1" t="s">
        <v>195</v>
      </c>
      <c r="M394">
        <f t="array" ref="M394">1 - (F393/E393)</f>
        <v>0.94085936707862505</v>
      </c>
      <c r="N394">
        <f t="shared" si="12"/>
        <v>0.82214319788368961</v>
      </c>
      <c r="O394" s="2">
        <f t="array" ref="O394">P394-SUM(G394:I394)</f>
        <v>189578000000</v>
      </c>
      <c r="P394" s="2">
        <f t="shared" si="13"/>
        <v>220091000000</v>
      </c>
    </row>
    <row r="395" spans="1:16" x14ac:dyDescent="0.25">
      <c r="A395" s="1">
        <v>421</v>
      </c>
      <c r="B395" t="s">
        <v>265</v>
      </c>
      <c r="C395" t="s">
        <v>6817</v>
      </c>
      <c r="D395" s="1" t="s">
        <v>10</v>
      </c>
      <c r="E395" s="2">
        <v>220156000000</v>
      </c>
      <c r="F395" s="2">
        <v>10499000000</v>
      </c>
      <c r="G395" s="2">
        <v>17573000000</v>
      </c>
      <c r="H395" s="1"/>
      <c r="I395" s="2">
        <v>14186000000</v>
      </c>
      <c r="J395" s="1" t="s">
        <v>107</v>
      </c>
      <c r="K395" s="1" t="s">
        <v>195</v>
      </c>
      <c r="M395">
        <f t="array" ref="M395">1 - (F394/E394)</f>
        <v>0.9544689709007329</v>
      </c>
      <c r="N395">
        <f t="shared" si="12"/>
        <v>0.80805428877704899</v>
      </c>
      <c r="O395" s="2">
        <f t="array" ref="O395">P395-SUM(G395:I395)</f>
        <v>177898000000</v>
      </c>
      <c r="P395" s="2">
        <f t="shared" si="13"/>
        <v>209657000000</v>
      </c>
    </row>
    <row r="396" spans="1:16" hidden="1" x14ac:dyDescent="0.25">
      <c r="A396" s="1">
        <v>422</v>
      </c>
      <c r="B396" t="s">
        <v>265</v>
      </c>
      <c r="C396" t="s">
        <v>6818</v>
      </c>
      <c r="D396" s="1" t="s">
        <v>11</v>
      </c>
      <c r="E396" s="2">
        <v>200494000000</v>
      </c>
      <c r="F396" s="2">
        <v>10499000000</v>
      </c>
      <c r="G396" s="2">
        <v>17034000000</v>
      </c>
      <c r="H396" s="1"/>
      <c r="I396" s="2">
        <v>16793000000</v>
      </c>
      <c r="J396" s="1" t="s">
        <v>107</v>
      </c>
      <c r="K396" s="1" t="s">
        <v>195</v>
      </c>
      <c r="M396">
        <f t="array" ref="M396">1 - (F395/E395)</f>
        <v>0.9523110885008812</v>
      </c>
      <c r="N396">
        <f t="shared" si="12"/>
        <v>0.77891607728909595</v>
      </c>
      <c r="O396" s="2">
        <f t="array" ref="O396">P396-SUM(G396:I396)</f>
        <v>156168000000</v>
      </c>
      <c r="P396" s="2">
        <f t="shared" si="13"/>
        <v>189995000000</v>
      </c>
    </row>
    <row r="397" spans="1:16" hidden="1" x14ac:dyDescent="0.25">
      <c r="A397" s="1">
        <v>423</v>
      </c>
      <c r="B397" t="s">
        <v>265</v>
      </c>
      <c r="C397" t="s">
        <v>6819</v>
      </c>
      <c r="D397" s="1" t="s">
        <v>12</v>
      </c>
      <c r="E397" s="2">
        <v>129925000000</v>
      </c>
      <c r="F397" s="2">
        <v>10499000000</v>
      </c>
      <c r="G397" s="2">
        <v>16473000000</v>
      </c>
      <c r="H397" s="1"/>
      <c r="I397" s="2">
        <v>21037000000</v>
      </c>
      <c r="J397" s="1" t="s">
        <v>107</v>
      </c>
      <c r="K397" s="1" t="s">
        <v>195</v>
      </c>
      <c r="M397">
        <f t="array" ref="M397">1 - (F396/E396)</f>
        <v>0.94763434317236428</v>
      </c>
      <c r="N397">
        <f t="shared" si="12"/>
        <v>0.63048681931883777</v>
      </c>
      <c r="O397" s="2">
        <f t="array" ref="O397">P397-SUM(G397:I397)</f>
        <v>81916000000</v>
      </c>
      <c r="P397" s="2">
        <f t="shared" si="13"/>
        <v>119426000000</v>
      </c>
    </row>
    <row r="398" spans="1:16" hidden="1" x14ac:dyDescent="0.25">
      <c r="A398" s="1">
        <v>424</v>
      </c>
      <c r="B398" t="s">
        <v>266</v>
      </c>
      <c r="C398" t="s">
        <v>6816</v>
      </c>
      <c r="D398" s="1" t="s">
        <v>7</v>
      </c>
      <c r="E398" s="2">
        <v>1819814000</v>
      </c>
      <c r="F398" s="2">
        <v>10499000000</v>
      </c>
      <c r="G398" s="2">
        <v>133796000</v>
      </c>
      <c r="H398" s="1"/>
      <c r="I398" s="2">
        <v>579315000</v>
      </c>
      <c r="J398" s="1" t="s">
        <v>107</v>
      </c>
      <c r="K398" s="1" t="s">
        <v>108</v>
      </c>
      <c r="M398">
        <f t="array" ref="M398">1 - (F397/E397)</f>
        <v>0.91919184144698862</v>
      </c>
      <c r="N398">
        <f t="shared" si="12"/>
        <v>-5.1611302034163931</v>
      </c>
      <c r="O398" s="2">
        <f t="array" ref="O398">P398-SUM(G398:I398)</f>
        <v>-9392297000</v>
      </c>
      <c r="P398" s="2">
        <f t="shared" si="13"/>
        <v>-8679186000</v>
      </c>
    </row>
    <row r="399" spans="1:16" x14ac:dyDescent="0.25">
      <c r="A399" s="1">
        <v>425</v>
      </c>
      <c r="B399" t="s">
        <v>266</v>
      </c>
      <c r="C399" t="s">
        <v>6817</v>
      </c>
      <c r="D399" s="1" t="s">
        <v>10</v>
      </c>
      <c r="E399" s="2">
        <v>2319919000</v>
      </c>
      <c r="F399" s="2">
        <v>10499000000</v>
      </c>
      <c r="G399" s="2">
        <v>169815000</v>
      </c>
      <c r="H399" s="1"/>
      <c r="I399" s="2">
        <v>778655000</v>
      </c>
      <c r="J399" s="1" t="s">
        <v>107</v>
      </c>
      <c r="K399" s="1" t="s">
        <v>108</v>
      </c>
      <c r="M399">
        <f t="array" ref="M399">1 - (F398/E398)</f>
        <v>-4.7692709254901873</v>
      </c>
      <c r="N399">
        <f t="shared" si="12"/>
        <v>-3.9344265898938713</v>
      </c>
      <c r="O399" s="2">
        <f t="array" ref="O399">P399-SUM(G399:I399)</f>
        <v>-9127551000</v>
      </c>
      <c r="P399" s="2">
        <f t="shared" si="13"/>
        <v>-8179081000</v>
      </c>
    </row>
    <row r="400" spans="1:16" hidden="1" x14ac:dyDescent="0.25">
      <c r="A400" s="1">
        <v>426</v>
      </c>
      <c r="B400" t="s">
        <v>266</v>
      </c>
      <c r="C400" t="s">
        <v>6818</v>
      </c>
      <c r="D400" s="1" t="s">
        <v>11</v>
      </c>
      <c r="E400" s="2">
        <v>2660147000</v>
      </c>
      <c r="F400" s="2">
        <v>10499000000</v>
      </c>
      <c r="G400" s="2">
        <v>204161000</v>
      </c>
      <c r="H400" s="1"/>
      <c r="I400" s="2">
        <v>986812000</v>
      </c>
      <c r="J400" s="1" t="s">
        <v>107</v>
      </c>
      <c r="K400" s="1" t="s">
        <v>108</v>
      </c>
      <c r="M400">
        <f t="array" ref="M400">1 - (F399/E399)</f>
        <v>-3.5255890399621714</v>
      </c>
      <c r="N400">
        <f t="shared" si="12"/>
        <v>-3.3944838386750806</v>
      </c>
      <c r="O400" s="2">
        <f t="array" ref="O400">P400-SUM(G400:I400)</f>
        <v>-9029826000</v>
      </c>
      <c r="P400" s="2">
        <f t="shared" si="13"/>
        <v>-7838853000</v>
      </c>
    </row>
    <row r="401" spans="1:16" hidden="1" x14ac:dyDescent="0.25">
      <c r="A401" s="1">
        <v>427</v>
      </c>
      <c r="B401" t="s">
        <v>266</v>
      </c>
      <c r="C401" t="s">
        <v>6819</v>
      </c>
      <c r="D401" s="1" t="s">
        <v>12</v>
      </c>
      <c r="E401" s="2">
        <v>1803573000</v>
      </c>
      <c r="F401" s="2">
        <v>10499000000</v>
      </c>
      <c r="G401" s="2">
        <v>230734000</v>
      </c>
      <c r="H401" s="1"/>
      <c r="I401" s="2">
        <v>1230853000</v>
      </c>
      <c r="J401" s="1" t="s">
        <v>107</v>
      </c>
      <c r="K401" s="1" t="s">
        <v>108</v>
      </c>
      <c r="M401">
        <f t="array" ref="M401">1 - (F400/E400)</f>
        <v>-2.9467743699878239</v>
      </c>
      <c r="N401">
        <f t="shared" si="12"/>
        <v>-5.6316068160257444</v>
      </c>
      <c r="O401" s="2">
        <f t="array" ref="O401">P401-SUM(G401:I401)</f>
        <v>-10157014000</v>
      </c>
      <c r="P401" s="2">
        <f t="shared" si="13"/>
        <v>-8695427000</v>
      </c>
    </row>
    <row r="402" spans="1:16" hidden="1" x14ac:dyDescent="0.25">
      <c r="A402" s="1">
        <v>428</v>
      </c>
      <c r="B402" t="s">
        <v>267</v>
      </c>
      <c r="C402" t="s">
        <v>6816</v>
      </c>
      <c r="D402" s="1" t="s">
        <v>7</v>
      </c>
      <c r="E402" s="2">
        <v>12835000000</v>
      </c>
      <c r="F402" s="2">
        <v>10499000000</v>
      </c>
      <c r="G402" s="2">
        <v>550000000</v>
      </c>
      <c r="H402" s="1"/>
      <c r="I402" s="2">
        <v>1127000000</v>
      </c>
      <c r="J402" s="1" t="s">
        <v>61</v>
      </c>
      <c r="K402" s="1" t="s">
        <v>64</v>
      </c>
      <c r="M402">
        <f t="array" ref="M402">1 - (F401/E401)</f>
        <v>-4.8212226508159084</v>
      </c>
      <c r="N402">
        <f t="shared" si="12"/>
        <v>5.1343981301129722E-2</v>
      </c>
      <c r="O402" s="2">
        <f t="array" ref="O402">P402-SUM(G402:I402)</f>
        <v>659000000</v>
      </c>
      <c r="P402" s="2">
        <f t="shared" si="13"/>
        <v>2336000000</v>
      </c>
    </row>
    <row r="403" spans="1:16" x14ac:dyDescent="0.25">
      <c r="A403" s="1">
        <v>429</v>
      </c>
      <c r="B403" t="s">
        <v>267</v>
      </c>
      <c r="C403" t="s">
        <v>6817</v>
      </c>
      <c r="D403" s="1" t="s">
        <v>10</v>
      </c>
      <c r="E403" s="2">
        <v>13120000000</v>
      </c>
      <c r="F403" s="2">
        <v>10499000000</v>
      </c>
      <c r="G403" s="2">
        <v>563000000</v>
      </c>
      <c r="H403" s="1"/>
      <c r="I403" s="2">
        <v>1208000000</v>
      </c>
      <c r="J403" s="1" t="s">
        <v>61</v>
      </c>
      <c r="K403" s="1" t="s">
        <v>64</v>
      </c>
      <c r="M403">
        <f t="array" ref="M403">1 - (F402/E402)</f>
        <v>0.18200233735878457</v>
      </c>
      <c r="N403">
        <f t="shared" si="12"/>
        <v>6.4786585365853661E-2</v>
      </c>
      <c r="O403" s="2">
        <f t="array" ref="O403">P403-SUM(G403:I403)</f>
        <v>850000000</v>
      </c>
      <c r="P403" s="2">
        <f t="shared" si="13"/>
        <v>2621000000</v>
      </c>
    </row>
    <row r="404" spans="1:16" hidden="1" x14ac:dyDescent="0.25">
      <c r="A404" s="1">
        <v>430</v>
      </c>
      <c r="B404" t="s">
        <v>267</v>
      </c>
      <c r="C404" t="s">
        <v>6818</v>
      </c>
      <c r="D404" s="1" t="s">
        <v>11</v>
      </c>
      <c r="E404" s="2">
        <v>12436000000</v>
      </c>
      <c r="F404" s="2">
        <v>10499000000</v>
      </c>
      <c r="G404" s="2">
        <v>542000000</v>
      </c>
      <c r="H404" s="1"/>
      <c r="I404" s="2">
        <v>1292000000</v>
      </c>
      <c r="J404" s="1" t="s">
        <v>61</v>
      </c>
      <c r="K404" s="1" t="s">
        <v>64</v>
      </c>
      <c r="M404">
        <f t="array" ref="M404">1 - (F403/E403)</f>
        <v>0.19977134146341469</v>
      </c>
      <c r="N404">
        <f t="shared" si="12"/>
        <v>8.2824059183017051E-3</v>
      </c>
      <c r="O404" s="2">
        <f t="array" ref="O404">P404-SUM(G404:I404)</f>
        <v>103000000</v>
      </c>
      <c r="P404" s="2">
        <f t="shared" si="13"/>
        <v>1937000000</v>
      </c>
    </row>
    <row r="405" spans="1:16" hidden="1" x14ac:dyDescent="0.25">
      <c r="A405" s="1">
        <v>431</v>
      </c>
      <c r="B405" t="s">
        <v>267</v>
      </c>
      <c r="C405" t="s">
        <v>6819</v>
      </c>
      <c r="D405" s="1" t="s">
        <v>12</v>
      </c>
      <c r="E405" s="2">
        <v>11683000000</v>
      </c>
      <c r="F405" s="2">
        <v>10499000000</v>
      </c>
      <c r="G405" s="2">
        <v>551000000</v>
      </c>
      <c r="H405" s="1"/>
      <c r="I405" s="2">
        <v>1395000000</v>
      </c>
      <c r="J405" s="1" t="s">
        <v>61</v>
      </c>
      <c r="K405" s="1" t="s">
        <v>64</v>
      </c>
      <c r="M405">
        <f t="array" ref="M405">1 - (F404/E404)</f>
        <v>0.1557574782888389</v>
      </c>
      <c r="N405">
        <f t="shared" si="12"/>
        <v>-6.5222973551313873E-2</v>
      </c>
      <c r="O405" s="2">
        <f t="array" ref="O405">P405-SUM(G405:I405)</f>
        <v>-762000000</v>
      </c>
      <c r="P405" s="2">
        <f t="shared" si="13"/>
        <v>1184000000</v>
      </c>
    </row>
    <row r="406" spans="1:16" hidden="1" x14ac:dyDescent="0.25">
      <c r="A406" s="1">
        <v>432</v>
      </c>
      <c r="B406" t="s">
        <v>268</v>
      </c>
      <c r="C406" t="s">
        <v>6816</v>
      </c>
      <c r="D406" s="1" t="s">
        <v>10</v>
      </c>
      <c r="E406" s="2">
        <v>37773000000</v>
      </c>
      <c r="F406" s="2">
        <v>10499000000</v>
      </c>
      <c r="G406" s="2">
        <v>11349000000</v>
      </c>
      <c r="H406" s="1"/>
      <c r="I406" s="2">
        <v>1658000000</v>
      </c>
      <c r="J406" s="1" t="s">
        <v>8</v>
      </c>
      <c r="K406" s="1" t="s">
        <v>9</v>
      </c>
      <c r="M406">
        <f t="array" ref="M406">1 - (F405/E405)</f>
        <v>0.10134383291962679</v>
      </c>
      <c r="N406">
        <f t="shared" si="12"/>
        <v>0.3777036507558309</v>
      </c>
      <c r="O406" s="2">
        <f t="array" ref="O406">P406-SUM(G406:I406)</f>
        <v>14267000000</v>
      </c>
      <c r="P406" s="2">
        <f t="shared" si="13"/>
        <v>27274000000</v>
      </c>
    </row>
    <row r="407" spans="1:16" x14ac:dyDescent="0.25">
      <c r="A407" s="1">
        <v>433</v>
      </c>
      <c r="B407" t="s">
        <v>268</v>
      </c>
      <c r="C407" t="s">
        <v>6817</v>
      </c>
      <c r="D407" s="1" t="s">
        <v>11</v>
      </c>
      <c r="E407" s="2">
        <v>40362000000</v>
      </c>
      <c r="F407" s="2">
        <v>10499000000</v>
      </c>
      <c r="G407" s="2">
        <v>12702000000</v>
      </c>
      <c r="H407" s="1"/>
      <c r="I407" s="2">
        <v>1771000000</v>
      </c>
      <c r="J407" s="1" t="s">
        <v>8</v>
      </c>
      <c r="K407" s="1" t="s">
        <v>9</v>
      </c>
      <c r="M407">
        <f t="array" ref="M407">1 - (F406/E406)</f>
        <v>0.72205014163555981</v>
      </c>
      <c r="N407">
        <f t="shared" si="12"/>
        <v>0.38129924186115655</v>
      </c>
      <c r="O407" s="2">
        <f t="array" ref="O407">P407-SUM(G407:I407)</f>
        <v>15390000000</v>
      </c>
      <c r="P407" s="2">
        <f t="shared" si="13"/>
        <v>29863000000</v>
      </c>
    </row>
    <row r="408" spans="1:16" hidden="1" x14ac:dyDescent="0.25">
      <c r="A408" s="1">
        <v>434</v>
      </c>
      <c r="B408" t="s">
        <v>268</v>
      </c>
      <c r="C408" t="s">
        <v>6818</v>
      </c>
      <c r="D408" s="1" t="s">
        <v>12</v>
      </c>
      <c r="E408" s="2">
        <v>40704000000</v>
      </c>
      <c r="F408" s="2">
        <v>10499000000</v>
      </c>
      <c r="G408" s="2">
        <v>13936000000</v>
      </c>
      <c r="H408" s="1"/>
      <c r="I408" s="2">
        <v>1835000000</v>
      </c>
      <c r="J408" s="1" t="s">
        <v>8</v>
      </c>
      <c r="K408" s="1" t="s">
        <v>9</v>
      </c>
      <c r="M408">
        <f t="array" ref="M408">1 - (F407/E407)</f>
        <v>0.73987909419751252</v>
      </c>
      <c r="N408">
        <f t="shared" si="12"/>
        <v>0.35460888364779874</v>
      </c>
      <c r="O408" s="2">
        <f t="array" ref="O408">P408-SUM(G408:I408)</f>
        <v>14434000000</v>
      </c>
      <c r="P408" s="2">
        <f t="shared" si="13"/>
        <v>30205000000</v>
      </c>
    </row>
    <row r="409" spans="1:16" hidden="1" x14ac:dyDescent="0.25">
      <c r="A409" s="1">
        <v>435</v>
      </c>
      <c r="B409" t="s">
        <v>268</v>
      </c>
      <c r="C409" t="s">
        <v>6819</v>
      </c>
      <c r="D409" s="1" t="s">
        <v>75</v>
      </c>
      <c r="E409" s="2">
        <v>39639000000</v>
      </c>
      <c r="F409" s="2">
        <v>10499000000</v>
      </c>
      <c r="G409" s="2">
        <v>14845000000</v>
      </c>
      <c r="H409" s="1"/>
      <c r="I409" s="2">
        <v>1902000000</v>
      </c>
      <c r="J409" s="1" t="s">
        <v>8</v>
      </c>
      <c r="K409" s="1" t="s">
        <v>9</v>
      </c>
      <c r="M409">
        <f t="array" ref="M409">1 - (F408/E408)</f>
        <v>0.74206466194968557</v>
      </c>
      <c r="N409">
        <f t="shared" si="12"/>
        <v>0.3126466358888973</v>
      </c>
      <c r="O409" s="2">
        <f t="array" ref="O409">P409-SUM(G409:I409)</f>
        <v>12393000000</v>
      </c>
      <c r="P409" s="2">
        <f t="shared" si="13"/>
        <v>29140000000</v>
      </c>
    </row>
    <row r="410" spans="1:16" hidden="1" x14ac:dyDescent="0.25">
      <c r="A410" s="1">
        <v>436</v>
      </c>
      <c r="B410" t="s">
        <v>269</v>
      </c>
      <c r="C410" t="s">
        <v>6816</v>
      </c>
      <c r="D410" s="1" t="s">
        <v>10</v>
      </c>
      <c r="E410" s="2">
        <v>28998000000</v>
      </c>
      <c r="F410" s="2">
        <v>10499000000</v>
      </c>
      <c r="G410" s="2">
        <v>6564000000</v>
      </c>
      <c r="H410" s="2">
        <v>2037000000</v>
      </c>
      <c r="I410" s="1"/>
      <c r="J410" s="1" t="s">
        <v>79</v>
      </c>
      <c r="K410" s="1" t="s">
        <v>270</v>
      </c>
      <c r="M410">
        <f t="array" ref="M410">1 - (F409/E409)</f>
        <v>0.73513458967178791</v>
      </c>
      <c r="N410">
        <f t="shared" si="12"/>
        <v>0.34133388509552381</v>
      </c>
      <c r="O410" s="2">
        <f t="array" ref="O410">P410-SUM(G410:I410)</f>
        <v>9898000000</v>
      </c>
      <c r="P410" s="2">
        <f t="shared" si="13"/>
        <v>18499000000</v>
      </c>
    </row>
    <row r="411" spans="1:16" x14ac:dyDescent="0.25">
      <c r="A411" s="1">
        <v>437</v>
      </c>
      <c r="B411" t="s">
        <v>269</v>
      </c>
      <c r="C411" t="s">
        <v>6817</v>
      </c>
      <c r="D411" s="1" t="s">
        <v>11</v>
      </c>
      <c r="E411" s="2">
        <v>28406000000</v>
      </c>
      <c r="F411" s="2">
        <v>10499000000</v>
      </c>
      <c r="G411" s="2">
        <v>5536000000</v>
      </c>
      <c r="H411" s="2">
        <v>1958000000</v>
      </c>
      <c r="I411" s="1"/>
      <c r="J411" s="1" t="s">
        <v>79</v>
      </c>
      <c r="K411" s="1" t="s">
        <v>270</v>
      </c>
      <c r="M411">
        <f t="array" ref="M411">1 - (F410/E410)</f>
        <v>0.63794054762397412</v>
      </c>
      <c r="N411">
        <f t="shared" si="12"/>
        <v>0.36657748363021897</v>
      </c>
      <c r="O411" s="2">
        <f t="array" ref="O411">P411-SUM(G411:I411)</f>
        <v>10413000000</v>
      </c>
      <c r="P411" s="2">
        <f t="shared" si="13"/>
        <v>17907000000</v>
      </c>
    </row>
    <row r="412" spans="1:16" hidden="1" x14ac:dyDescent="0.25">
      <c r="A412" s="1">
        <v>438</v>
      </c>
      <c r="B412" t="s">
        <v>269</v>
      </c>
      <c r="C412" t="s">
        <v>6818</v>
      </c>
      <c r="D412" s="1" t="s">
        <v>12</v>
      </c>
      <c r="E412" s="2">
        <v>25130000000</v>
      </c>
      <c r="F412" s="2">
        <v>10499000000</v>
      </c>
      <c r="G412" s="2">
        <v>5074000000</v>
      </c>
      <c r="H412" s="2">
        <v>1898000000</v>
      </c>
      <c r="I412" s="1"/>
      <c r="J412" s="1" t="s">
        <v>79</v>
      </c>
      <c r="K412" s="1" t="s">
        <v>270</v>
      </c>
      <c r="M412">
        <f t="array" ref="M412">1 - (F411/E411)</f>
        <v>0.63039498697458285</v>
      </c>
      <c r="N412">
        <f t="shared" si="12"/>
        <v>0.30477516912057301</v>
      </c>
      <c r="O412" s="2">
        <f t="array" ref="O412">P412-SUM(G412:I412)</f>
        <v>7659000000</v>
      </c>
      <c r="P412" s="2">
        <f t="shared" si="13"/>
        <v>14631000000</v>
      </c>
    </row>
    <row r="413" spans="1:16" hidden="1" x14ac:dyDescent="0.25">
      <c r="A413" s="1">
        <v>439</v>
      </c>
      <c r="B413" t="s">
        <v>269</v>
      </c>
      <c r="C413" t="s">
        <v>6819</v>
      </c>
      <c r="D413" s="1" t="s">
        <v>75</v>
      </c>
      <c r="E413" s="2">
        <v>24594000000</v>
      </c>
      <c r="F413" s="2">
        <v>10499000000</v>
      </c>
      <c r="G413" s="2">
        <v>5005000000</v>
      </c>
      <c r="H413" s="2">
        <v>1641000000</v>
      </c>
      <c r="I413" s="1"/>
      <c r="J413" s="1" t="s">
        <v>79</v>
      </c>
      <c r="K413" s="1" t="s">
        <v>270</v>
      </c>
      <c r="M413">
        <f t="array" ref="M413">1 - (F412/E412)</f>
        <v>0.58221249502586547</v>
      </c>
      <c r="N413">
        <f t="shared" si="12"/>
        <v>0.30287875091485728</v>
      </c>
      <c r="O413" s="2">
        <f t="array" ref="O413">P413-SUM(G413:I413)</f>
        <v>7449000000</v>
      </c>
      <c r="P413" s="2">
        <f t="shared" si="13"/>
        <v>14095000000</v>
      </c>
    </row>
    <row r="414" spans="1:16" hidden="1" x14ac:dyDescent="0.25">
      <c r="A414" s="1">
        <v>440</v>
      </c>
      <c r="B414" t="s">
        <v>271</v>
      </c>
      <c r="C414" t="s">
        <v>6816</v>
      </c>
      <c r="D414" s="1" t="s">
        <v>217</v>
      </c>
      <c r="E414" s="2">
        <v>37795400000</v>
      </c>
      <c r="F414" s="2">
        <v>10499000000</v>
      </c>
      <c r="G414" s="2">
        <v>4426100000</v>
      </c>
      <c r="H414" s="2">
        <v>1477300000</v>
      </c>
      <c r="I414" s="1"/>
      <c r="J414" s="1" t="s">
        <v>8</v>
      </c>
      <c r="K414" s="1" t="s">
        <v>174</v>
      </c>
      <c r="M414">
        <f t="array" ref="M414">1 - (F413/E413)</f>
        <v>0.57310726193380501</v>
      </c>
      <c r="N414">
        <f t="shared" si="12"/>
        <v>0.56602126184667978</v>
      </c>
      <c r="O414" s="2">
        <f t="array" ref="O414">P414-SUM(G414:I414)</f>
        <v>21393000000</v>
      </c>
      <c r="P414" s="2">
        <f t="shared" si="13"/>
        <v>27296400000</v>
      </c>
    </row>
    <row r="415" spans="1:16" x14ac:dyDescent="0.25">
      <c r="A415" s="1">
        <v>441</v>
      </c>
      <c r="B415" t="s">
        <v>271</v>
      </c>
      <c r="C415" t="s">
        <v>6817</v>
      </c>
      <c r="D415" s="1" t="s">
        <v>219</v>
      </c>
      <c r="E415" s="2">
        <v>36066900000</v>
      </c>
      <c r="F415" s="2">
        <v>10499000000</v>
      </c>
      <c r="G415" s="2">
        <v>4377700000</v>
      </c>
      <c r="H415" s="2">
        <v>1452000000</v>
      </c>
      <c r="I415" s="1"/>
      <c r="J415" s="1" t="s">
        <v>8</v>
      </c>
      <c r="K415" s="1" t="s">
        <v>174</v>
      </c>
      <c r="M415">
        <f t="array" ref="M415">1 - (F414/E414)</f>
        <v>0.72221487270937734</v>
      </c>
      <c r="N415">
        <f t="shared" si="12"/>
        <v>0.54726633006995329</v>
      </c>
      <c r="O415" s="2">
        <f t="array" ref="O415">P415-SUM(G415:I415)</f>
        <v>19738200000</v>
      </c>
      <c r="P415" s="2">
        <f t="shared" si="13"/>
        <v>25567900000</v>
      </c>
    </row>
    <row r="416" spans="1:16" hidden="1" x14ac:dyDescent="0.25">
      <c r="A416" s="1">
        <v>442</v>
      </c>
      <c r="B416" t="s">
        <v>271</v>
      </c>
      <c r="C416" t="s">
        <v>6818</v>
      </c>
      <c r="D416" s="1" t="s">
        <v>48</v>
      </c>
      <c r="E416" s="2">
        <v>28862800000</v>
      </c>
      <c r="F416" s="2">
        <v>10499000000</v>
      </c>
      <c r="G416" s="2">
        <v>3834400000</v>
      </c>
      <c r="H416" s="2">
        <v>1425100000</v>
      </c>
      <c r="I416" s="1"/>
      <c r="J416" s="1" t="s">
        <v>8</v>
      </c>
      <c r="K416" s="1" t="s">
        <v>174</v>
      </c>
      <c r="M416">
        <f t="array" ref="M416">1 - (F415/E415)</f>
        <v>0.70890206810122303</v>
      </c>
      <c r="N416">
        <f t="shared" si="12"/>
        <v>0.45402039996119575</v>
      </c>
      <c r="O416" s="2">
        <f t="array" ref="O416">P416-SUM(G416:I416)</f>
        <v>13104300000</v>
      </c>
      <c r="P416" s="2">
        <f t="shared" si="13"/>
        <v>18363800000</v>
      </c>
    </row>
    <row r="417" spans="1:16" hidden="1" x14ac:dyDescent="0.25">
      <c r="A417" s="1">
        <v>443</v>
      </c>
      <c r="B417" t="s">
        <v>271</v>
      </c>
      <c r="C417" t="s">
        <v>6819</v>
      </c>
      <c r="D417" s="1" t="s">
        <v>220</v>
      </c>
      <c r="E417" s="2">
        <v>26644000000</v>
      </c>
      <c r="F417" s="2">
        <v>10499000000</v>
      </c>
      <c r="G417" s="2">
        <v>4018300000</v>
      </c>
      <c r="H417" s="2">
        <v>1389100000</v>
      </c>
      <c r="I417" s="1"/>
      <c r="J417" s="1" t="s">
        <v>8</v>
      </c>
      <c r="K417" s="1" t="s">
        <v>174</v>
      </c>
      <c r="M417">
        <f t="array" ref="M417">1 - (F416/E416)</f>
        <v>0.63624457779564003</v>
      </c>
      <c r="N417">
        <f t="shared" si="12"/>
        <v>0.40300255216934394</v>
      </c>
      <c r="O417" s="2">
        <f t="array" ref="O417">P417-SUM(G417:I417)</f>
        <v>10737600000</v>
      </c>
      <c r="P417" s="2">
        <f t="shared" si="13"/>
        <v>16145000000</v>
      </c>
    </row>
    <row r="418" spans="1:16" hidden="1" x14ac:dyDescent="0.25">
      <c r="A418" s="1">
        <v>444</v>
      </c>
      <c r="B418" t="s">
        <v>272</v>
      </c>
      <c r="C418" t="s">
        <v>6816</v>
      </c>
      <c r="D418" s="1" t="s">
        <v>273</v>
      </c>
      <c r="E418" s="2">
        <v>8984000000</v>
      </c>
      <c r="F418" s="2">
        <v>10499000000</v>
      </c>
      <c r="G418" s="2">
        <v>3052000000</v>
      </c>
      <c r="H418" s="1"/>
      <c r="I418" s="2">
        <v>848000000</v>
      </c>
      <c r="J418" s="1" t="s">
        <v>66</v>
      </c>
      <c r="K418" s="1" t="s">
        <v>125</v>
      </c>
      <c r="M418">
        <f t="array" ref="M418">1 - (F417/E417)</f>
        <v>0.60595255967572437</v>
      </c>
      <c r="N418">
        <f t="shared" si="12"/>
        <v>-0.60273820124666078</v>
      </c>
      <c r="O418" s="2">
        <f t="array" ref="O418">P418-SUM(G418:I418)</f>
        <v>-5415000000</v>
      </c>
      <c r="P418" s="2">
        <f t="shared" si="13"/>
        <v>-1515000000</v>
      </c>
    </row>
    <row r="419" spans="1:16" x14ac:dyDescent="0.25">
      <c r="A419" s="1">
        <v>445</v>
      </c>
      <c r="B419" t="s">
        <v>272</v>
      </c>
      <c r="C419" t="s">
        <v>6817</v>
      </c>
      <c r="D419" s="1" t="s">
        <v>10</v>
      </c>
      <c r="E419" s="2">
        <v>9370000000</v>
      </c>
      <c r="F419" s="2">
        <v>10499000000</v>
      </c>
      <c r="G419" s="2">
        <v>3194000000</v>
      </c>
      <c r="H419" s="1"/>
      <c r="I419" s="2">
        <v>1086000000</v>
      </c>
      <c r="J419" s="1" t="s">
        <v>66</v>
      </c>
      <c r="K419" s="1" t="s">
        <v>125</v>
      </c>
      <c r="M419">
        <f t="array" ref="M419">1 - (F418/E418)</f>
        <v>-0.16863312555654497</v>
      </c>
      <c r="N419">
        <f t="shared" si="12"/>
        <v>-0.57726787620064035</v>
      </c>
      <c r="O419" s="2">
        <f t="array" ref="O419">P419-SUM(G419:I419)</f>
        <v>-5409000000</v>
      </c>
      <c r="P419" s="2">
        <f t="shared" si="13"/>
        <v>-1129000000</v>
      </c>
    </row>
    <row r="420" spans="1:16" hidden="1" x14ac:dyDescent="0.25">
      <c r="A420" s="1">
        <v>446</v>
      </c>
      <c r="B420" t="s">
        <v>272</v>
      </c>
      <c r="C420" t="s">
        <v>6818</v>
      </c>
      <c r="D420" s="1" t="s">
        <v>11</v>
      </c>
      <c r="E420" s="2">
        <v>9611000000</v>
      </c>
      <c r="F420" s="2">
        <v>10499000000</v>
      </c>
      <c r="G420" s="2">
        <v>3340000000</v>
      </c>
      <c r="H420" s="1"/>
      <c r="I420" s="2">
        <v>1443000000</v>
      </c>
      <c r="J420" s="1" t="s">
        <v>66</v>
      </c>
      <c r="K420" s="1" t="s">
        <v>125</v>
      </c>
      <c r="M420">
        <f t="array" ref="M420">1 - (F419/E419)</f>
        <v>-0.12049092849519738</v>
      </c>
      <c r="N420">
        <f t="shared" si="12"/>
        <v>-0.59005306419727399</v>
      </c>
      <c r="O420" s="2">
        <f t="array" ref="O420">P420-SUM(G420:I420)</f>
        <v>-5671000000</v>
      </c>
      <c r="P420" s="2">
        <f t="shared" si="13"/>
        <v>-888000000</v>
      </c>
    </row>
    <row r="421" spans="1:16" hidden="1" x14ac:dyDescent="0.25">
      <c r="A421" s="1">
        <v>447</v>
      </c>
      <c r="B421" t="s">
        <v>272</v>
      </c>
      <c r="C421" t="s">
        <v>6819</v>
      </c>
      <c r="D421" s="1" t="s">
        <v>12</v>
      </c>
      <c r="E421" s="2">
        <v>10002000000</v>
      </c>
      <c r="F421" s="2">
        <v>10499000000</v>
      </c>
      <c r="G421" s="2">
        <v>3615000000</v>
      </c>
      <c r="H421" s="1"/>
      <c r="I421" s="2">
        <v>1512000000</v>
      </c>
      <c r="J421" s="1" t="s">
        <v>66</v>
      </c>
      <c r="K421" s="1" t="s">
        <v>125</v>
      </c>
      <c r="M421">
        <f t="array" ref="M421">1 - (F420/E420)</f>
        <v>-9.2394131724066186E-2</v>
      </c>
      <c r="N421">
        <f t="shared" si="12"/>
        <v>-0.5622875424915017</v>
      </c>
      <c r="O421" s="2">
        <f t="array" ref="O421">P421-SUM(G421:I421)</f>
        <v>-5624000000</v>
      </c>
      <c r="P421" s="2">
        <f t="shared" si="13"/>
        <v>-497000000</v>
      </c>
    </row>
    <row r="422" spans="1:16" hidden="1" x14ac:dyDescent="0.25">
      <c r="A422" s="1">
        <v>448</v>
      </c>
      <c r="B422" t="s">
        <v>274</v>
      </c>
      <c r="C422" t="s">
        <v>6816</v>
      </c>
      <c r="D422" s="1" t="s">
        <v>275</v>
      </c>
      <c r="E422" s="2">
        <v>16022128000</v>
      </c>
      <c r="F422" s="2">
        <v>10499000000</v>
      </c>
      <c r="G422" s="2">
        <v>3430125000</v>
      </c>
      <c r="H422" s="1"/>
      <c r="I422" s="1"/>
      <c r="J422" s="1" t="s">
        <v>15</v>
      </c>
      <c r="K422" s="1" t="s">
        <v>276</v>
      </c>
      <c r="M422">
        <f t="array" ref="M422">1 - (F421/E421)</f>
        <v>-4.9690061987602396E-2</v>
      </c>
      <c r="N422">
        <f t="shared" si="12"/>
        <v>0.13063202341162172</v>
      </c>
      <c r="O422" s="2">
        <f t="array" ref="O422">P422-SUM(G422:I422)</f>
        <v>2093003000</v>
      </c>
      <c r="P422" s="2">
        <f t="shared" si="13"/>
        <v>5523128000</v>
      </c>
    </row>
    <row r="423" spans="1:16" x14ac:dyDescent="0.25">
      <c r="A423" s="1">
        <v>449</v>
      </c>
      <c r="B423" t="s">
        <v>274</v>
      </c>
      <c r="C423" t="s">
        <v>6817</v>
      </c>
      <c r="D423" s="1" t="s">
        <v>57</v>
      </c>
      <c r="E423" s="2">
        <v>17504167000</v>
      </c>
      <c r="F423" s="2">
        <v>10499000000</v>
      </c>
      <c r="G423" s="2">
        <v>3699557000</v>
      </c>
      <c r="H423" s="1"/>
      <c r="I423" s="1"/>
      <c r="J423" s="1" t="s">
        <v>15</v>
      </c>
      <c r="K423" s="1" t="s">
        <v>276</v>
      </c>
      <c r="M423">
        <f t="array" ref="M423">1 - (F422/E422)</f>
        <v>0.34471875396326879</v>
      </c>
      <c r="N423">
        <f t="shared" si="12"/>
        <v>0.18884703282366994</v>
      </c>
      <c r="O423" s="2">
        <f t="array" ref="O423">P423-SUM(G423:I423)</f>
        <v>3305610000</v>
      </c>
      <c r="P423" s="2">
        <f t="shared" si="13"/>
        <v>7005167000</v>
      </c>
    </row>
    <row r="424" spans="1:16" hidden="1" x14ac:dyDescent="0.25">
      <c r="A424" s="1">
        <v>450</v>
      </c>
      <c r="B424" t="s">
        <v>274</v>
      </c>
      <c r="C424" t="s">
        <v>6818</v>
      </c>
      <c r="D424" s="1" t="s">
        <v>277</v>
      </c>
      <c r="E424" s="2">
        <v>18909588000</v>
      </c>
      <c r="F424" s="2">
        <v>10499000000</v>
      </c>
      <c r="G424" s="2">
        <v>4033414000</v>
      </c>
      <c r="H424" s="1"/>
      <c r="I424" s="1"/>
      <c r="J424" s="1" t="s">
        <v>15</v>
      </c>
      <c r="K424" s="1" t="s">
        <v>276</v>
      </c>
      <c r="M424">
        <f t="array" ref="M424">1 - (F423/E423)</f>
        <v>0.40019996381433065</v>
      </c>
      <c r="N424">
        <f t="shared" si="12"/>
        <v>0.23147907823269337</v>
      </c>
      <c r="O424" s="2">
        <f t="array" ref="O424">P424-SUM(G424:I424)</f>
        <v>4377174000</v>
      </c>
      <c r="P424" s="2">
        <f t="shared" si="13"/>
        <v>8410588000</v>
      </c>
    </row>
    <row r="425" spans="1:16" hidden="1" x14ac:dyDescent="0.25">
      <c r="A425" s="1">
        <v>451</v>
      </c>
      <c r="B425" t="s">
        <v>274</v>
      </c>
      <c r="C425" t="s">
        <v>6819</v>
      </c>
      <c r="D425" s="1" t="s">
        <v>278</v>
      </c>
      <c r="E425" s="2">
        <v>20368562000</v>
      </c>
      <c r="F425" s="2">
        <v>10499000000</v>
      </c>
      <c r="G425" s="2">
        <v>4365797000</v>
      </c>
      <c r="H425" s="1"/>
      <c r="I425" s="1"/>
      <c r="J425" s="1" t="s">
        <v>15</v>
      </c>
      <c r="K425" s="1" t="s">
        <v>276</v>
      </c>
      <c r="M425">
        <f t="array" ref="M425">1 - (F424/E424)</f>
        <v>0.44477901898232786</v>
      </c>
      <c r="N425">
        <f t="shared" si="12"/>
        <v>0.27020881493745114</v>
      </c>
      <c r="O425" s="2">
        <f t="array" ref="O425">P425-SUM(G425:I425)</f>
        <v>5503765000</v>
      </c>
      <c r="P425" s="2">
        <f t="shared" si="13"/>
        <v>9869562000</v>
      </c>
    </row>
    <row r="426" spans="1:16" hidden="1" x14ac:dyDescent="0.25">
      <c r="A426" s="1">
        <v>452</v>
      </c>
      <c r="B426" t="s">
        <v>279</v>
      </c>
      <c r="C426" t="s">
        <v>6816</v>
      </c>
      <c r="D426" s="1" t="s">
        <v>7</v>
      </c>
      <c r="E426" s="2">
        <v>7383000000</v>
      </c>
      <c r="F426" s="2">
        <v>10499000000</v>
      </c>
      <c r="G426" s="2">
        <v>1742000000</v>
      </c>
      <c r="H426" s="1"/>
      <c r="I426" s="2">
        <v>75000000</v>
      </c>
      <c r="J426" s="1" t="s">
        <v>28</v>
      </c>
      <c r="K426" s="1" t="s">
        <v>280</v>
      </c>
      <c r="M426">
        <f t="array" ref="M426">1 - (F425/E425)</f>
        <v>0.48454878650736366</v>
      </c>
      <c r="N426">
        <f t="shared" si="12"/>
        <v>-0.66815657591764865</v>
      </c>
      <c r="O426" s="2">
        <f t="array" ref="O426">P426-SUM(G426:I426)</f>
        <v>-4933000000</v>
      </c>
      <c r="P426" s="2">
        <f t="shared" si="13"/>
        <v>-3116000000</v>
      </c>
    </row>
    <row r="427" spans="1:16" x14ac:dyDescent="0.25">
      <c r="A427" s="1">
        <v>453</v>
      </c>
      <c r="B427" t="s">
        <v>279</v>
      </c>
      <c r="C427" t="s">
        <v>6817</v>
      </c>
      <c r="D427" s="1" t="s">
        <v>10</v>
      </c>
      <c r="E427" s="2">
        <v>7146000000</v>
      </c>
      <c r="F427" s="2">
        <v>10499000000</v>
      </c>
      <c r="G427" s="2">
        <v>1740000000</v>
      </c>
      <c r="H427" s="1"/>
      <c r="I427" s="2">
        <v>79000000</v>
      </c>
      <c r="J427" s="1" t="s">
        <v>28</v>
      </c>
      <c r="K427" s="1" t="s">
        <v>280</v>
      </c>
      <c r="M427">
        <f t="array" ref="M427">1 - (F426/E426)</f>
        <v>-0.42205065691453347</v>
      </c>
      <c r="N427">
        <f t="shared" si="12"/>
        <v>-0.72376154492023514</v>
      </c>
      <c r="O427" s="2">
        <f t="array" ref="O427">P427-SUM(G427:I427)</f>
        <v>-5172000000</v>
      </c>
      <c r="P427" s="2">
        <f t="shared" si="13"/>
        <v>-3353000000</v>
      </c>
    </row>
    <row r="428" spans="1:16" hidden="1" x14ac:dyDescent="0.25">
      <c r="A428" s="1">
        <v>454</v>
      </c>
      <c r="B428" t="s">
        <v>279</v>
      </c>
      <c r="C428" t="s">
        <v>6818</v>
      </c>
      <c r="D428" s="1" t="s">
        <v>11</v>
      </c>
      <c r="E428" s="2">
        <v>7435000000</v>
      </c>
      <c r="F428" s="2">
        <v>10499000000</v>
      </c>
      <c r="G428" s="2">
        <v>1721000000</v>
      </c>
      <c r="H428" s="1"/>
      <c r="I428" s="2">
        <v>94000000</v>
      </c>
      <c r="J428" s="1" t="s">
        <v>28</v>
      </c>
      <c r="K428" s="1" t="s">
        <v>280</v>
      </c>
      <c r="M428">
        <f t="array" ref="M428">1 - (F427/E427)</f>
        <v>-0.46921354603974241</v>
      </c>
      <c r="N428">
        <f t="shared" si="12"/>
        <v>-0.65622057834566239</v>
      </c>
      <c r="O428" s="2">
        <f t="array" ref="O428">P428-SUM(G428:I428)</f>
        <v>-4879000000</v>
      </c>
      <c r="P428" s="2">
        <f t="shared" si="13"/>
        <v>-3064000000</v>
      </c>
    </row>
    <row r="429" spans="1:16" hidden="1" x14ac:dyDescent="0.25">
      <c r="A429" s="1">
        <v>455</v>
      </c>
      <c r="B429" t="s">
        <v>279</v>
      </c>
      <c r="C429" t="s">
        <v>6819</v>
      </c>
      <c r="D429" s="1" t="s">
        <v>12</v>
      </c>
      <c r="E429" s="2">
        <v>7493000000</v>
      </c>
      <c r="F429" s="2">
        <v>10499000000</v>
      </c>
      <c r="G429" s="2">
        <v>1356000000</v>
      </c>
      <c r="H429" s="1"/>
      <c r="I429" s="2">
        <v>81000000</v>
      </c>
      <c r="J429" s="1" t="s">
        <v>28</v>
      </c>
      <c r="K429" s="1" t="s">
        <v>280</v>
      </c>
      <c r="M429">
        <f t="array" ref="M429">1 - (F428/E428)</f>
        <v>-0.41210490921318099</v>
      </c>
      <c r="N429">
        <f t="shared" si="12"/>
        <v>-0.59295342319498201</v>
      </c>
      <c r="O429" s="2">
        <f t="array" ref="O429">P429-SUM(G429:I429)</f>
        <v>-4443000000</v>
      </c>
      <c r="P429" s="2">
        <f t="shared" si="13"/>
        <v>-3006000000</v>
      </c>
    </row>
    <row r="430" spans="1:16" hidden="1" x14ac:dyDescent="0.25">
      <c r="A430" s="1">
        <v>456</v>
      </c>
      <c r="B430" t="s">
        <v>281</v>
      </c>
      <c r="C430" t="s">
        <v>6816</v>
      </c>
      <c r="D430" s="1" t="s">
        <v>31</v>
      </c>
      <c r="E430" s="2">
        <v>6259300000</v>
      </c>
      <c r="F430" s="2">
        <v>10499000000</v>
      </c>
      <c r="G430" s="2">
        <v>649900000</v>
      </c>
      <c r="H430" s="1"/>
      <c r="I430" s="1"/>
      <c r="J430" s="1" t="s">
        <v>15</v>
      </c>
      <c r="K430" s="1" t="s">
        <v>282</v>
      </c>
      <c r="M430">
        <f t="array" ref="M430">1 - (F429/E429)</f>
        <v>-0.40117442946750304</v>
      </c>
      <c r="N430">
        <f t="shared" si="12"/>
        <v>-0.78117361366286964</v>
      </c>
      <c r="O430" s="2">
        <f t="array" ref="O430">P430-SUM(G430:I430)</f>
        <v>-4889600000</v>
      </c>
      <c r="P430" s="2">
        <f t="shared" si="13"/>
        <v>-4239700000</v>
      </c>
    </row>
    <row r="431" spans="1:16" x14ac:dyDescent="0.25">
      <c r="A431" s="1">
        <v>457</v>
      </c>
      <c r="B431" t="s">
        <v>281</v>
      </c>
      <c r="C431" t="s">
        <v>6817</v>
      </c>
      <c r="D431" s="1" t="s">
        <v>33</v>
      </c>
      <c r="E431" s="2">
        <v>8024900000</v>
      </c>
      <c r="F431" s="2">
        <v>10499000000</v>
      </c>
      <c r="G431" s="2">
        <v>826900000</v>
      </c>
      <c r="H431" s="1"/>
      <c r="I431" s="1"/>
      <c r="J431" s="1" t="s">
        <v>15</v>
      </c>
      <c r="K431" s="1" t="s">
        <v>282</v>
      </c>
      <c r="M431">
        <f t="array" ref="M431">1 - (F430/E430)</f>
        <v>-0.67734411196140143</v>
      </c>
      <c r="N431">
        <f t="shared" si="12"/>
        <v>-0.41134468965345361</v>
      </c>
      <c r="O431" s="2">
        <f t="array" ref="O431">P431-SUM(G431:I431)</f>
        <v>-3301000000</v>
      </c>
      <c r="P431" s="2">
        <f t="shared" si="13"/>
        <v>-2474100000</v>
      </c>
    </row>
    <row r="432" spans="1:16" hidden="1" x14ac:dyDescent="0.25">
      <c r="A432" s="1">
        <v>458</v>
      </c>
      <c r="B432" t="s">
        <v>281</v>
      </c>
      <c r="C432" t="s">
        <v>6818</v>
      </c>
      <c r="D432" s="1" t="s">
        <v>34</v>
      </c>
      <c r="E432" s="2">
        <v>10824000000</v>
      </c>
      <c r="F432" s="2">
        <v>10499000000</v>
      </c>
      <c r="G432" s="2">
        <v>1003000000</v>
      </c>
      <c r="H432" s="1"/>
      <c r="I432" s="1"/>
      <c r="J432" s="1" t="s">
        <v>15</v>
      </c>
      <c r="K432" s="1" t="s">
        <v>282</v>
      </c>
      <c r="M432">
        <f t="array" ref="M432">1 - (F431/E431)</f>
        <v>-0.30830290720133591</v>
      </c>
      <c r="N432">
        <f t="shared" si="12"/>
        <v>-6.2638580931263857E-2</v>
      </c>
      <c r="O432" s="2">
        <f t="array" ref="O432">P432-SUM(G432:I432)</f>
        <v>-678000000</v>
      </c>
      <c r="P432" s="2">
        <f t="shared" si="13"/>
        <v>325000000</v>
      </c>
    </row>
    <row r="433" spans="1:16" hidden="1" x14ac:dyDescent="0.25">
      <c r="A433" s="1">
        <v>459</v>
      </c>
      <c r="B433" t="s">
        <v>281</v>
      </c>
      <c r="C433" t="s">
        <v>6819</v>
      </c>
      <c r="D433" s="1" t="s">
        <v>35</v>
      </c>
      <c r="E433" s="2">
        <v>12157400000</v>
      </c>
      <c r="F433" s="2">
        <v>10499000000</v>
      </c>
      <c r="G433" s="2">
        <v>1100300000</v>
      </c>
      <c r="H433" s="1"/>
      <c r="I433" s="1"/>
      <c r="J433" s="1" t="s">
        <v>15</v>
      </c>
      <c r="K433" s="1" t="s">
        <v>282</v>
      </c>
      <c r="M433">
        <f t="array" ref="M433">1 - (F432/E432)</f>
        <v>3.002586844050259E-2</v>
      </c>
      <c r="N433">
        <f t="shared" si="12"/>
        <v>4.5906197048711073E-2</v>
      </c>
      <c r="O433" s="2">
        <f t="array" ref="O433">P433-SUM(G433:I433)</f>
        <v>558100000</v>
      </c>
      <c r="P433" s="2">
        <f t="shared" si="13"/>
        <v>1658400000</v>
      </c>
    </row>
    <row r="434" spans="1:16" hidden="1" x14ac:dyDescent="0.25">
      <c r="A434" s="1">
        <v>460</v>
      </c>
      <c r="B434" t="s">
        <v>283</v>
      </c>
      <c r="C434" t="s">
        <v>6816</v>
      </c>
      <c r="D434" s="1" t="s">
        <v>7</v>
      </c>
      <c r="E434" s="2">
        <v>18260400000</v>
      </c>
      <c r="F434" s="2">
        <v>10499000000</v>
      </c>
      <c r="G434" s="2">
        <v>5181200000</v>
      </c>
      <c r="H434" s="2">
        <v>1137900000</v>
      </c>
      <c r="I434" s="1"/>
      <c r="J434" s="1" t="s">
        <v>8</v>
      </c>
      <c r="K434" s="1" t="s">
        <v>215</v>
      </c>
      <c r="M434">
        <f t="array" ref="M434">1 - (F433/E433)</f>
        <v>0.13641074571865697</v>
      </c>
      <c r="N434">
        <f t="shared" si="12"/>
        <v>7.8985126284199694E-2</v>
      </c>
      <c r="O434" s="2">
        <f t="array" ref="O434">P434-SUM(G434:I434)</f>
        <v>1442300000</v>
      </c>
      <c r="P434" s="2">
        <f t="shared" si="13"/>
        <v>7761400000</v>
      </c>
    </row>
    <row r="435" spans="1:16" x14ac:dyDescent="0.25">
      <c r="A435" s="1">
        <v>461</v>
      </c>
      <c r="B435" t="s">
        <v>283</v>
      </c>
      <c r="C435" t="s">
        <v>6817</v>
      </c>
      <c r="D435" s="1" t="s">
        <v>10</v>
      </c>
      <c r="E435" s="2">
        <v>18283100000</v>
      </c>
      <c r="F435" s="2">
        <v>10499000000</v>
      </c>
      <c r="G435" s="2">
        <v>5117100000</v>
      </c>
      <c r="H435" s="2">
        <v>1104400000</v>
      </c>
      <c r="I435" s="1"/>
      <c r="J435" s="1" t="s">
        <v>8</v>
      </c>
      <c r="K435" s="1" t="s">
        <v>215</v>
      </c>
      <c r="M435">
        <f t="array" ref="M435">1 - (F434/E434)</f>
        <v>0.42503997721846176</v>
      </c>
      <c r="N435">
        <f t="shared" si="12"/>
        <v>8.5466906596802505E-2</v>
      </c>
      <c r="O435" s="2">
        <f t="array" ref="O435">P435-SUM(G435:I435)</f>
        <v>1562600000</v>
      </c>
      <c r="P435" s="2">
        <f t="shared" si="13"/>
        <v>7784100000</v>
      </c>
    </row>
    <row r="436" spans="1:16" hidden="1" x14ac:dyDescent="0.25">
      <c r="A436" s="1">
        <v>462</v>
      </c>
      <c r="B436" t="s">
        <v>283</v>
      </c>
      <c r="C436" t="s">
        <v>6818</v>
      </c>
      <c r="D436" s="1" t="s">
        <v>11</v>
      </c>
      <c r="E436" s="2">
        <v>19154000000</v>
      </c>
      <c r="F436" s="2">
        <v>10499000000</v>
      </c>
      <c r="G436" s="2">
        <v>5389000000</v>
      </c>
      <c r="H436" s="2">
        <v>1157000000</v>
      </c>
      <c r="I436" s="1"/>
      <c r="J436" s="1" t="s">
        <v>8</v>
      </c>
      <c r="K436" s="1" t="s">
        <v>215</v>
      </c>
      <c r="M436">
        <f t="array" ref="M436">1 - (F435/E435)</f>
        <v>0.42575383824406143</v>
      </c>
      <c r="N436">
        <f t="shared" si="12"/>
        <v>0.11010754933695312</v>
      </c>
      <c r="O436" s="2">
        <f t="array" ref="O436">P436-SUM(G436:I436)</f>
        <v>2109000000</v>
      </c>
      <c r="P436" s="2">
        <f t="shared" si="13"/>
        <v>8655000000</v>
      </c>
    </row>
    <row r="437" spans="1:16" hidden="1" x14ac:dyDescent="0.25">
      <c r="A437" s="1">
        <v>463</v>
      </c>
      <c r="B437" t="s">
        <v>283</v>
      </c>
      <c r="C437" t="s">
        <v>6819</v>
      </c>
      <c r="D437" s="1" t="s">
        <v>12</v>
      </c>
      <c r="E437" s="2">
        <v>20563100000</v>
      </c>
      <c r="F437" s="2">
        <v>10499000000</v>
      </c>
      <c r="G437" s="2">
        <v>6054300000</v>
      </c>
      <c r="H437" s="2">
        <v>1239100000</v>
      </c>
      <c r="I437" s="1"/>
      <c r="J437" s="1" t="s">
        <v>8</v>
      </c>
      <c r="K437" s="1" t="s">
        <v>215</v>
      </c>
      <c r="M437">
        <f t="array" ref="M437">1 - (F436/E436)</f>
        <v>0.45186384045108074</v>
      </c>
      <c r="N437">
        <f t="shared" si="12"/>
        <v>0.13474135709110008</v>
      </c>
      <c r="O437" s="2">
        <f t="array" ref="O437">P437-SUM(G437:I437)</f>
        <v>2770700000</v>
      </c>
      <c r="P437" s="2">
        <f t="shared" si="13"/>
        <v>10064100000</v>
      </c>
    </row>
    <row r="438" spans="1:16" hidden="1" x14ac:dyDescent="0.25">
      <c r="A438" s="1">
        <v>464</v>
      </c>
      <c r="B438" t="s">
        <v>284</v>
      </c>
      <c r="C438" t="s">
        <v>6816</v>
      </c>
      <c r="D438" s="1" t="s">
        <v>21</v>
      </c>
      <c r="E438" s="2">
        <v>45041000000</v>
      </c>
      <c r="F438" s="2">
        <v>10499000000</v>
      </c>
      <c r="G438" s="2">
        <v>8365000000</v>
      </c>
      <c r="H438" s="1"/>
      <c r="I438" s="2">
        <v>2192000000</v>
      </c>
      <c r="J438" s="1" t="s">
        <v>15</v>
      </c>
      <c r="K438" s="1" t="s">
        <v>285</v>
      </c>
      <c r="M438">
        <f t="array" ref="M438">1 - (F437/E437)</f>
        <v>0.48942523257680015</v>
      </c>
      <c r="N438">
        <f t="shared" si="12"/>
        <v>0.53251481983082083</v>
      </c>
      <c r="O438" s="2">
        <f t="array" ref="O438">P438-SUM(G438:I438)</f>
        <v>23985000000</v>
      </c>
      <c r="P438" s="2">
        <f t="shared" si="13"/>
        <v>34542000000</v>
      </c>
    </row>
    <row r="439" spans="1:16" x14ac:dyDescent="0.25">
      <c r="A439" s="1">
        <v>465</v>
      </c>
      <c r="B439" t="s">
        <v>284</v>
      </c>
      <c r="C439" t="s">
        <v>6817</v>
      </c>
      <c r="D439" s="1" t="s">
        <v>24</v>
      </c>
      <c r="E439" s="2">
        <v>48813000000</v>
      </c>
      <c r="F439" s="2">
        <v>10499000000</v>
      </c>
      <c r="G439" s="2">
        <v>8565000000</v>
      </c>
      <c r="H439" s="1"/>
      <c r="I439" s="2">
        <v>2288000000</v>
      </c>
      <c r="J439" s="1" t="s">
        <v>15</v>
      </c>
      <c r="K439" s="1" t="s">
        <v>285</v>
      </c>
      <c r="M439">
        <f t="array" ref="M439">1 - (F438/E438)</f>
        <v>0.76690126773384248</v>
      </c>
      <c r="N439">
        <f t="shared" si="12"/>
        <v>0.56257554340032367</v>
      </c>
      <c r="O439" s="2">
        <f t="array" ref="O439">P439-SUM(G439:I439)</f>
        <v>27461000000</v>
      </c>
      <c r="P439" s="2">
        <f t="shared" si="13"/>
        <v>38314000000</v>
      </c>
    </row>
    <row r="440" spans="1:16" hidden="1" x14ac:dyDescent="0.25">
      <c r="A440" s="1">
        <v>466</v>
      </c>
      <c r="B440" t="s">
        <v>284</v>
      </c>
      <c r="C440" t="s">
        <v>6818</v>
      </c>
      <c r="D440" s="1" t="s">
        <v>286</v>
      </c>
      <c r="E440" s="2">
        <v>52465000000</v>
      </c>
      <c r="F440" s="2">
        <v>10499000000</v>
      </c>
      <c r="G440" s="2">
        <v>8523000000</v>
      </c>
      <c r="H440" s="1"/>
      <c r="I440" s="2">
        <v>2354000000</v>
      </c>
      <c r="J440" s="1" t="s">
        <v>15</v>
      </c>
      <c r="K440" s="1" t="s">
        <v>285</v>
      </c>
      <c r="M440">
        <f t="array" ref="M440">1 - (F439/E439)</f>
        <v>0.78491385491569865</v>
      </c>
      <c r="N440">
        <f t="shared" si="12"/>
        <v>0.5925664728866864</v>
      </c>
      <c r="O440" s="2">
        <f t="array" ref="O440">P440-SUM(G440:I440)</f>
        <v>31089000000</v>
      </c>
      <c r="P440" s="2">
        <f t="shared" si="13"/>
        <v>41966000000</v>
      </c>
    </row>
    <row r="441" spans="1:16" hidden="1" x14ac:dyDescent="0.25">
      <c r="A441" s="1">
        <v>467</v>
      </c>
      <c r="B441" t="s">
        <v>284</v>
      </c>
      <c r="C441" t="s">
        <v>6819</v>
      </c>
      <c r="D441" s="1" t="s">
        <v>287</v>
      </c>
      <c r="E441" s="2">
        <v>55632000000</v>
      </c>
      <c r="F441" s="2">
        <v>10499000000</v>
      </c>
      <c r="G441" s="2">
        <v>8754000000</v>
      </c>
      <c r="H441" s="1"/>
      <c r="I441" s="2">
        <v>2527000000</v>
      </c>
      <c r="J441" s="1" t="s">
        <v>15</v>
      </c>
      <c r="K441" s="1" t="s">
        <v>285</v>
      </c>
      <c r="M441">
        <f t="array" ref="M441">1 - (F440/E440)</f>
        <v>0.7998856380444106</v>
      </c>
      <c r="N441">
        <f t="shared" si="12"/>
        <v>0.60849870578084553</v>
      </c>
      <c r="O441" s="2">
        <f t="array" ref="O441">P441-SUM(G441:I441)</f>
        <v>33852000000</v>
      </c>
      <c r="P441" s="2">
        <f t="shared" si="13"/>
        <v>45133000000</v>
      </c>
    </row>
    <row r="442" spans="1:16" hidden="1" x14ac:dyDescent="0.25">
      <c r="A442" s="1">
        <v>468</v>
      </c>
      <c r="B442" t="s">
        <v>288</v>
      </c>
      <c r="C442" t="s">
        <v>6816</v>
      </c>
      <c r="D442" s="1" t="s">
        <v>10</v>
      </c>
      <c r="E442" s="2">
        <v>5535000000</v>
      </c>
      <c r="F442" s="2">
        <v>10499000000</v>
      </c>
      <c r="G442" s="2">
        <v>1598000000</v>
      </c>
      <c r="H442" s="1"/>
      <c r="I442" s="2">
        <v>276000000</v>
      </c>
      <c r="J442" s="1" t="s">
        <v>15</v>
      </c>
      <c r="K442" s="1" t="s">
        <v>199</v>
      </c>
      <c r="M442">
        <f t="array" ref="M442">1 - (F441/E441)</f>
        <v>0.81127768190969229</v>
      </c>
      <c r="N442">
        <f t="shared" si="12"/>
        <v>-1.2354110207768745</v>
      </c>
      <c r="O442" s="2">
        <f t="array" ref="O442">P442-SUM(G442:I442)</f>
        <v>-6838000000</v>
      </c>
      <c r="P442" s="2">
        <f t="shared" si="13"/>
        <v>-4964000000</v>
      </c>
    </row>
    <row r="443" spans="1:16" x14ac:dyDescent="0.25">
      <c r="A443" s="1">
        <v>469</v>
      </c>
      <c r="B443" t="s">
        <v>288</v>
      </c>
      <c r="C443" t="s">
        <v>6817</v>
      </c>
      <c r="D443" s="1" t="s">
        <v>11</v>
      </c>
      <c r="E443" s="2">
        <v>6265000000</v>
      </c>
      <c r="F443" s="2">
        <v>10499000000</v>
      </c>
      <c r="G443" s="2">
        <v>1692000000</v>
      </c>
      <c r="H443" s="1"/>
      <c r="I443" s="2">
        <v>329000000</v>
      </c>
      <c r="J443" s="1" t="s">
        <v>15</v>
      </c>
      <c r="K443" s="1" t="s">
        <v>199</v>
      </c>
      <c r="M443">
        <f t="array" ref="M443">1 - (F442/E442)</f>
        <v>-0.89683830171635059</v>
      </c>
      <c r="N443">
        <f t="shared" si="12"/>
        <v>-0.99840383080606543</v>
      </c>
      <c r="O443" s="2">
        <f t="array" ref="O443">P443-SUM(G443:I443)</f>
        <v>-6255000000</v>
      </c>
      <c r="P443" s="2">
        <f t="shared" si="13"/>
        <v>-4234000000</v>
      </c>
    </row>
    <row r="444" spans="1:16" hidden="1" x14ac:dyDescent="0.25">
      <c r="A444" s="1">
        <v>470</v>
      </c>
      <c r="B444" t="s">
        <v>288</v>
      </c>
      <c r="C444" t="s">
        <v>6818</v>
      </c>
      <c r="D444" s="1" t="s">
        <v>12</v>
      </c>
      <c r="E444" s="2">
        <v>6394000000</v>
      </c>
      <c r="F444" s="2">
        <v>10499000000</v>
      </c>
      <c r="G444" s="2">
        <v>1669000000</v>
      </c>
      <c r="H444" s="1"/>
      <c r="I444" s="2">
        <v>330000000</v>
      </c>
      <c r="J444" s="1" t="s">
        <v>15</v>
      </c>
      <c r="K444" s="1" t="s">
        <v>199</v>
      </c>
      <c r="M444">
        <f t="array" ref="M444">1 - (F443/E443)</f>
        <v>-0.67581803671189156</v>
      </c>
      <c r="N444">
        <f t="shared" si="12"/>
        <v>-0.9546449796684392</v>
      </c>
      <c r="O444" s="2">
        <f t="array" ref="O444">P444-SUM(G444:I444)</f>
        <v>-6104000000</v>
      </c>
      <c r="P444" s="2">
        <f t="shared" si="13"/>
        <v>-4105000000</v>
      </c>
    </row>
    <row r="445" spans="1:16" hidden="1" x14ac:dyDescent="0.25">
      <c r="A445" s="1">
        <v>471</v>
      </c>
      <c r="B445" t="s">
        <v>288</v>
      </c>
      <c r="C445" t="s">
        <v>6819</v>
      </c>
      <c r="D445" s="1" t="s">
        <v>75</v>
      </c>
      <c r="E445" s="2">
        <v>6497000000</v>
      </c>
      <c r="F445" s="2">
        <v>10499000000</v>
      </c>
      <c r="G445" s="2">
        <v>1690000000</v>
      </c>
      <c r="H445" s="1"/>
      <c r="I445" s="2">
        <v>322000000</v>
      </c>
      <c r="J445" s="1" t="s">
        <v>15</v>
      </c>
      <c r="K445" s="1" t="s">
        <v>199</v>
      </c>
      <c r="M445">
        <f t="array" ref="M445">1 - (F444/E444)</f>
        <v>-0.6420081326243352</v>
      </c>
      <c r="N445">
        <f t="shared" si="12"/>
        <v>-0.92565799599815302</v>
      </c>
      <c r="O445" s="2">
        <f t="array" ref="O445">P445-SUM(G445:I445)</f>
        <v>-6014000000</v>
      </c>
      <c r="P445" s="2">
        <f t="shared" si="13"/>
        <v>-4002000000</v>
      </c>
    </row>
    <row r="446" spans="1:16" hidden="1" x14ac:dyDescent="0.25">
      <c r="A446" s="1">
        <v>472</v>
      </c>
      <c r="B446" t="s">
        <v>289</v>
      </c>
      <c r="C446" t="s">
        <v>6816</v>
      </c>
      <c r="D446" s="1" t="s">
        <v>10</v>
      </c>
      <c r="E446" s="2">
        <v>5535000000</v>
      </c>
      <c r="F446" s="2">
        <v>10499000000</v>
      </c>
      <c r="G446" s="2">
        <v>1598000000</v>
      </c>
      <c r="H446" s="1"/>
      <c r="I446" s="2">
        <v>276000000</v>
      </c>
      <c r="J446" s="1" t="s">
        <v>15</v>
      </c>
      <c r="K446" s="1" t="s">
        <v>199</v>
      </c>
      <c r="M446">
        <f t="array" ref="M446">1 - (F445/E445)</f>
        <v>-0.61597660458673231</v>
      </c>
      <c r="N446">
        <f t="shared" si="12"/>
        <v>-1.2354110207768745</v>
      </c>
      <c r="O446" s="2">
        <f t="array" ref="O446">P446-SUM(G446:I446)</f>
        <v>-6838000000</v>
      </c>
      <c r="P446" s="2">
        <f t="shared" si="13"/>
        <v>-4964000000</v>
      </c>
    </row>
    <row r="447" spans="1:16" x14ac:dyDescent="0.25">
      <c r="A447" s="1">
        <v>473</v>
      </c>
      <c r="B447" t="s">
        <v>289</v>
      </c>
      <c r="C447" t="s">
        <v>6817</v>
      </c>
      <c r="D447" s="1" t="s">
        <v>11</v>
      </c>
      <c r="E447" s="2">
        <v>6265000000</v>
      </c>
      <c r="F447" s="2">
        <v>10499000000</v>
      </c>
      <c r="G447" s="2">
        <v>1692000000</v>
      </c>
      <c r="H447" s="1"/>
      <c r="I447" s="2">
        <v>329000000</v>
      </c>
      <c r="J447" s="1" t="s">
        <v>15</v>
      </c>
      <c r="K447" s="1" t="s">
        <v>199</v>
      </c>
      <c r="M447">
        <f t="array" ref="M447">1 - (F446/E446)</f>
        <v>-0.89683830171635059</v>
      </c>
      <c r="N447">
        <f t="shared" si="12"/>
        <v>-0.99840383080606543</v>
      </c>
      <c r="O447" s="2">
        <f t="array" ref="O447">P447-SUM(G447:I447)</f>
        <v>-6255000000</v>
      </c>
      <c r="P447" s="2">
        <f t="shared" si="13"/>
        <v>-4234000000</v>
      </c>
    </row>
    <row r="448" spans="1:16" hidden="1" x14ac:dyDescent="0.25">
      <c r="A448" s="1">
        <v>474</v>
      </c>
      <c r="B448" t="s">
        <v>289</v>
      </c>
      <c r="C448" t="s">
        <v>6818</v>
      </c>
      <c r="D448" s="1" t="s">
        <v>12</v>
      </c>
      <c r="E448" s="2">
        <v>6394000000</v>
      </c>
      <c r="F448" s="2">
        <v>10499000000</v>
      </c>
      <c r="G448" s="2">
        <v>1669000000</v>
      </c>
      <c r="H448" s="1"/>
      <c r="I448" s="2">
        <v>330000000</v>
      </c>
      <c r="J448" s="1" t="s">
        <v>15</v>
      </c>
      <c r="K448" s="1" t="s">
        <v>199</v>
      </c>
      <c r="M448">
        <f t="array" ref="M448">1 - (F447/E447)</f>
        <v>-0.67581803671189156</v>
      </c>
      <c r="N448">
        <f t="shared" si="12"/>
        <v>-0.9546449796684392</v>
      </c>
      <c r="O448" s="2">
        <f t="array" ref="O448">P448-SUM(G448:I448)</f>
        <v>-6104000000</v>
      </c>
      <c r="P448" s="2">
        <f t="shared" si="13"/>
        <v>-4105000000</v>
      </c>
    </row>
    <row r="449" spans="1:16" hidden="1" x14ac:dyDescent="0.25">
      <c r="A449" s="1">
        <v>475</v>
      </c>
      <c r="B449" t="s">
        <v>289</v>
      </c>
      <c r="C449" t="s">
        <v>6819</v>
      </c>
      <c r="D449" s="1" t="s">
        <v>75</v>
      </c>
      <c r="E449" s="2">
        <v>6497000000</v>
      </c>
      <c r="F449" s="2">
        <v>10499000000</v>
      </c>
      <c r="G449" s="2">
        <v>1690000000</v>
      </c>
      <c r="H449" s="1"/>
      <c r="I449" s="2">
        <v>322000000</v>
      </c>
      <c r="J449" s="1" t="s">
        <v>15</v>
      </c>
      <c r="K449" s="1" t="s">
        <v>199</v>
      </c>
      <c r="M449">
        <f t="array" ref="M449">1 - (F448/E448)</f>
        <v>-0.6420081326243352</v>
      </c>
      <c r="N449">
        <f t="shared" si="12"/>
        <v>-0.92565799599815302</v>
      </c>
      <c r="O449" s="2">
        <f t="array" ref="O449">P449-SUM(G449:I449)</f>
        <v>-6014000000</v>
      </c>
      <c r="P449" s="2">
        <f t="shared" si="13"/>
        <v>-4002000000</v>
      </c>
    </row>
    <row r="450" spans="1:16" hidden="1" x14ac:dyDescent="0.25">
      <c r="A450" s="1">
        <v>476</v>
      </c>
      <c r="B450" t="s">
        <v>290</v>
      </c>
      <c r="C450" t="s">
        <v>6816</v>
      </c>
      <c r="D450" s="1" t="s">
        <v>10</v>
      </c>
      <c r="E450" s="2">
        <v>15051000000</v>
      </c>
      <c r="F450" s="2">
        <v>10499000000</v>
      </c>
      <c r="G450" s="2">
        <v>916000000</v>
      </c>
      <c r="H450" s="1"/>
      <c r="I450" s="2">
        <v>97000000</v>
      </c>
      <c r="J450" s="1" t="s">
        <v>15</v>
      </c>
      <c r="K450" s="1" t="s">
        <v>160</v>
      </c>
      <c r="M450">
        <f t="array" ref="M450">1 - (F449/E449)</f>
        <v>-0.61597660458673231</v>
      </c>
      <c r="N450">
        <f t="shared" si="12"/>
        <v>0.2351338781476314</v>
      </c>
      <c r="O450" s="2">
        <f t="array" ref="O450">P450-SUM(G450:I450)</f>
        <v>3539000000</v>
      </c>
      <c r="P450" s="2">
        <f t="shared" si="13"/>
        <v>4552000000</v>
      </c>
    </row>
    <row r="451" spans="1:16" x14ac:dyDescent="0.25">
      <c r="A451" s="1">
        <v>477</v>
      </c>
      <c r="B451" t="s">
        <v>290</v>
      </c>
      <c r="C451" t="s">
        <v>6817</v>
      </c>
      <c r="D451" s="1" t="s">
        <v>11</v>
      </c>
      <c r="E451" s="2">
        <v>15499000000</v>
      </c>
      <c r="F451" s="2">
        <v>10499000000</v>
      </c>
      <c r="G451" s="2">
        <v>1036000000</v>
      </c>
      <c r="H451" s="1"/>
      <c r="I451" s="2">
        <v>94000000</v>
      </c>
      <c r="J451" s="1" t="s">
        <v>15</v>
      </c>
      <c r="K451" s="1" t="s">
        <v>160</v>
      </c>
      <c r="M451">
        <f t="array" ref="M451">1 - (F450/E450)</f>
        <v>0.3024383761876287</v>
      </c>
      <c r="N451">
        <f t="shared" ref="N451:N514" si="14">O451/E451</f>
        <v>0.24969352861474933</v>
      </c>
      <c r="O451" s="2">
        <f t="array" ref="O451">P451-SUM(G451:I451)</f>
        <v>3870000000</v>
      </c>
      <c r="P451" s="2">
        <f t="shared" ref="P451:P514" si="15">E451-F451</f>
        <v>5000000000</v>
      </c>
    </row>
    <row r="452" spans="1:16" hidden="1" x14ac:dyDescent="0.25">
      <c r="A452" s="1">
        <v>478</v>
      </c>
      <c r="B452" t="s">
        <v>290</v>
      </c>
      <c r="C452" t="s">
        <v>6818</v>
      </c>
      <c r="D452" s="1" t="s">
        <v>12</v>
      </c>
      <c r="E452" s="2">
        <v>15165000000</v>
      </c>
      <c r="F452" s="2">
        <v>10499000000</v>
      </c>
      <c r="G452" s="2">
        <v>1017000000</v>
      </c>
      <c r="H452" s="1"/>
      <c r="I452" s="2">
        <v>93000000</v>
      </c>
      <c r="J452" s="1" t="s">
        <v>15</v>
      </c>
      <c r="K452" s="1" t="s">
        <v>160</v>
      </c>
      <c r="M452">
        <f t="array" ref="M452">1 - (F451/E451)</f>
        <v>0.32260145815859087</v>
      </c>
      <c r="N452">
        <f t="shared" si="14"/>
        <v>0.23448730629739531</v>
      </c>
      <c r="O452" s="2">
        <f t="array" ref="O452">P452-SUM(G452:I452)</f>
        <v>3556000000</v>
      </c>
      <c r="P452" s="2">
        <f t="shared" si="15"/>
        <v>4666000000</v>
      </c>
    </row>
    <row r="453" spans="1:16" hidden="1" x14ac:dyDescent="0.25">
      <c r="A453" s="1">
        <v>479</v>
      </c>
      <c r="B453" t="s">
        <v>290</v>
      </c>
      <c r="C453" t="s">
        <v>6819</v>
      </c>
      <c r="D453" s="1" t="s">
        <v>75</v>
      </c>
      <c r="E453" s="2">
        <v>16661000000</v>
      </c>
      <c r="F453" s="2">
        <v>10499000000</v>
      </c>
      <c r="G453" s="2">
        <v>1145000000</v>
      </c>
      <c r="H453" s="1"/>
      <c r="I453" s="2">
        <v>134000000</v>
      </c>
      <c r="J453" s="1" t="s">
        <v>15</v>
      </c>
      <c r="K453" s="1" t="s">
        <v>160</v>
      </c>
      <c r="M453">
        <f t="array" ref="M453">1 - (F452/E452)</f>
        <v>0.30768216287504124</v>
      </c>
      <c r="N453">
        <f t="shared" si="14"/>
        <v>0.29307964708000722</v>
      </c>
      <c r="O453" s="2">
        <f t="array" ref="O453">P453-SUM(G453:I453)</f>
        <v>4883000000</v>
      </c>
      <c r="P453" s="2">
        <f t="shared" si="15"/>
        <v>6162000000</v>
      </c>
    </row>
    <row r="454" spans="1:16" hidden="1" x14ac:dyDescent="0.25">
      <c r="A454" s="1">
        <v>480</v>
      </c>
      <c r="B454" t="s">
        <v>291</v>
      </c>
      <c r="C454" t="s">
        <v>6816</v>
      </c>
      <c r="D454" s="1" t="s">
        <v>7</v>
      </c>
      <c r="E454" s="2">
        <v>1279067000</v>
      </c>
      <c r="F454" s="2">
        <v>10499000000</v>
      </c>
      <c r="G454" s="2">
        <v>68538000</v>
      </c>
      <c r="H454" s="1"/>
      <c r="I454" s="2">
        <v>382553000</v>
      </c>
      <c r="J454" s="1" t="s">
        <v>71</v>
      </c>
      <c r="K454" s="1" t="s">
        <v>99</v>
      </c>
      <c r="M454">
        <f t="array" ref="M454">1 - (F453/E453)</f>
        <v>0.36984574755416844</v>
      </c>
      <c r="N454">
        <f t="shared" si="14"/>
        <v>-7.560998759251861</v>
      </c>
      <c r="O454" s="2">
        <f t="array" ref="O454">P454-SUM(G454:I454)</f>
        <v>-9671024000</v>
      </c>
      <c r="P454" s="2">
        <f t="shared" si="15"/>
        <v>-9219933000</v>
      </c>
    </row>
    <row r="455" spans="1:16" x14ac:dyDescent="0.25">
      <c r="A455" s="1">
        <v>481</v>
      </c>
      <c r="B455" t="s">
        <v>291</v>
      </c>
      <c r="C455" t="s">
        <v>6817</v>
      </c>
      <c r="D455" s="1" t="s">
        <v>10</v>
      </c>
      <c r="E455" s="2">
        <v>1482259000</v>
      </c>
      <c r="F455" s="2">
        <v>10499000000</v>
      </c>
      <c r="G455" s="2">
        <v>69323000</v>
      </c>
      <c r="H455" s="1"/>
      <c r="I455" s="2">
        <v>475464000</v>
      </c>
      <c r="J455" s="1" t="s">
        <v>71</v>
      </c>
      <c r="K455" s="1" t="s">
        <v>99</v>
      </c>
      <c r="M455">
        <f t="array" ref="M455">1 - (F454/E454)</f>
        <v>-7.2083268507435498</v>
      </c>
      <c r="N455">
        <f t="shared" si="14"/>
        <v>-6.4506459397446738</v>
      </c>
      <c r="O455" s="2">
        <f t="array" ref="O455">P455-SUM(G455:I455)</f>
        <v>-9561528000</v>
      </c>
      <c r="P455" s="2">
        <f t="shared" si="15"/>
        <v>-9016741000</v>
      </c>
    </row>
    <row r="456" spans="1:16" hidden="1" x14ac:dyDescent="0.25">
      <c r="A456" s="1">
        <v>482</v>
      </c>
      <c r="B456" t="s">
        <v>291</v>
      </c>
      <c r="C456" t="s">
        <v>6818</v>
      </c>
      <c r="D456" s="1" t="s">
        <v>11</v>
      </c>
      <c r="E456" s="2">
        <v>1616438000</v>
      </c>
      <c r="F456" s="2">
        <v>10499000000</v>
      </c>
      <c r="G456" s="2">
        <v>89468000</v>
      </c>
      <c r="H456" s="1"/>
      <c r="I456" s="2">
        <v>538513000</v>
      </c>
      <c r="J456" s="1" t="s">
        <v>71</v>
      </c>
      <c r="K456" s="1" t="s">
        <v>99</v>
      </c>
      <c r="M456">
        <f t="array" ref="M456">1 - (F455/E455)</f>
        <v>-6.0831076080496054</v>
      </c>
      <c r="N456">
        <f t="shared" si="14"/>
        <v>-5.8836423048703388</v>
      </c>
      <c r="O456" s="2">
        <f t="array" ref="O456">P456-SUM(G456:I456)</f>
        <v>-9510543000</v>
      </c>
      <c r="P456" s="2">
        <f t="shared" si="15"/>
        <v>-8882562000</v>
      </c>
    </row>
    <row r="457" spans="1:16" hidden="1" x14ac:dyDescent="0.25">
      <c r="A457" s="1">
        <v>483</v>
      </c>
      <c r="B457" t="s">
        <v>291</v>
      </c>
      <c r="C457" t="s">
        <v>6819</v>
      </c>
      <c r="D457" s="1" t="s">
        <v>12</v>
      </c>
      <c r="E457" s="2">
        <v>1763336000</v>
      </c>
      <c r="F457" s="2">
        <v>10499000000</v>
      </c>
      <c r="G457" s="2">
        <v>139616000</v>
      </c>
      <c r="H457" s="1"/>
      <c r="I457" s="2">
        <v>570527000</v>
      </c>
      <c r="J457" s="1" t="s">
        <v>71</v>
      </c>
      <c r="K457" s="1" t="s">
        <v>99</v>
      </c>
      <c r="M457">
        <f t="array" ref="M457">1 - (F456/E456)</f>
        <v>-5.4951454989303645</v>
      </c>
      <c r="N457">
        <f t="shared" si="14"/>
        <v>-5.3567822581742783</v>
      </c>
      <c r="O457" s="2">
        <f t="array" ref="O457">P457-SUM(G457:I457)</f>
        <v>-9445807000</v>
      </c>
      <c r="P457" s="2">
        <f t="shared" si="15"/>
        <v>-8735664000</v>
      </c>
    </row>
    <row r="458" spans="1:16" hidden="1" x14ac:dyDescent="0.25">
      <c r="A458" s="1">
        <v>484</v>
      </c>
      <c r="B458" t="s">
        <v>292</v>
      </c>
      <c r="C458" t="s">
        <v>6816</v>
      </c>
      <c r="D458" s="1" t="s">
        <v>293</v>
      </c>
      <c r="E458" s="2">
        <v>7394500000</v>
      </c>
      <c r="F458" s="2">
        <v>10499000000</v>
      </c>
      <c r="G458" s="2">
        <v>1732600000</v>
      </c>
      <c r="H458" s="1"/>
      <c r="I458" s="1"/>
      <c r="J458" s="1" t="s">
        <v>15</v>
      </c>
      <c r="K458" s="1" t="s">
        <v>276</v>
      </c>
      <c r="M458">
        <f t="array" ref="M458">1 - (F457/E457)</f>
        <v>-4.9540552679693493</v>
      </c>
      <c r="N458">
        <f t="shared" si="14"/>
        <v>-0.65414835350598421</v>
      </c>
      <c r="O458" s="2">
        <f t="array" ref="O458">P458-SUM(G458:I458)</f>
        <v>-4837100000</v>
      </c>
      <c r="P458" s="2">
        <f t="shared" si="15"/>
        <v>-3104500000</v>
      </c>
    </row>
    <row r="459" spans="1:16" x14ac:dyDescent="0.25">
      <c r="A459" s="1">
        <v>485</v>
      </c>
      <c r="B459" t="s">
        <v>292</v>
      </c>
      <c r="C459" t="s">
        <v>6817</v>
      </c>
      <c r="D459" s="1" t="s">
        <v>148</v>
      </c>
      <c r="E459" s="2">
        <v>7840300000</v>
      </c>
      <c r="F459" s="2">
        <v>10499000000</v>
      </c>
      <c r="G459" s="2">
        <v>1819500000</v>
      </c>
      <c r="H459" s="1"/>
      <c r="I459" s="1"/>
      <c r="J459" s="1" t="s">
        <v>15</v>
      </c>
      <c r="K459" s="1" t="s">
        <v>276</v>
      </c>
      <c r="M459">
        <f t="array" ref="M459">1 - (F458/E458)</f>
        <v>-0.41983906957874106</v>
      </c>
      <c r="N459">
        <f t="shared" si="14"/>
        <v>-0.57117712332436255</v>
      </c>
      <c r="O459" s="2">
        <f t="array" ref="O459">P459-SUM(G459:I459)</f>
        <v>-4478200000</v>
      </c>
      <c r="P459" s="2">
        <f t="shared" si="15"/>
        <v>-2658700000</v>
      </c>
    </row>
    <row r="460" spans="1:16" hidden="1" x14ac:dyDescent="0.25">
      <c r="A460" s="1">
        <v>486</v>
      </c>
      <c r="B460" t="s">
        <v>292</v>
      </c>
      <c r="C460" t="s">
        <v>6818</v>
      </c>
      <c r="D460" s="1" t="s">
        <v>58</v>
      </c>
      <c r="E460" s="2">
        <v>8602200000</v>
      </c>
      <c r="F460" s="2">
        <v>10499000000</v>
      </c>
      <c r="G460" s="2">
        <v>1993800000</v>
      </c>
      <c r="H460" s="1"/>
      <c r="I460" s="1"/>
      <c r="J460" s="1" t="s">
        <v>15</v>
      </c>
      <c r="K460" s="1" t="s">
        <v>276</v>
      </c>
      <c r="M460">
        <f t="array" ref="M460">1 - (F459/E459)</f>
        <v>-0.33910692192900771</v>
      </c>
      <c r="N460">
        <f t="shared" si="14"/>
        <v>-0.45227964939201598</v>
      </c>
      <c r="O460" s="2">
        <f t="array" ref="O460">P460-SUM(G460:I460)</f>
        <v>-3890600000</v>
      </c>
      <c r="P460" s="2">
        <f t="shared" si="15"/>
        <v>-1896800000</v>
      </c>
    </row>
    <row r="461" spans="1:16" hidden="1" x14ac:dyDescent="0.25">
      <c r="A461" s="1">
        <v>487</v>
      </c>
      <c r="B461" t="s">
        <v>292</v>
      </c>
      <c r="C461" t="s">
        <v>6819</v>
      </c>
      <c r="D461" s="1" t="s">
        <v>149</v>
      </c>
      <c r="E461" s="2">
        <v>15498400000</v>
      </c>
      <c r="F461" s="2">
        <v>10499000000</v>
      </c>
      <c r="G461" s="2">
        <v>3607000000</v>
      </c>
      <c r="H461" s="1"/>
      <c r="I461" s="1"/>
      <c r="J461" s="1" t="s">
        <v>15</v>
      </c>
      <c r="K461" s="1" t="s">
        <v>276</v>
      </c>
      <c r="M461">
        <f t="array" ref="M461">1 - (F460/E460)</f>
        <v>-0.22050173211504043</v>
      </c>
      <c r="N461">
        <f t="shared" si="14"/>
        <v>8.9841532029112686E-2</v>
      </c>
      <c r="O461" s="2">
        <f t="array" ref="O461">P461-SUM(G461:I461)</f>
        <v>1392400000</v>
      </c>
      <c r="P461" s="2">
        <f t="shared" si="15"/>
        <v>4999400000</v>
      </c>
    </row>
    <row r="462" spans="1:16" hidden="1" x14ac:dyDescent="0.25">
      <c r="A462" s="1">
        <v>488</v>
      </c>
      <c r="B462" t="s">
        <v>294</v>
      </c>
      <c r="C462" t="s">
        <v>6816</v>
      </c>
      <c r="D462" s="1" t="s">
        <v>7</v>
      </c>
      <c r="E462" s="2">
        <v>1663000000</v>
      </c>
      <c r="F462" s="1"/>
      <c r="G462" s="2">
        <v>1123200000</v>
      </c>
      <c r="H462" s="1"/>
      <c r="I462" s="2">
        <v>78300000</v>
      </c>
      <c r="J462" s="1" t="s">
        <v>8</v>
      </c>
      <c r="K462" s="1" t="s">
        <v>295</v>
      </c>
      <c r="M462">
        <f t="array" ref="M462">1 - (F461/E461)</f>
        <v>0.32257523357249784</v>
      </c>
      <c r="N462">
        <f t="shared" si="14"/>
        <v>0.27751052315093205</v>
      </c>
      <c r="O462" s="2">
        <f t="array" ref="O462">P462-SUM(G462:I462)</f>
        <v>461500000</v>
      </c>
      <c r="P462" s="2">
        <f t="shared" si="15"/>
        <v>1663000000</v>
      </c>
    </row>
    <row r="463" spans="1:16" x14ac:dyDescent="0.25">
      <c r="A463" s="1">
        <v>489</v>
      </c>
      <c r="B463" t="s">
        <v>294</v>
      </c>
      <c r="C463" t="s">
        <v>6817</v>
      </c>
      <c r="D463" s="1" t="s">
        <v>10</v>
      </c>
      <c r="E463" s="2">
        <v>1558400000</v>
      </c>
      <c r="F463" s="1"/>
      <c r="G463" s="2">
        <v>1058000000</v>
      </c>
      <c r="H463" s="1"/>
      <c r="I463" s="2">
        <v>60400000</v>
      </c>
      <c r="J463" s="1" t="s">
        <v>8</v>
      </c>
      <c r="K463" s="1" t="s">
        <v>295</v>
      </c>
      <c r="M463">
        <f t="array" ref="M463">1 - (F462/E462)</f>
        <v>1</v>
      </c>
      <c r="N463">
        <f t="shared" si="14"/>
        <v>0.28234086242299794</v>
      </c>
      <c r="O463" s="2">
        <f t="array" ref="O463">P463-SUM(G463:I463)</f>
        <v>440000000</v>
      </c>
      <c r="P463" s="2">
        <f t="shared" si="15"/>
        <v>1558400000</v>
      </c>
    </row>
    <row r="464" spans="1:16" hidden="1" x14ac:dyDescent="0.25">
      <c r="A464" s="1">
        <v>490</v>
      </c>
      <c r="B464" t="s">
        <v>294</v>
      </c>
      <c r="C464" t="s">
        <v>6818</v>
      </c>
      <c r="D464" s="1" t="s">
        <v>11</v>
      </c>
      <c r="E464" s="2">
        <v>1584500000</v>
      </c>
      <c r="F464" s="1"/>
      <c r="G464" s="2">
        <v>1105700000</v>
      </c>
      <c r="H464" s="1"/>
      <c r="I464" s="2">
        <v>52500000</v>
      </c>
      <c r="J464" s="1" t="s">
        <v>8</v>
      </c>
      <c r="K464" s="1" t="s">
        <v>295</v>
      </c>
      <c r="M464">
        <f t="array" ref="M464">1 - (F463/E463)</f>
        <v>1</v>
      </c>
      <c r="N464">
        <f t="shared" si="14"/>
        <v>0.26904386241716632</v>
      </c>
      <c r="O464" s="2">
        <f t="array" ref="O464">P464-SUM(G464:I464)</f>
        <v>426300000</v>
      </c>
      <c r="P464" s="2">
        <f t="shared" si="15"/>
        <v>1584500000</v>
      </c>
    </row>
    <row r="465" spans="1:16" hidden="1" x14ac:dyDescent="0.25">
      <c r="A465" s="1">
        <v>491</v>
      </c>
      <c r="B465" t="s">
        <v>294</v>
      </c>
      <c r="C465" t="s">
        <v>6819</v>
      </c>
      <c r="D465" s="1" t="s">
        <v>12</v>
      </c>
      <c r="E465" s="2">
        <v>1637100000</v>
      </c>
      <c r="F465" s="1"/>
      <c r="G465" s="2">
        <v>1209100000</v>
      </c>
      <c r="H465" s="1"/>
      <c r="I465" s="2">
        <v>58700000</v>
      </c>
      <c r="J465" s="1" t="s">
        <v>8</v>
      </c>
      <c r="K465" s="1" t="s">
        <v>295</v>
      </c>
      <c r="M465">
        <f t="array" ref="M465">1 - (F464/E464)</f>
        <v>1</v>
      </c>
      <c r="N465">
        <f t="shared" si="14"/>
        <v>0.22558182151365219</v>
      </c>
      <c r="O465" s="2">
        <f t="array" ref="O465">P465-SUM(G465:I465)</f>
        <v>369300000</v>
      </c>
      <c r="P465" s="2">
        <f t="shared" si="15"/>
        <v>1637100000</v>
      </c>
    </row>
    <row r="466" spans="1:16" hidden="1" x14ac:dyDescent="0.25">
      <c r="A466" s="1">
        <v>492</v>
      </c>
      <c r="B466" t="s">
        <v>296</v>
      </c>
      <c r="C466" t="s">
        <v>6816</v>
      </c>
      <c r="D466" s="1" t="s">
        <v>10</v>
      </c>
      <c r="E466" s="2">
        <v>7155096000</v>
      </c>
      <c r="F466" s="2">
        <v>4376505000</v>
      </c>
      <c r="G466" s="2">
        <v>1616921000</v>
      </c>
      <c r="H466" s="1"/>
      <c r="I466" s="1"/>
      <c r="J466" s="1" t="s">
        <v>8</v>
      </c>
      <c r="K466" s="1" t="s">
        <v>208</v>
      </c>
      <c r="M466">
        <f t="array" ref="M466">1 - (F465/E465)</f>
        <v>1</v>
      </c>
      <c r="N466">
        <f t="shared" si="14"/>
        <v>0.16235561339777971</v>
      </c>
      <c r="O466" s="2">
        <f t="array" ref="O466">P466-SUM(G466:I466)</f>
        <v>1161670000</v>
      </c>
      <c r="P466" s="2">
        <f t="shared" si="15"/>
        <v>2778591000</v>
      </c>
    </row>
    <row r="467" spans="1:16" x14ac:dyDescent="0.25">
      <c r="A467" s="1">
        <v>493</v>
      </c>
      <c r="B467" t="s">
        <v>296</v>
      </c>
      <c r="C467" t="s">
        <v>6817</v>
      </c>
      <c r="D467" s="1" t="s">
        <v>11</v>
      </c>
      <c r="E467" s="2">
        <v>7752728000</v>
      </c>
      <c r="F467" s="2">
        <v>4778479000</v>
      </c>
      <c r="G467" s="2">
        <v>1758765000</v>
      </c>
      <c r="H467" s="1"/>
      <c r="I467" s="1"/>
      <c r="J467" s="1" t="s">
        <v>8</v>
      </c>
      <c r="K467" s="1" t="s">
        <v>208</v>
      </c>
      <c r="M467">
        <f t="array" ref="M467">1 - (F466/E466)</f>
        <v>0.38833734725571811</v>
      </c>
      <c r="N467">
        <f t="shared" si="14"/>
        <v>0.15678145808804334</v>
      </c>
      <c r="O467" s="2">
        <f t="array" ref="O467">P467-SUM(G467:I467)</f>
        <v>1215484000</v>
      </c>
      <c r="P467" s="2">
        <f t="shared" si="15"/>
        <v>2974249000</v>
      </c>
    </row>
    <row r="468" spans="1:16" hidden="1" x14ac:dyDescent="0.25">
      <c r="A468" s="1">
        <v>494</v>
      </c>
      <c r="B468" t="s">
        <v>296</v>
      </c>
      <c r="C468" t="s">
        <v>6818</v>
      </c>
      <c r="D468" s="1" t="s">
        <v>12</v>
      </c>
      <c r="E468" s="2">
        <v>6956311000</v>
      </c>
      <c r="F468" s="2">
        <v>4388167000</v>
      </c>
      <c r="G468" s="2">
        <v>1647382000</v>
      </c>
      <c r="H468" s="1"/>
      <c r="I468" s="1"/>
      <c r="J468" s="1" t="s">
        <v>8</v>
      </c>
      <c r="K468" s="1" t="s">
        <v>208</v>
      </c>
      <c r="M468">
        <f t="array" ref="M468">1 - (F467/E467)</f>
        <v>0.38363902357982893</v>
      </c>
      <c r="N468">
        <f t="shared" si="14"/>
        <v>0.13236354728821068</v>
      </c>
      <c r="O468" s="2">
        <f t="array" ref="O468">P468-SUM(G468:I468)</f>
        <v>920762000</v>
      </c>
      <c r="P468" s="2">
        <f t="shared" si="15"/>
        <v>2568144000</v>
      </c>
    </row>
    <row r="469" spans="1:16" hidden="1" x14ac:dyDescent="0.25">
      <c r="A469" s="1">
        <v>495</v>
      </c>
      <c r="B469" t="s">
        <v>296</v>
      </c>
      <c r="C469" t="s">
        <v>6819</v>
      </c>
      <c r="D469" s="1" t="s">
        <v>75</v>
      </c>
      <c r="E469" s="2">
        <v>6794342000</v>
      </c>
      <c r="F469" s="2">
        <v>4322373000</v>
      </c>
      <c r="G469" s="2">
        <v>1757523000</v>
      </c>
      <c r="H469" s="1"/>
      <c r="I469" s="1"/>
      <c r="J469" s="1" t="s">
        <v>8</v>
      </c>
      <c r="K469" s="1" t="s">
        <v>208</v>
      </c>
      <c r="M469">
        <f t="array" ref="M469">1 - (F468/E468)</f>
        <v>0.36918188390369555</v>
      </c>
      <c r="N469">
        <f t="shared" si="14"/>
        <v>0.10515308178481449</v>
      </c>
      <c r="O469" s="2">
        <f t="array" ref="O469">P469-SUM(G469:I469)</f>
        <v>714446000</v>
      </c>
      <c r="P469" s="2">
        <f t="shared" si="15"/>
        <v>2471969000</v>
      </c>
    </row>
    <row r="470" spans="1:16" hidden="1" x14ac:dyDescent="0.25">
      <c r="A470" s="1">
        <v>496</v>
      </c>
      <c r="B470" t="s">
        <v>297</v>
      </c>
      <c r="C470" t="s">
        <v>6816</v>
      </c>
      <c r="D470" s="1" t="s">
        <v>10</v>
      </c>
      <c r="E470" s="2">
        <v>5997000000</v>
      </c>
      <c r="F470" s="2">
        <v>2499000000</v>
      </c>
      <c r="G470" s="2">
        <v>2337000000</v>
      </c>
      <c r="H470" s="1"/>
      <c r="I470" s="2">
        <v>115000000</v>
      </c>
      <c r="J470" s="1" t="s">
        <v>51</v>
      </c>
      <c r="K470" s="1" t="s">
        <v>298</v>
      </c>
      <c r="M470">
        <f t="array" ref="M470">1 - (F469/E469)</f>
        <v>0.36382757888843398</v>
      </c>
      <c r="N470">
        <f t="shared" si="14"/>
        <v>0.1744205436051359</v>
      </c>
      <c r="O470" s="2">
        <f t="array" ref="O470">P470-SUM(G470:I470)</f>
        <v>1046000000</v>
      </c>
      <c r="P470" s="2">
        <f t="shared" si="15"/>
        <v>3498000000</v>
      </c>
    </row>
    <row r="471" spans="1:16" x14ac:dyDescent="0.25">
      <c r="A471" s="1">
        <v>497</v>
      </c>
      <c r="B471" t="s">
        <v>297</v>
      </c>
      <c r="C471" t="s">
        <v>6817</v>
      </c>
      <c r="D471" s="1" t="s">
        <v>11</v>
      </c>
      <c r="E471" s="2">
        <v>6121000000</v>
      </c>
      <c r="F471" s="2">
        <v>2491000000</v>
      </c>
      <c r="G471" s="2">
        <v>2335000000</v>
      </c>
      <c r="H471" s="1"/>
      <c r="I471" s="2">
        <v>115000000</v>
      </c>
      <c r="J471" s="1" t="s">
        <v>51</v>
      </c>
      <c r="K471" s="1" t="s">
        <v>298</v>
      </c>
      <c r="M471">
        <f t="array" ref="M471">1 - (F470/E470)</f>
        <v>0.58329164582291138</v>
      </c>
      <c r="N471">
        <f t="shared" si="14"/>
        <v>0.19277895768665251</v>
      </c>
      <c r="O471" s="2">
        <f t="array" ref="O471">P471-SUM(G471:I471)</f>
        <v>1180000000</v>
      </c>
      <c r="P471" s="2">
        <f t="shared" si="15"/>
        <v>3630000000</v>
      </c>
    </row>
    <row r="472" spans="1:16" hidden="1" x14ac:dyDescent="0.25">
      <c r="A472" s="1">
        <v>498</v>
      </c>
      <c r="B472" t="s">
        <v>297</v>
      </c>
      <c r="C472" t="s">
        <v>6818</v>
      </c>
      <c r="D472" s="1" t="s">
        <v>12</v>
      </c>
      <c r="E472" s="2">
        <v>6282000000</v>
      </c>
      <c r="F472" s="2">
        <v>2559000000</v>
      </c>
      <c r="G472" s="2">
        <v>2320000000</v>
      </c>
      <c r="H472" s="1"/>
      <c r="I472" s="2">
        <v>105000000</v>
      </c>
      <c r="J472" s="1" t="s">
        <v>51</v>
      </c>
      <c r="K472" s="1" t="s">
        <v>298</v>
      </c>
      <c r="M472">
        <f t="array" ref="M472">1 - (F471/E471)</f>
        <v>0.59304035288351575</v>
      </c>
      <c r="N472">
        <f t="shared" si="14"/>
        <v>0.20662209487424388</v>
      </c>
      <c r="O472" s="2">
        <f t="array" ref="O472">P472-SUM(G472:I472)</f>
        <v>1298000000</v>
      </c>
      <c r="P472" s="2">
        <f t="shared" si="15"/>
        <v>3723000000</v>
      </c>
    </row>
    <row r="473" spans="1:16" hidden="1" x14ac:dyDescent="0.25">
      <c r="A473" s="1">
        <v>499</v>
      </c>
      <c r="B473" t="s">
        <v>297</v>
      </c>
      <c r="C473" t="s">
        <v>6819</v>
      </c>
      <c r="D473" s="1" t="s">
        <v>75</v>
      </c>
      <c r="E473" s="2">
        <v>6440000000</v>
      </c>
      <c r="F473" s="2">
        <v>2582000000</v>
      </c>
      <c r="G473" s="2">
        <v>2326000000</v>
      </c>
      <c r="H473" s="1"/>
      <c r="I473" s="2">
        <v>99000000</v>
      </c>
      <c r="J473" s="1" t="s">
        <v>51</v>
      </c>
      <c r="K473" s="1" t="s">
        <v>298</v>
      </c>
      <c r="M473">
        <f t="array" ref="M473">1 - (F472/E472)</f>
        <v>0.59264565425023874</v>
      </c>
      <c r="N473">
        <f t="shared" si="14"/>
        <v>0.22251552795031057</v>
      </c>
      <c r="O473" s="2">
        <f t="array" ref="O473">P473-SUM(G473:I473)</f>
        <v>1433000000</v>
      </c>
      <c r="P473" s="2">
        <f t="shared" si="15"/>
        <v>3858000000</v>
      </c>
    </row>
    <row r="474" spans="1:16" hidden="1" x14ac:dyDescent="0.25">
      <c r="A474" s="1">
        <v>500</v>
      </c>
      <c r="B474" t="s">
        <v>299</v>
      </c>
      <c r="C474" t="s">
        <v>6816</v>
      </c>
      <c r="D474" s="1" t="s">
        <v>163</v>
      </c>
      <c r="E474" s="2">
        <v>5921000000</v>
      </c>
      <c r="F474" s="2">
        <v>4616600000</v>
      </c>
      <c r="G474" s="2">
        <v>625200000</v>
      </c>
      <c r="H474" s="1"/>
      <c r="I474" s="2">
        <v>278300000</v>
      </c>
      <c r="J474" s="1" t="s">
        <v>15</v>
      </c>
      <c r="K474" s="1" t="s">
        <v>206</v>
      </c>
      <c r="M474">
        <f t="array" ref="M474">1 - (F473/E473)</f>
        <v>0.59906832298136647</v>
      </c>
      <c r="N474">
        <f t="shared" si="14"/>
        <v>6.7708157405843614E-2</v>
      </c>
      <c r="O474" s="2">
        <f t="array" ref="O474">P474-SUM(G474:I474)</f>
        <v>400900000</v>
      </c>
      <c r="P474" s="2">
        <f t="shared" si="15"/>
        <v>1304400000</v>
      </c>
    </row>
    <row r="475" spans="1:16" x14ac:dyDescent="0.25">
      <c r="A475" s="1">
        <v>501</v>
      </c>
      <c r="B475" t="s">
        <v>299</v>
      </c>
      <c r="C475" t="s">
        <v>6817</v>
      </c>
      <c r="D475" s="1" t="s">
        <v>165</v>
      </c>
      <c r="E475" s="2">
        <v>6285600000</v>
      </c>
      <c r="F475" s="2">
        <v>4990500000</v>
      </c>
      <c r="G475" s="2">
        <v>665400000</v>
      </c>
      <c r="H475" s="1"/>
      <c r="I475" s="2">
        <v>304400000</v>
      </c>
      <c r="J475" s="1" t="s">
        <v>15</v>
      </c>
      <c r="K475" s="1" t="s">
        <v>206</v>
      </c>
      <c r="M475">
        <f t="array" ref="M475">1 - (F474/E474)</f>
        <v>0.22030062489444346</v>
      </c>
      <c r="N475">
        <f t="shared" si="14"/>
        <v>5.175321369479445E-2</v>
      </c>
      <c r="O475" s="2">
        <f t="array" ref="O475">P475-SUM(G475:I475)</f>
        <v>325300000</v>
      </c>
      <c r="P475" s="2">
        <f t="shared" si="15"/>
        <v>1295100000</v>
      </c>
    </row>
    <row r="476" spans="1:16" hidden="1" x14ac:dyDescent="0.25">
      <c r="A476" s="1">
        <v>502</v>
      </c>
      <c r="B476" t="s">
        <v>299</v>
      </c>
      <c r="C476" t="s">
        <v>6818</v>
      </c>
      <c r="D476" s="1" t="s">
        <v>166</v>
      </c>
      <c r="E476" s="2">
        <v>6764000000</v>
      </c>
      <c r="F476" s="2">
        <v>5341500000</v>
      </c>
      <c r="G476" s="2">
        <v>673500000</v>
      </c>
      <c r="H476" s="1"/>
      <c r="I476" s="2">
        <v>319300000</v>
      </c>
      <c r="J476" s="1" t="s">
        <v>15</v>
      </c>
      <c r="K476" s="1" t="s">
        <v>206</v>
      </c>
      <c r="M476">
        <f t="array" ref="M476">1 - (F475/E475)</f>
        <v>0.20604238258877439</v>
      </c>
      <c r="N476">
        <f t="shared" si="14"/>
        <v>6.352749852158486E-2</v>
      </c>
      <c r="O476" s="2">
        <f t="array" ref="O476">P476-SUM(G476:I476)</f>
        <v>429700000</v>
      </c>
      <c r="P476" s="2">
        <f t="shared" si="15"/>
        <v>1422500000</v>
      </c>
    </row>
    <row r="477" spans="1:16" hidden="1" x14ac:dyDescent="0.25">
      <c r="A477" s="1">
        <v>503</v>
      </c>
      <c r="B477" t="s">
        <v>299</v>
      </c>
      <c r="C477" t="s">
        <v>6819</v>
      </c>
      <c r="D477" s="1" t="s">
        <v>167</v>
      </c>
      <c r="E477" s="2">
        <v>6933500000</v>
      </c>
      <c r="F477" s="2">
        <v>5392400000</v>
      </c>
      <c r="G477" s="2">
        <v>622900000</v>
      </c>
      <c r="H477" s="1"/>
      <c r="I477" s="2">
        <v>290200000</v>
      </c>
      <c r="J477" s="1" t="s">
        <v>15</v>
      </c>
      <c r="K477" s="1" t="s">
        <v>206</v>
      </c>
      <c r="M477">
        <f t="array" ref="M477">1 - (F476/E476)</f>
        <v>0.21030455351862798</v>
      </c>
      <c r="N477">
        <f t="shared" si="14"/>
        <v>9.0574745799379824E-2</v>
      </c>
      <c r="O477" s="2">
        <f t="array" ref="O477">P477-SUM(G477:I477)</f>
        <v>628000000</v>
      </c>
      <c r="P477" s="2">
        <f t="shared" si="15"/>
        <v>1541100000</v>
      </c>
    </row>
    <row r="478" spans="1:16" hidden="1" x14ac:dyDescent="0.25">
      <c r="A478" s="1">
        <v>504</v>
      </c>
      <c r="B478" t="s">
        <v>300</v>
      </c>
      <c r="C478" t="s">
        <v>6816</v>
      </c>
      <c r="D478" s="1" t="s">
        <v>7</v>
      </c>
      <c r="E478" s="2">
        <v>17912000000</v>
      </c>
      <c r="F478" s="2">
        <v>11235000000</v>
      </c>
      <c r="G478" s="2">
        <v>965000000</v>
      </c>
      <c r="H478" s="1"/>
      <c r="I478" s="2">
        <v>2145000000</v>
      </c>
      <c r="J478" s="1" t="s">
        <v>61</v>
      </c>
      <c r="K478" s="1" t="s">
        <v>64</v>
      </c>
      <c r="M478">
        <f t="array" ref="M478">1 - (F477/E477)</f>
        <v>0.22226869546405137</v>
      </c>
      <c r="N478">
        <f t="shared" si="14"/>
        <v>0.19914024117909782</v>
      </c>
      <c r="O478" s="2">
        <f t="array" ref="O478">P478-SUM(G478:I478)</f>
        <v>3567000000</v>
      </c>
      <c r="P478" s="2">
        <f t="shared" si="15"/>
        <v>6677000000</v>
      </c>
    </row>
    <row r="479" spans="1:16" x14ac:dyDescent="0.25">
      <c r="A479" s="1">
        <v>505</v>
      </c>
      <c r="B479" t="s">
        <v>300</v>
      </c>
      <c r="C479" t="s">
        <v>6817</v>
      </c>
      <c r="D479" s="1" t="s">
        <v>10</v>
      </c>
      <c r="E479" s="2">
        <v>22756000000</v>
      </c>
      <c r="F479" s="2">
        <v>13545000000</v>
      </c>
      <c r="G479" s="2">
        <v>1274000000</v>
      </c>
      <c r="H479" s="1"/>
      <c r="I479" s="2">
        <v>2668000000</v>
      </c>
      <c r="J479" s="1" t="s">
        <v>61</v>
      </c>
      <c r="K479" s="1" t="s">
        <v>64</v>
      </c>
      <c r="M479">
        <f t="array" ref="M479">1 - (F478/E478)</f>
        <v>0.37276686020544891</v>
      </c>
      <c r="N479">
        <f t="shared" si="14"/>
        <v>0.23154332923185095</v>
      </c>
      <c r="O479" s="2">
        <f t="array" ref="O479">P479-SUM(G479:I479)</f>
        <v>5269000000</v>
      </c>
      <c r="P479" s="2">
        <f t="shared" si="15"/>
        <v>9211000000</v>
      </c>
    </row>
    <row r="480" spans="1:16" hidden="1" x14ac:dyDescent="0.25">
      <c r="A480" s="1">
        <v>506</v>
      </c>
      <c r="B480" t="s">
        <v>300</v>
      </c>
      <c r="C480" t="s">
        <v>6818</v>
      </c>
      <c r="D480" s="1" t="s">
        <v>11</v>
      </c>
      <c r="E480" s="2">
        <v>23925000000</v>
      </c>
      <c r="F480" s="2">
        <v>14323000000</v>
      </c>
      <c r="G480" s="2">
        <v>1213000000</v>
      </c>
      <c r="H480" s="1"/>
      <c r="I480" s="2">
        <v>3066000000</v>
      </c>
      <c r="J480" s="1" t="s">
        <v>61</v>
      </c>
      <c r="K480" s="1" t="s">
        <v>64</v>
      </c>
      <c r="M480">
        <f t="array" ref="M480">1 - (F479/E479)</f>
        <v>0.40477236772719283</v>
      </c>
      <c r="N480">
        <f t="shared" si="14"/>
        <v>0.22248693834900732</v>
      </c>
      <c r="O480" s="2">
        <f t="array" ref="O480">P480-SUM(G480:I480)</f>
        <v>5323000000</v>
      </c>
      <c r="P480" s="2">
        <f t="shared" si="15"/>
        <v>9602000000</v>
      </c>
    </row>
    <row r="481" spans="1:16" hidden="1" x14ac:dyDescent="0.25">
      <c r="A481" s="1">
        <v>507</v>
      </c>
      <c r="B481" t="s">
        <v>300</v>
      </c>
      <c r="C481" t="s">
        <v>6819</v>
      </c>
      <c r="D481" s="1" t="s">
        <v>12</v>
      </c>
      <c r="E481" s="2">
        <v>23459000000</v>
      </c>
      <c r="F481" s="2">
        <v>13728000000</v>
      </c>
      <c r="G481" s="2">
        <v>1135000000</v>
      </c>
      <c r="H481" s="1"/>
      <c r="I481" s="2">
        <v>3144000000</v>
      </c>
      <c r="J481" s="1" t="s">
        <v>61</v>
      </c>
      <c r="K481" s="1" t="s">
        <v>64</v>
      </c>
      <c r="M481">
        <f t="array" ref="M481">1 - (F480/E480)</f>
        <v>0.401337513061651</v>
      </c>
      <c r="N481">
        <f t="shared" si="14"/>
        <v>0.23240547337908693</v>
      </c>
      <c r="O481" s="2">
        <f t="array" ref="O481">P481-SUM(G481:I481)</f>
        <v>5452000000</v>
      </c>
      <c r="P481" s="2">
        <f t="shared" si="15"/>
        <v>9731000000</v>
      </c>
    </row>
    <row r="482" spans="1:16" hidden="1" x14ac:dyDescent="0.25">
      <c r="A482" s="1">
        <v>508</v>
      </c>
      <c r="B482" t="s">
        <v>301</v>
      </c>
      <c r="C482" t="s">
        <v>6816</v>
      </c>
      <c r="D482" s="1" t="s">
        <v>7</v>
      </c>
      <c r="E482" s="2">
        <v>8186280000</v>
      </c>
      <c r="F482" s="2">
        <v>5583549000</v>
      </c>
      <c r="G482" s="2">
        <v>889879000</v>
      </c>
      <c r="H482" s="1"/>
      <c r="I482" s="2">
        <v>341969000</v>
      </c>
      <c r="J482" s="1" t="s">
        <v>28</v>
      </c>
      <c r="K482" s="1" t="s">
        <v>280</v>
      </c>
      <c r="M482">
        <f t="array" ref="M482">1 - (F481/E481)</f>
        <v>0.41480881538002468</v>
      </c>
      <c r="N482">
        <f t="shared" si="14"/>
        <v>0.16746104457702399</v>
      </c>
      <c r="O482" s="2">
        <f t="array" ref="O482">P482-SUM(G482:I482)</f>
        <v>1370883000</v>
      </c>
      <c r="P482" s="2">
        <f t="shared" si="15"/>
        <v>2602731000</v>
      </c>
    </row>
    <row r="483" spans="1:16" x14ac:dyDescent="0.25">
      <c r="A483" s="1">
        <v>509</v>
      </c>
      <c r="B483" t="s">
        <v>301</v>
      </c>
      <c r="C483" t="s">
        <v>6817</v>
      </c>
      <c r="D483" s="1" t="s">
        <v>10</v>
      </c>
      <c r="E483" s="2">
        <v>11764050000</v>
      </c>
      <c r="F483" s="2">
        <v>8198377000</v>
      </c>
      <c r="G483" s="2">
        <v>1516508000</v>
      </c>
      <c r="H483" s="1"/>
      <c r="I483" s="2">
        <v>528737000</v>
      </c>
      <c r="J483" s="1" t="s">
        <v>28</v>
      </c>
      <c r="K483" s="1" t="s">
        <v>280</v>
      </c>
      <c r="M483">
        <f t="array" ref="M483">1 - (F482/E482)</f>
        <v>0.31793818437678656</v>
      </c>
      <c r="N483">
        <f t="shared" si="14"/>
        <v>0.12924358532988214</v>
      </c>
      <c r="O483" s="2">
        <f t="array" ref="O483">P483-SUM(G483:I483)</f>
        <v>1520428000</v>
      </c>
      <c r="P483" s="2">
        <f t="shared" si="15"/>
        <v>3565673000</v>
      </c>
    </row>
    <row r="484" spans="1:16" hidden="1" x14ac:dyDescent="0.25">
      <c r="A484" s="1">
        <v>510</v>
      </c>
      <c r="B484" t="s">
        <v>301</v>
      </c>
      <c r="C484" t="s">
        <v>6818</v>
      </c>
      <c r="D484" s="1" t="s">
        <v>11</v>
      </c>
      <c r="E484" s="2">
        <v>12795106000</v>
      </c>
      <c r="F484" s="2">
        <v>9119305000</v>
      </c>
      <c r="G484" s="2">
        <v>1278506000</v>
      </c>
      <c r="H484" s="1"/>
      <c r="I484" s="2">
        <v>590935000</v>
      </c>
      <c r="J484" s="1" t="s">
        <v>28</v>
      </c>
      <c r="K484" s="1" t="s">
        <v>280</v>
      </c>
      <c r="M484">
        <f t="array" ref="M484">1 - (F483/E483)</f>
        <v>0.30309910277497976</v>
      </c>
      <c r="N484">
        <f t="shared" si="14"/>
        <v>0.14117585270493266</v>
      </c>
      <c r="O484" s="2">
        <f t="array" ref="O484">P484-SUM(G484:I484)</f>
        <v>1806360000</v>
      </c>
      <c r="P484" s="2">
        <f t="shared" si="15"/>
        <v>3675801000</v>
      </c>
    </row>
    <row r="485" spans="1:16" hidden="1" x14ac:dyDescent="0.25">
      <c r="A485" s="1">
        <v>511</v>
      </c>
      <c r="B485" t="s">
        <v>301</v>
      </c>
      <c r="C485" t="s">
        <v>6819</v>
      </c>
      <c r="D485" s="1" t="s">
        <v>12</v>
      </c>
      <c r="E485" s="2">
        <v>13781837000</v>
      </c>
      <c r="F485" s="2">
        <v>9824834000</v>
      </c>
      <c r="G485" s="2">
        <v>1947135000</v>
      </c>
      <c r="H485" s="1"/>
      <c r="I485" s="2">
        <v>638024000</v>
      </c>
      <c r="J485" s="1" t="s">
        <v>28</v>
      </c>
      <c r="K485" s="1" t="s">
        <v>280</v>
      </c>
      <c r="M485">
        <f t="array" ref="M485">1 - (F484/E484)</f>
        <v>0.28728179352324246</v>
      </c>
      <c r="N485">
        <f t="shared" si="14"/>
        <v>9.9539996010691467E-2</v>
      </c>
      <c r="O485" s="2">
        <f t="array" ref="O485">P485-SUM(G485:I485)</f>
        <v>1371844000</v>
      </c>
      <c r="P485" s="2">
        <f t="shared" si="15"/>
        <v>3957003000</v>
      </c>
    </row>
    <row r="486" spans="1:16" hidden="1" x14ac:dyDescent="0.25">
      <c r="A486" s="1">
        <v>512</v>
      </c>
      <c r="B486" t="s">
        <v>302</v>
      </c>
      <c r="C486" t="s">
        <v>6816</v>
      </c>
      <c r="D486" s="1" t="s">
        <v>10</v>
      </c>
      <c r="E486" s="2">
        <v>10397000000</v>
      </c>
      <c r="F486" s="2">
        <v>2268000000</v>
      </c>
      <c r="G486" s="2">
        <v>2743000000</v>
      </c>
      <c r="H486" s="1"/>
      <c r="I486" s="2">
        <v>2780000000</v>
      </c>
      <c r="J486" s="1" t="s">
        <v>107</v>
      </c>
      <c r="K486" s="1" t="s">
        <v>108</v>
      </c>
      <c r="M486">
        <f t="array" ref="M486">1 - (F485/E485)</f>
        <v>0.28711723988609061</v>
      </c>
      <c r="N486">
        <f t="shared" si="14"/>
        <v>0.2506492257381937</v>
      </c>
      <c r="O486" s="2">
        <f t="array" ref="O486">P486-SUM(G486:I486)</f>
        <v>2606000000</v>
      </c>
      <c r="P486" s="2">
        <f t="shared" si="15"/>
        <v>8129000000</v>
      </c>
    </row>
    <row r="487" spans="1:16" x14ac:dyDescent="0.25">
      <c r="A487" s="1">
        <v>513</v>
      </c>
      <c r="B487" t="s">
        <v>302</v>
      </c>
      <c r="C487" t="s">
        <v>6817</v>
      </c>
      <c r="D487" s="1" t="s">
        <v>11</v>
      </c>
      <c r="E487" s="2">
        <v>20638000000</v>
      </c>
      <c r="F487" s="2">
        <v>2332000000</v>
      </c>
      <c r="G487" s="2">
        <v>8290000000</v>
      </c>
      <c r="H487" s="1"/>
      <c r="I487" s="2">
        <v>3319000000</v>
      </c>
      <c r="J487" s="1" t="s">
        <v>107</v>
      </c>
      <c r="K487" s="1" t="s">
        <v>108</v>
      </c>
      <c r="M487">
        <f t="array" ref="M487">1 - (F486/E486)</f>
        <v>0.7818601519669135</v>
      </c>
      <c r="N487">
        <f t="shared" si="14"/>
        <v>0.32449849791646479</v>
      </c>
      <c r="O487" s="2">
        <f t="array" ref="O487">P487-SUM(G487:I487)</f>
        <v>6697000000</v>
      </c>
      <c r="P487" s="2">
        <f t="shared" si="15"/>
        <v>18306000000</v>
      </c>
    </row>
    <row r="488" spans="1:16" hidden="1" x14ac:dyDescent="0.25">
      <c r="A488" s="1">
        <v>514</v>
      </c>
      <c r="B488" t="s">
        <v>302</v>
      </c>
      <c r="C488" t="s">
        <v>6818</v>
      </c>
      <c r="D488" s="1" t="s">
        <v>12</v>
      </c>
      <c r="E488" s="2">
        <v>13145000000</v>
      </c>
      <c r="F488" s="2">
        <v>2104000000</v>
      </c>
      <c r="G488" s="2">
        <v>7741000000</v>
      </c>
      <c r="H488" s="1"/>
      <c r="I488" s="2">
        <v>3129000000</v>
      </c>
      <c r="J488" s="1" t="s">
        <v>107</v>
      </c>
      <c r="K488" s="1" t="s">
        <v>108</v>
      </c>
      <c r="M488">
        <f t="array" ref="M488">1 - (F487/E487)</f>
        <v>0.88700455470491324</v>
      </c>
      <c r="N488">
        <f t="shared" si="14"/>
        <v>1.300874857360213E-2</v>
      </c>
      <c r="O488" s="2">
        <f t="array" ref="O488">P488-SUM(G488:I488)</f>
        <v>171000000</v>
      </c>
      <c r="P488" s="2">
        <f t="shared" si="15"/>
        <v>11041000000</v>
      </c>
    </row>
    <row r="489" spans="1:16" hidden="1" x14ac:dyDescent="0.25">
      <c r="A489" s="1">
        <v>515</v>
      </c>
      <c r="B489" t="s">
        <v>302</v>
      </c>
      <c r="C489" t="s">
        <v>6819</v>
      </c>
      <c r="D489" s="1" t="s">
        <v>75</v>
      </c>
      <c r="E489" s="2">
        <v>12197000000</v>
      </c>
      <c r="F489" s="2">
        <v>1582000000</v>
      </c>
      <c r="G489" s="2">
        <v>6476000000</v>
      </c>
      <c r="H489" s="1"/>
      <c r="I489" s="2">
        <v>1792000000</v>
      </c>
      <c r="J489" s="1" t="s">
        <v>107</v>
      </c>
      <c r="K489" s="1" t="s">
        <v>108</v>
      </c>
      <c r="M489">
        <f t="array" ref="M489">1 - (F488/E488)</f>
        <v>0.83993914035755046</v>
      </c>
      <c r="N489">
        <f t="shared" si="14"/>
        <v>0.19242436664753629</v>
      </c>
      <c r="O489" s="2">
        <f t="array" ref="O489">P489-SUM(G489:I489)</f>
        <v>2347000000</v>
      </c>
      <c r="P489" s="2">
        <f t="shared" si="15"/>
        <v>10615000000</v>
      </c>
    </row>
    <row r="490" spans="1:16" hidden="1" x14ac:dyDescent="0.25">
      <c r="A490" s="1">
        <v>516</v>
      </c>
      <c r="B490" t="s">
        <v>303</v>
      </c>
      <c r="C490" t="s">
        <v>6816</v>
      </c>
      <c r="D490" s="1" t="s">
        <v>304</v>
      </c>
      <c r="E490" s="2">
        <v>3797000000</v>
      </c>
      <c r="F490" s="2">
        <v>1388000000</v>
      </c>
      <c r="G490" s="2">
        <v>1078000000</v>
      </c>
      <c r="H490" s="2">
        <v>1153000000</v>
      </c>
      <c r="I490" s="2">
        <v>30000000</v>
      </c>
      <c r="J490" s="1" t="s">
        <v>22</v>
      </c>
      <c r="K490" s="1" t="s">
        <v>117</v>
      </c>
      <c r="M490">
        <f t="array" ref="M490">1 - (F489/E489)</f>
        <v>0.87029597441993933</v>
      </c>
      <c r="N490">
        <f t="shared" si="14"/>
        <v>3.8978140637345275E-2</v>
      </c>
      <c r="O490" s="2">
        <f t="array" ref="O490">P490-SUM(G490:I490)</f>
        <v>148000000</v>
      </c>
      <c r="P490" s="2">
        <f t="shared" si="15"/>
        <v>2409000000</v>
      </c>
    </row>
    <row r="491" spans="1:16" x14ac:dyDescent="0.25">
      <c r="A491" s="1">
        <v>517</v>
      </c>
      <c r="B491" t="s">
        <v>303</v>
      </c>
      <c r="C491" t="s">
        <v>6817</v>
      </c>
      <c r="D491" s="1" t="s">
        <v>305</v>
      </c>
      <c r="E491" s="2">
        <v>3575000000</v>
      </c>
      <c r="F491" s="2">
        <v>1347000000</v>
      </c>
      <c r="G491" s="2">
        <v>1055000000</v>
      </c>
      <c r="H491" s="2">
        <v>1125000000</v>
      </c>
      <c r="I491" s="2">
        <v>16000000</v>
      </c>
      <c r="J491" s="1" t="s">
        <v>22</v>
      </c>
      <c r="K491" s="1" t="s">
        <v>117</v>
      </c>
      <c r="M491">
        <f t="array" ref="M491">1 - (F490/E490)</f>
        <v>0.63444824861732951</v>
      </c>
      <c r="N491">
        <f t="shared" si="14"/>
        <v>8.951048951048951E-3</v>
      </c>
      <c r="O491" s="2">
        <f t="array" ref="O491">P491-SUM(G491:I491)</f>
        <v>32000000</v>
      </c>
      <c r="P491" s="2">
        <f t="shared" si="15"/>
        <v>2228000000</v>
      </c>
    </row>
    <row r="492" spans="1:16" hidden="1" x14ac:dyDescent="0.25">
      <c r="A492" s="1">
        <v>518</v>
      </c>
      <c r="B492" t="s">
        <v>303</v>
      </c>
      <c r="C492" t="s">
        <v>6818</v>
      </c>
      <c r="D492" s="1" t="s">
        <v>306</v>
      </c>
      <c r="E492" s="2">
        <v>4515000000</v>
      </c>
      <c r="F492" s="2">
        <v>1429000000</v>
      </c>
      <c r="G492" s="2">
        <v>1030000000</v>
      </c>
      <c r="H492" s="2">
        <v>1094000000</v>
      </c>
      <c r="I492" s="2">
        <v>14000000</v>
      </c>
      <c r="J492" s="1" t="s">
        <v>22</v>
      </c>
      <c r="K492" s="1" t="s">
        <v>117</v>
      </c>
      <c r="M492">
        <f t="array" ref="M492">1 - (F491/E491)</f>
        <v>0.6232167832167832</v>
      </c>
      <c r="N492">
        <f t="shared" si="14"/>
        <v>0.20996677740863787</v>
      </c>
      <c r="O492" s="2">
        <f t="array" ref="O492">P492-SUM(G492:I492)</f>
        <v>948000000</v>
      </c>
      <c r="P492" s="2">
        <f t="shared" si="15"/>
        <v>3086000000</v>
      </c>
    </row>
    <row r="493" spans="1:16" hidden="1" x14ac:dyDescent="0.25">
      <c r="A493" s="1">
        <v>519</v>
      </c>
      <c r="B493" t="s">
        <v>303</v>
      </c>
      <c r="C493" t="s">
        <v>6819</v>
      </c>
      <c r="D493" s="1" t="s">
        <v>307</v>
      </c>
      <c r="E493" s="2">
        <v>4396000000</v>
      </c>
      <c r="F493" s="2">
        <v>1354000000</v>
      </c>
      <c r="G493" s="2">
        <v>1028000000</v>
      </c>
      <c r="H493" s="2">
        <v>1109000000</v>
      </c>
      <c r="I493" s="2">
        <v>7000000</v>
      </c>
      <c r="J493" s="1" t="s">
        <v>22</v>
      </c>
      <c r="K493" s="1" t="s">
        <v>117</v>
      </c>
      <c r="M493">
        <f t="array" ref="M493">1 - (F492/E492)</f>
        <v>0.68349944629014403</v>
      </c>
      <c r="N493">
        <f t="shared" si="14"/>
        <v>0.20427661510464057</v>
      </c>
      <c r="O493" s="2">
        <f t="array" ref="O493">P493-SUM(G493:I493)</f>
        <v>898000000</v>
      </c>
      <c r="P493" s="2">
        <f t="shared" si="15"/>
        <v>3042000000</v>
      </c>
    </row>
    <row r="494" spans="1:16" hidden="1" x14ac:dyDescent="0.25">
      <c r="A494" s="1">
        <v>520</v>
      </c>
      <c r="B494" t="s">
        <v>308</v>
      </c>
      <c r="C494" t="s">
        <v>6816</v>
      </c>
      <c r="D494" s="1" t="s">
        <v>10</v>
      </c>
      <c r="E494" s="2">
        <v>8257000000</v>
      </c>
      <c r="F494" s="2">
        <v>1492000000</v>
      </c>
      <c r="G494" s="2">
        <v>3260000000</v>
      </c>
      <c r="H494" s="2">
        <v>915000000</v>
      </c>
      <c r="I494" s="2">
        <v>136000000</v>
      </c>
      <c r="J494" s="1" t="s">
        <v>22</v>
      </c>
      <c r="K494" s="1" t="s">
        <v>77</v>
      </c>
      <c r="M494">
        <f t="array" ref="M494">1 - (F493/E493)</f>
        <v>0.69199272065514106</v>
      </c>
      <c r="N494">
        <f t="shared" si="14"/>
        <v>0.29720237374349034</v>
      </c>
      <c r="O494" s="2">
        <f t="array" ref="O494">P494-SUM(G494:I494)</f>
        <v>2454000000</v>
      </c>
      <c r="P494" s="2">
        <f t="shared" si="15"/>
        <v>6765000000</v>
      </c>
    </row>
    <row r="495" spans="1:16" x14ac:dyDescent="0.25">
      <c r="A495" s="1">
        <v>521</v>
      </c>
      <c r="B495" t="s">
        <v>308</v>
      </c>
      <c r="C495" t="s">
        <v>6817</v>
      </c>
      <c r="D495" s="1" t="s">
        <v>11</v>
      </c>
      <c r="E495" s="2">
        <v>8790000000</v>
      </c>
      <c r="F495" s="2">
        <v>1663000000</v>
      </c>
      <c r="G495" s="2">
        <v>3593000000</v>
      </c>
      <c r="H495" s="2">
        <v>983000000</v>
      </c>
      <c r="I495" s="2">
        <v>75000000</v>
      </c>
      <c r="J495" s="1" t="s">
        <v>22</v>
      </c>
      <c r="K495" s="1" t="s">
        <v>77</v>
      </c>
      <c r="M495">
        <f t="array" ref="M495">1 - (F494/E494)</f>
        <v>0.81930483226353401</v>
      </c>
      <c r="N495">
        <f t="shared" si="14"/>
        <v>0.28168373151308307</v>
      </c>
      <c r="O495" s="2">
        <f t="array" ref="O495">P495-SUM(G495:I495)</f>
        <v>2476000000</v>
      </c>
      <c r="P495" s="2">
        <f t="shared" si="15"/>
        <v>7127000000</v>
      </c>
    </row>
    <row r="496" spans="1:16" hidden="1" x14ac:dyDescent="0.25">
      <c r="A496" s="1">
        <v>522</v>
      </c>
      <c r="B496" t="s">
        <v>308</v>
      </c>
      <c r="C496" t="s">
        <v>6818</v>
      </c>
      <c r="D496" s="1" t="s">
        <v>12</v>
      </c>
      <c r="E496" s="2">
        <v>8592000000</v>
      </c>
      <c r="F496" s="2">
        <v>1771000000</v>
      </c>
      <c r="G496" s="2">
        <v>3660000000</v>
      </c>
      <c r="H496" s="2">
        <v>923000000</v>
      </c>
      <c r="I496" s="2">
        <v>41000000</v>
      </c>
      <c r="J496" s="1" t="s">
        <v>22</v>
      </c>
      <c r="K496" s="1" t="s">
        <v>77</v>
      </c>
      <c r="M496">
        <f t="array" ref="M496">1 - (F495/E495)</f>
        <v>0.81080773606370871</v>
      </c>
      <c r="N496">
        <f t="shared" si="14"/>
        <v>0.25570297951582865</v>
      </c>
      <c r="O496" s="2">
        <f t="array" ref="O496">P496-SUM(G496:I496)</f>
        <v>2197000000</v>
      </c>
      <c r="P496" s="2">
        <f t="shared" si="15"/>
        <v>6821000000</v>
      </c>
    </row>
    <row r="497" spans="1:16" hidden="1" x14ac:dyDescent="0.25">
      <c r="A497" s="1">
        <v>523</v>
      </c>
      <c r="B497" t="s">
        <v>308</v>
      </c>
      <c r="C497" t="s">
        <v>6819</v>
      </c>
      <c r="D497" s="1" t="s">
        <v>75</v>
      </c>
      <c r="E497" s="2">
        <v>8979000000</v>
      </c>
      <c r="F497" s="2">
        <v>2007000000</v>
      </c>
      <c r="G497" s="2">
        <v>3499000000</v>
      </c>
      <c r="H497" s="2">
        <v>1114000000</v>
      </c>
      <c r="I497" s="2">
        <v>34000000</v>
      </c>
      <c r="J497" s="1" t="s">
        <v>22</v>
      </c>
      <c r="K497" s="1" t="s">
        <v>77</v>
      </c>
      <c r="M497">
        <f t="array" ref="M497">1 - (F496/E496)</f>
        <v>0.79387802607076352</v>
      </c>
      <c r="N497">
        <f t="shared" si="14"/>
        <v>0.25893752088205813</v>
      </c>
      <c r="O497" s="2">
        <f t="array" ref="O497">P497-SUM(G497:I497)</f>
        <v>2325000000</v>
      </c>
      <c r="P497" s="2">
        <f t="shared" si="15"/>
        <v>6972000000</v>
      </c>
    </row>
    <row r="498" spans="1:16" hidden="1" x14ac:dyDescent="0.25">
      <c r="A498" s="1">
        <v>524</v>
      </c>
      <c r="B498" t="s">
        <v>309</v>
      </c>
      <c r="C498" t="s">
        <v>6816</v>
      </c>
      <c r="D498" s="1" t="s">
        <v>7</v>
      </c>
      <c r="E498" s="2">
        <v>11838700000</v>
      </c>
      <c r="F498" s="2">
        <v>6385400000</v>
      </c>
      <c r="G498" s="2">
        <v>4018300000</v>
      </c>
      <c r="H498" s="1"/>
      <c r="I498" s="1"/>
      <c r="J498" s="1" t="s">
        <v>79</v>
      </c>
      <c r="K498" s="1" t="s">
        <v>80</v>
      </c>
      <c r="M498">
        <f t="array" ref="M498">1 - (F497/E497)</f>
        <v>0.77647844971600399</v>
      </c>
      <c r="N498">
        <f t="shared" si="14"/>
        <v>0.12121263314384181</v>
      </c>
      <c r="O498" s="2">
        <f t="array" ref="O498">P498-SUM(G498:I498)</f>
        <v>1435000000</v>
      </c>
      <c r="P498" s="2">
        <f t="shared" si="15"/>
        <v>5453300000</v>
      </c>
    </row>
    <row r="499" spans="1:16" x14ac:dyDescent="0.25">
      <c r="A499" s="1">
        <v>525</v>
      </c>
      <c r="B499" t="s">
        <v>309</v>
      </c>
      <c r="C499" t="s">
        <v>6817</v>
      </c>
      <c r="D499" s="1" t="s">
        <v>10</v>
      </c>
      <c r="E499" s="2">
        <v>13253400000</v>
      </c>
      <c r="F499" s="2">
        <v>7161200000</v>
      </c>
      <c r="G499" s="2">
        <v>4360300000</v>
      </c>
      <c r="H499" s="1"/>
      <c r="I499" s="1"/>
      <c r="J499" s="1" t="s">
        <v>79</v>
      </c>
      <c r="K499" s="1" t="s">
        <v>80</v>
      </c>
      <c r="M499">
        <f t="array" ref="M499">1 - (F498/E498)</f>
        <v>0.46063334656676835</v>
      </c>
      <c r="N499">
        <f t="shared" si="14"/>
        <v>0.13067590203268595</v>
      </c>
      <c r="O499" s="2">
        <f t="array" ref="O499">P499-SUM(G499:I499)</f>
        <v>1731900000</v>
      </c>
      <c r="P499" s="2">
        <f t="shared" si="15"/>
        <v>6092200000</v>
      </c>
    </row>
    <row r="500" spans="1:16" hidden="1" x14ac:dyDescent="0.25">
      <c r="A500" s="1">
        <v>526</v>
      </c>
      <c r="B500" t="s">
        <v>309</v>
      </c>
      <c r="C500" t="s">
        <v>6818</v>
      </c>
      <c r="D500" s="1" t="s">
        <v>11</v>
      </c>
      <c r="E500" s="2">
        <v>14280500000</v>
      </c>
      <c r="F500" s="2">
        <v>7679100000</v>
      </c>
      <c r="G500" s="2">
        <v>4577600000</v>
      </c>
      <c r="H500" s="1"/>
      <c r="I500" s="1"/>
      <c r="J500" s="1" t="s">
        <v>79</v>
      </c>
      <c r="K500" s="1" t="s">
        <v>80</v>
      </c>
      <c r="M500">
        <f t="array" ref="M500">1 - (F499/E499)</f>
        <v>0.45967072600238434</v>
      </c>
      <c r="N500">
        <f t="shared" si="14"/>
        <v>0.14171772697034418</v>
      </c>
      <c r="O500" s="2">
        <f t="array" ref="O500">P500-SUM(G500:I500)</f>
        <v>2023800000</v>
      </c>
      <c r="P500" s="2">
        <f t="shared" si="15"/>
        <v>6601400000</v>
      </c>
    </row>
    <row r="501" spans="1:16" hidden="1" x14ac:dyDescent="0.25">
      <c r="A501" s="1">
        <v>527</v>
      </c>
      <c r="B501" t="s">
        <v>309</v>
      </c>
      <c r="C501" t="s">
        <v>6819</v>
      </c>
      <c r="D501" s="1" t="s">
        <v>12</v>
      </c>
      <c r="E501" s="2">
        <v>13545100000</v>
      </c>
      <c r="F501" s="2">
        <v>7223500000</v>
      </c>
      <c r="G501" s="2">
        <v>4345500000</v>
      </c>
      <c r="H501" s="1"/>
      <c r="I501" s="1"/>
      <c r="J501" s="1" t="s">
        <v>79</v>
      </c>
      <c r="K501" s="1" t="s">
        <v>80</v>
      </c>
      <c r="M501">
        <f t="array" ref="M501">1 - (F500/E500)</f>
        <v>0.4622667273554848</v>
      </c>
      <c r="N501">
        <f t="shared" si="14"/>
        <v>0.14589039578888308</v>
      </c>
      <c r="O501" s="2">
        <f t="array" ref="O501">P501-SUM(G501:I501)</f>
        <v>1976100000</v>
      </c>
      <c r="P501" s="2">
        <f t="shared" si="15"/>
        <v>6321600000</v>
      </c>
    </row>
    <row r="502" spans="1:16" hidden="1" x14ac:dyDescent="0.25">
      <c r="A502" s="1">
        <v>528</v>
      </c>
      <c r="B502" t="s">
        <v>310</v>
      </c>
      <c r="C502" t="s">
        <v>6816</v>
      </c>
      <c r="D502" s="1" t="s">
        <v>10</v>
      </c>
      <c r="E502" s="2">
        <v>12354000000</v>
      </c>
      <c r="F502" s="2">
        <v>7191000000</v>
      </c>
      <c r="G502" s="2">
        <v>1895000000</v>
      </c>
      <c r="H502" s="1"/>
      <c r="I502" s="2">
        <v>1024000000</v>
      </c>
      <c r="J502" s="1" t="s">
        <v>61</v>
      </c>
      <c r="K502" s="1" t="s">
        <v>64</v>
      </c>
      <c r="M502">
        <f t="array" ref="M502">1 - (F501/E501)</f>
        <v>0.46670751784778264</v>
      </c>
      <c r="N502">
        <f t="shared" si="14"/>
        <v>0.18164157357940747</v>
      </c>
      <c r="O502" s="2">
        <f t="array" ref="O502">P502-SUM(G502:I502)</f>
        <v>2244000000</v>
      </c>
      <c r="P502" s="2">
        <f t="shared" si="15"/>
        <v>5163000000</v>
      </c>
    </row>
    <row r="503" spans="1:16" x14ac:dyDescent="0.25">
      <c r="A503" s="1">
        <v>529</v>
      </c>
      <c r="B503" t="s">
        <v>310</v>
      </c>
      <c r="C503" t="s">
        <v>6817</v>
      </c>
      <c r="D503" s="1" t="s">
        <v>11</v>
      </c>
      <c r="E503" s="2">
        <v>12919000000</v>
      </c>
      <c r="F503" s="2">
        <v>7807000000</v>
      </c>
      <c r="G503" s="2">
        <v>1877000000</v>
      </c>
      <c r="H503" s="1"/>
      <c r="I503" s="2">
        <v>1071000000</v>
      </c>
      <c r="J503" s="1" t="s">
        <v>61</v>
      </c>
      <c r="K503" s="1" t="s">
        <v>64</v>
      </c>
      <c r="M503">
        <f t="array" ref="M503">1 - (F502/E502)</f>
        <v>0.41792132102962598</v>
      </c>
      <c r="N503">
        <f t="shared" si="14"/>
        <v>0.16750522486260547</v>
      </c>
      <c r="O503" s="2">
        <f t="array" ref="O503">P503-SUM(G503:I503)</f>
        <v>2164000000</v>
      </c>
      <c r="P503" s="2">
        <f t="shared" si="15"/>
        <v>5112000000</v>
      </c>
    </row>
    <row r="504" spans="1:16" hidden="1" x14ac:dyDescent="0.25">
      <c r="A504" s="1">
        <v>530</v>
      </c>
      <c r="B504" t="s">
        <v>310</v>
      </c>
      <c r="C504" t="s">
        <v>6818</v>
      </c>
      <c r="D504" s="1" t="s">
        <v>12</v>
      </c>
      <c r="E504" s="2">
        <v>12554000000</v>
      </c>
      <c r="F504" s="2">
        <v>7060000000</v>
      </c>
      <c r="G504" s="2">
        <v>1937000000</v>
      </c>
      <c r="H504" s="1"/>
      <c r="I504" s="2">
        <v>1130000000</v>
      </c>
      <c r="J504" s="1" t="s">
        <v>61</v>
      </c>
      <c r="K504" s="1" t="s">
        <v>64</v>
      </c>
      <c r="M504">
        <f t="array" ref="M504">1 - (F503/E503)</f>
        <v>0.39569626132053559</v>
      </c>
      <c r="N504">
        <f t="shared" si="14"/>
        <v>0.19332483670543252</v>
      </c>
      <c r="O504" s="2">
        <f t="array" ref="O504">P504-SUM(G504:I504)</f>
        <v>2427000000</v>
      </c>
      <c r="P504" s="2">
        <f t="shared" si="15"/>
        <v>5494000000</v>
      </c>
    </row>
    <row r="505" spans="1:16" hidden="1" x14ac:dyDescent="0.25">
      <c r="A505" s="1">
        <v>531</v>
      </c>
      <c r="B505" t="s">
        <v>310</v>
      </c>
      <c r="C505" t="s">
        <v>6819</v>
      </c>
      <c r="D505" s="1" t="s">
        <v>75</v>
      </c>
      <c r="E505" s="2">
        <v>12075000000</v>
      </c>
      <c r="F505" s="2">
        <v>6357000000</v>
      </c>
      <c r="G505" s="2">
        <v>2031000000</v>
      </c>
      <c r="H505" s="1"/>
      <c r="I505" s="2">
        <v>1216000000</v>
      </c>
      <c r="J505" s="1" t="s">
        <v>61</v>
      </c>
      <c r="K505" s="1" t="s">
        <v>64</v>
      </c>
      <c r="M505">
        <f t="array" ref="M505">1 - (F504/E504)</f>
        <v>0.43762944081567623</v>
      </c>
      <c r="N505">
        <f t="shared" si="14"/>
        <v>0.2046376811594203</v>
      </c>
      <c r="O505" s="2">
        <f t="array" ref="O505">P505-SUM(G505:I505)</f>
        <v>2471000000</v>
      </c>
      <c r="P505" s="2">
        <f t="shared" si="15"/>
        <v>5718000000</v>
      </c>
    </row>
    <row r="506" spans="1:16" hidden="1" x14ac:dyDescent="0.25">
      <c r="A506" s="1">
        <v>532</v>
      </c>
      <c r="B506" t="s">
        <v>311</v>
      </c>
      <c r="C506" t="s">
        <v>6816</v>
      </c>
      <c r="D506" s="1" t="s">
        <v>7</v>
      </c>
      <c r="E506" s="2">
        <v>2073000000</v>
      </c>
      <c r="F506" s="2">
        <v>759500000</v>
      </c>
      <c r="G506" s="2">
        <v>673500000</v>
      </c>
      <c r="H506" s="1"/>
      <c r="I506" s="2">
        <v>160000000</v>
      </c>
      <c r="J506" s="1" t="s">
        <v>8</v>
      </c>
      <c r="K506" s="1" t="s">
        <v>295</v>
      </c>
      <c r="M506">
        <f t="array" ref="M506">1 - (F505/E505)</f>
        <v>0.47354037267080751</v>
      </c>
      <c r="N506">
        <f t="shared" si="14"/>
        <v>0.23154848046309695</v>
      </c>
      <c r="O506" s="2">
        <f t="array" ref="O506">P506-SUM(G506:I506)</f>
        <v>480000000</v>
      </c>
      <c r="P506" s="2">
        <f t="shared" si="15"/>
        <v>1313500000</v>
      </c>
    </row>
    <row r="507" spans="1:16" x14ac:dyDescent="0.25">
      <c r="A507" s="1">
        <v>533</v>
      </c>
      <c r="B507" t="s">
        <v>311</v>
      </c>
      <c r="C507" t="s">
        <v>6817</v>
      </c>
      <c r="D507" s="1" t="s">
        <v>10</v>
      </c>
      <c r="E507" s="2">
        <v>2303900000</v>
      </c>
      <c r="F507" s="2">
        <v>787300000</v>
      </c>
      <c r="G507" s="2">
        <v>715800000</v>
      </c>
      <c r="H507" s="1"/>
      <c r="I507" s="2">
        <v>189600000</v>
      </c>
      <c r="J507" s="1" t="s">
        <v>8</v>
      </c>
      <c r="K507" s="1" t="s">
        <v>295</v>
      </c>
      <c r="M507">
        <f t="array" ref="M507">1 - (F506/E506)</f>
        <v>0.63362276893391223</v>
      </c>
      <c r="N507">
        <f t="shared" si="14"/>
        <v>0.26528929206996832</v>
      </c>
      <c r="O507" s="2">
        <f t="array" ref="O507">P507-SUM(G507:I507)</f>
        <v>611200000</v>
      </c>
      <c r="P507" s="2">
        <f t="shared" si="15"/>
        <v>1516600000</v>
      </c>
    </row>
    <row r="508" spans="1:16" hidden="1" x14ac:dyDescent="0.25">
      <c r="A508" s="1">
        <v>534</v>
      </c>
      <c r="B508" t="s">
        <v>311</v>
      </c>
      <c r="C508" t="s">
        <v>6818</v>
      </c>
      <c r="D508" s="1" t="s">
        <v>11</v>
      </c>
      <c r="E508" s="2">
        <v>2436400000</v>
      </c>
      <c r="F508" s="2">
        <v>844700000</v>
      </c>
      <c r="G508" s="2">
        <v>751700000</v>
      </c>
      <c r="H508" s="1"/>
      <c r="I508" s="2">
        <v>201800000</v>
      </c>
      <c r="J508" s="1" t="s">
        <v>8</v>
      </c>
      <c r="K508" s="1" t="s">
        <v>295</v>
      </c>
      <c r="M508">
        <f t="array" ref="M508">1 - (F507/E507)</f>
        <v>0.6582750987456053</v>
      </c>
      <c r="N508">
        <f t="shared" si="14"/>
        <v>0.26194385158430472</v>
      </c>
      <c r="O508" s="2">
        <f t="array" ref="O508">P508-SUM(G508:I508)</f>
        <v>638200000</v>
      </c>
      <c r="P508" s="2">
        <f t="shared" si="15"/>
        <v>1591700000</v>
      </c>
    </row>
    <row r="509" spans="1:16" hidden="1" x14ac:dyDescent="0.25">
      <c r="A509" s="1">
        <v>535</v>
      </c>
      <c r="B509" t="s">
        <v>311</v>
      </c>
      <c r="C509" t="s">
        <v>6819</v>
      </c>
      <c r="D509" s="1" t="s">
        <v>12</v>
      </c>
      <c r="E509" s="2">
        <v>2663600000</v>
      </c>
      <c r="F509" s="2">
        <v>887400000</v>
      </c>
      <c r="G509" s="2">
        <v>884300000</v>
      </c>
      <c r="H509" s="1"/>
      <c r="I509" s="2">
        <v>198000000</v>
      </c>
      <c r="J509" s="1" t="s">
        <v>8</v>
      </c>
      <c r="K509" s="1" t="s">
        <v>295</v>
      </c>
      <c r="M509">
        <f t="array" ref="M509">1 - (F508/E508)</f>
        <v>0.65329995074700375</v>
      </c>
      <c r="N509">
        <f t="shared" si="14"/>
        <v>0.26051208890223759</v>
      </c>
      <c r="O509" s="2">
        <f t="array" ref="O509">P509-SUM(G509:I509)</f>
        <v>693900000</v>
      </c>
      <c r="P509" s="2">
        <f t="shared" si="15"/>
        <v>1776200000</v>
      </c>
    </row>
    <row r="510" spans="1:16" hidden="1" x14ac:dyDescent="0.25">
      <c r="A510" s="1">
        <v>536</v>
      </c>
      <c r="B510" t="s">
        <v>312</v>
      </c>
      <c r="C510" t="s">
        <v>6816</v>
      </c>
      <c r="D510" s="1" t="s">
        <v>7</v>
      </c>
      <c r="E510" s="2">
        <v>11862000000</v>
      </c>
      <c r="F510" s="2">
        <v>7747000000</v>
      </c>
      <c r="G510" s="2">
        <v>296000000</v>
      </c>
      <c r="H510" s="1"/>
      <c r="I510" s="2">
        <v>1562000000</v>
      </c>
      <c r="J510" s="1" t="s">
        <v>61</v>
      </c>
      <c r="K510" s="1" t="s">
        <v>64</v>
      </c>
      <c r="M510">
        <f t="array" ref="M510">1 - (F509/E509)</f>
        <v>0.66684186814837065</v>
      </c>
      <c r="N510">
        <f t="shared" si="14"/>
        <v>0.19027145506659923</v>
      </c>
      <c r="O510" s="2">
        <f t="array" ref="O510">P510-SUM(G510:I510)</f>
        <v>2257000000</v>
      </c>
      <c r="P510" s="2">
        <f t="shared" si="15"/>
        <v>4115000000</v>
      </c>
    </row>
    <row r="511" spans="1:16" x14ac:dyDescent="0.25">
      <c r="A511" s="1">
        <v>537</v>
      </c>
      <c r="B511" t="s">
        <v>312</v>
      </c>
      <c r="C511" t="s">
        <v>6817</v>
      </c>
      <c r="D511" s="1" t="s">
        <v>10</v>
      </c>
      <c r="E511" s="2">
        <v>12581000000</v>
      </c>
      <c r="F511" s="2">
        <v>8364000000</v>
      </c>
      <c r="G511" s="2">
        <v>309000000</v>
      </c>
      <c r="H511" s="1"/>
      <c r="I511" s="2">
        <v>1622000000</v>
      </c>
      <c r="J511" s="1" t="s">
        <v>61</v>
      </c>
      <c r="K511" s="1" t="s">
        <v>64</v>
      </c>
      <c r="M511">
        <f t="array" ref="M511">1 - (F510/E510)</f>
        <v>0.34690608666329459</v>
      </c>
      <c r="N511">
        <f t="shared" si="14"/>
        <v>0.18170256736348461</v>
      </c>
      <c r="O511" s="2">
        <f t="array" ref="O511">P511-SUM(G511:I511)</f>
        <v>2286000000</v>
      </c>
      <c r="P511" s="2">
        <f t="shared" si="15"/>
        <v>4217000000</v>
      </c>
    </row>
    <row r="512" spans="1:16" hidden="1" x14ac:dyDescent="0.25">
      <c r="A512" s="1">
        <v>538</v>
      </c>
      <c r="B512" t="s">
        <v>312</v>
      </c>
      <c r="C512" t="s">
        <v>6818</v>
      </c>
      <c r="D512" s="1" t="s">
        <v>11</v>
      </c>
      <c r="E512" s="2">
        <v>13413000000</v>
      </c>
      <c r="F512" s="2">
        <v>8742000000</v>
      </c>
      <c r="G512" s="2">
        <v>322000000</v>
      </c>
      <c r="H512" s="1"/>
      <c r="I512" s="2">
        <v>1720000000</v>
      </c>
      <c r="J512" s="1" t="s">
        <v>61</v>
      </c>
      <c r="K512" s="1" t="s">
        <v>64</v>
      </c>
      <c r="M512">
        <f t="array" ref="M512">1 - (F511/E511)</f>
        <v>0.33518798187743426</v>
      </c>
      <c r="N512">
        <f t="shared" si="14"/>
        <v>0.19600387683590548</v>
      </c>
      <c r="O512" s="2">
        <f t="array" ref="O512">P512-SUM(G512:I512)</f>
        <v>2629000000</v>
      </c>
      <c r="P512" s="2">
        <f t="shared" si="15"/>
        <v>4671000000</v>
      </c>
    </row>
    <row r="513" spans="1:16" hidden="1" x14ac:dyDescent="0.25">
      <c r="A513" s="1">
        <v>539</v>
      </c>
      <c r="B513" t="s">
        <v>312</v>
      </c>
      <c r="C513" t="s">
        <v>6819</v>
      </c>
      <c r="D513" s="1" t="s">
        <v>12</v>
      </c>
      <c r="E513" s="2">
        <v>11524000000</v>
      </c>
      <c r="F513" s="2">
        <v>7256000000</v>
      </c>
      <c r="G513" s="2">
        <v>336000000</v>
      </c>
      <c r="H513" s="1"/>
      <c r="I513" s="2">
        <v>1919000000</v>
      </c>
      <c r="J513" s="1" t="s">
        <v>61</v>
      </c>
      <c r="K513" s="1" t="s">
        <v>64</v>
      </c>
      <c r="M513">
        <f t="array" ref="M513">1 - (F512/E512)</f>
        <v>0.34824424066204429</v>
      </c>
      <c r="N513">
        <f t="shared" si="14"/>
        <v>0.17467893092676154</v>
      </c>
      <c r="O513" s="2">
        <f t="array" ref="O513">P513-SUM(G513:I513)</f>
        <v>2013000000</v>
      </c>
      <c r="P513" s="2">
        <f t="shared" si="15"/>
        <v>4268000000</v>
      </c>
    </row>
    <row r="514" spans="1:16" hidden="1" x14ac:dyDescent="0.25">
      <c r="A514" s="1">
        <v>540</v>
      </c>
      <c r="B514" t="s">
        <v>313</v>
      </c>
      <c r="C514" t="s">
        <v>6816</v>
      </c>
      <c r="D514" s="1" t="s">
        <v>169</v>
      </c>
      <c r="E514" s="2">
        <v>10181700000</v>
      </c>
      <c r="F514" s="2">
        <v>2025900000</v>
      </c>
      <c r="G514" s="2">
        <v>6597000000</v>
      </c>
      <c r="H514" s="1"/>
      <c r="I514" s="1"/>
      <c r="J514" s="1" t="s">
        <v>51</v>
      </c>
      <c r="K514" s="1" t="s">
        <v>228</v>
      </c>
      <c r="M514">
        <f t="array" ref="M514">1 - (F513/E513)</f>
        <v>0.37035751475182233</v>
      </c>
      <c r="N514">
        <f t="shared" si="14"/>
        <v>0.1530982056041722</v>
      </c>
      <c r="O514" s="2">
        <f t="array" ref="O514">P514-SUM(G514:I514)</f>
        <v>1558800000</v>
      </c>
      <c r="P514" s="2">
        <f t="shared" si="15"/>
        <v>8155800000</v>
      </c>
    </row>
    <row r="515" spans="1:16" x14ac:dyDescent="0.25">
      <c r="A515" s="1">
        <v>541</v>
      </c>
      <c r="B515" t="s">
        <v>313</v>
      </c>
      <c r="C515" t="s">
        <v>6817</v>
      </c>
      <c r="D515" s="1" t="s">
        <v>170</v>
      </c>
      <c r="E515" s="2">
        <v>10968800000</v>
      </c>
      <c r="F515" s="2">
        <v>2158200000</v>
      </c>
      <c r="G515" s="2">
        <v>6985900000</v>
      </c>
      <c r="H515" s="1"/>
      <c r="I515" s="1"/>
      <c r="J515" s="1" t="s">
        <v>51</v>
      </c>
      <c r="K515" s="1" t="s">
        <v>228</v>
      </c>
      <c r="M515">
        <f t="array" ref="M515">1 - (F514/E514)</f>
        <v>0.80102536904446209</v>
      </c>
      <c r="N515">
        <f t="shared" ref="N515:N578" si="16">O515/E515</f>
        <v>0.16635365764714463</v>
      </c>
      <c r="O515" s="2">
        <f t="array" ref="O515">P515-SUM(G515:I515)</f>
        <v>1824700000</v>
      </c>
      <c r="P515" s="2">
        <f t="shared" ref="P515:P578" si="17">E515-F515</f>
        <v>8810600000</v>
      </c>
    </row>
    <row r="516" spans="1:16" hidden="1" x14ac:dyDescent="0.25">
      <c r="A516" s="1">
        <v>542</v>
      </c>
      <c r="B516" t="s">
        <v>313</v>
      </c>
      <c r="C516" t="s">
        <v>6818</v>
      </c>
      <c r="D516" s="1" t="s">
        <v>171</v>
      </c>
      <c r="E516" s="2">
        <v>10780400000</v>
      </c>
      <c r="F516" s="2">
        <v>2100600000</v>
      </c>
      <c r="G516" s="2">
        <v>7073500000</v>
      </c>
      <c r="H516" s="1"/>
      <c r="I516" s="1"/>
      <c r="J516" s="1" t="s">
        <v>51</v>
      </c>
      <c r="K516" s="1" t="s">
        <v>228</v>
      </c>
      <c r="M516">
        <f t="array" ref="M516">1 - (F515/E515)</f>
        <v>0.80324192254394289</v>
      </c>
      <c r="N516">
        <f t="shared" si="16"/>
        <v>0.1490018923231049</v>
      </c>
      <c r="O516" s="2">
        <f t="array" ref="O516">P516-SUM(G516:I516)</f>
        <v>1606300000</v>
      </c>
      <c r="P516" s="2">
        <f t="shared" si="17"/>
        <v>8679800000</v>
      </c>
    </row>
    <row r="517" spans="1:16" hidden="1" x14ac:dyDescent="0.25">
      <c r="A517" s="1">
        <v>543</v>
      </c>
      <c r="B517" t="s">
        <v>313</v>
      </c>
      <c r="C517" t="s">
        <v>6819</v>
      </c>
      <c r="D517" s="1" t="s">
        <v>172</v>
      </c>
      <c r="E517" s="2">
        <v>11262300000</v>
      </c>
      <c r="F517" s="2">
        <v>2181100000</v>
      </c>
      <c r="G517" s="2">
        <v>7337800000</v>
      </c>
      <c r="H517" s="1"/>
      <c r="I517" s="1"/>
      <c r="J517" s="1" t="s">
        <v>51</v>
      </c>
      <c r="K517" s="1" t="s">
        <v>228</v>
      </c>
      <c r="M517">
        <f t="array" ref="M517">1 - (F516/E516)</f>
        <v>0.80514637675781975</v>
      </c>
      <c r="N517">
        <f t="shared" si="16"/>
        <v>0.15479964128108822</v>
      </c>
      <c r="O517" s="2">
        <f t="array" ref="O517">P517-SUM(G517:I517)</f>
        <v>1743400000</v>
      </c>
      <c r="P517" s="2">
        <f t="shared" si="17"/>
        <v>9081200000</v>
      </c>
    </row>
    <row r="518" spans="1:16" hidden="1" x14ac:dyDescent="0.25">
      <c r="A518" s="1">
        <v>544</v>
      </c>
      <c r="B518" t="s">
        <v>314</v>
      </c>
      <c r="C518" t="s">
        <v>6816</v>
      </c>
      <c r="D518" s="1" t="s">
        <v>7</v>
      </c>
      <c r="E518" s="2">
        <v>8102000000</v>
      </c>
      <c r="F518" s="2">
        <v>6340000000</v>
      </c>
      <c r="G518" s="2">
        <v>644000000</v>
      </c>
      <c r="H518" s="2">
        <v>198000000</v>
      </c>
      <c r="I518" s="1"/>
      <c r="J518" s="1" t="s">
        <v>79</v>
      </c>
      <c r="K518" s="1" t="s">
        <v>270</v>
      </c>
      <c r="M518">
        <f t="array" ref="M518">1 - (F517/E517)</f>
        <v>0.80633618355042924</v>
      </c>
      <c r="N518">
        <f t="shared" si="16"/>
        <v>0.11355220933102937</v>
      </c>
      <c r="O518" s="2">
        <f t="array" ref="O518">P518-SUM(G518:I518)</f>
        <v>920000000</v>
      </c>
      <c r="P518" s="2">
        <f t="shared" si="17"/>
        <v>1762000000</v>
      </c>
    </row>
    <row r="519" spans="1:16" x14ac:dyDescent="0.25">
      <c r="A519" s="1">
        <v>545</v>
      </c>
      <c r="B519" t="s">
        <v>314</v>
      </c>
      <c r="C519" t="s">
        <v>6817</v>
      </c>
      <c r="D519" s="1" t="s">
        <v>10</v>
      </c>
      <c r="E519" s="2">
        <v>9350000000</v>
      </c>
      <c r="F519" s="2">
        <v>6574000000</v>
      </c>
      <c r="G519" s="2">
        <v>645000000</v>
      </c>
      <c r="H519" s="2">
        <v>193000000</v>
      </c>
      <c r="I519" s="1"/>
      <c r="J519" s="1" t="s">
        <v>79</v>
      </c>
      <c r="K519" s="1" t="s">
        <v>270</v>
      </c>
      <c r="M519">
        <f t="array" ref="M519">1 - (F518/E518)</f>
        <v>0.21747716613181933</v>
      </c>
      <c r="N519">
        <f t="shared" si="16"/>
        <v>0.20727272727272728</v>
      </c>
      <c r="O519" s="2">
        <f t="array" ref="O519">P519-SUM(G519:I519)</f>
        <v>1938000000</v>
      </c>
      <c r="P519" s="2">
        <f t="shared" si="17"/>
        <v>2776000000</v>
      </c>
    </row>
    <row r="520" spans="1:16" hidden="1" x14ac:dyDescent="0.25">
      <c r="A520" s="1">
        <v>546</v>
      </c>
      <c r="B520" t="s">
        <v>314</v>
      </c>
      <c r="C520" t="s">
        <v>6818</v>
      </c>
      <c r="D520" s="1" t="s">
        <v>11</v>
      </c>
      <c r="E520" s="2">
        <v>9527000000</v>
      </c>
      <c r="F520" s="2">
        <v>7306000000</v>
      </c>
      <c r="G520" s="2">
        <v>755000000</v>
      </c>
      <c r="H520" s="2">
        <v>227000000</v>
      </c>
      <c r="I520" s="1"/>
      <c r="J520" s="1" t="s">
        <v>79</v>
      </c>
      <c r="K520" s="1" t="s">
        <v>270</v>
      </c>
      <c r="M520">
        <f t="array" ref="M520">1 - (F519/E519)</f>
        <v>0.29689839572192511</v>
      </c>
      <c r="N520">
        <f t="shared" si="16"/>
        <v>0.13005143277002204</v>
      </c>
      <c r="O520" s="2">
        <f t="array" ref="O520">P520-SUM(G520:I520)</f>
        <v>1239000000</v>
      </c>
      <c r="P520" s="2">
        <f t="shared" si="17"/>
        <v>2221000000</v>
      </c>
    </row>
    <row r="521" spans="1:16" hidden="1" x14ac:dyDescent="0.25">
      <c r="A521" s="1">
        <v>547</v>
      </c>
      <c r="B521" t="s">
        <v>314</v>
      </c>
      <c r="C521" t="s">
        <v>6819</v>
      </c>
      <c r="D521" s="1" t="s">
        <v>12</v>
      </c>
      <c r="E521" s="2">
        <v>9648000000</v>
      </c>
      <c r="F521" s="2">
        <v>7068000000</v>
      </c>
      <c r="G521" s="2">
        <v>762000000</v>
      </c>
      <c r="H521" s="2">
        <v>251000000</v>
      </c>
      <c r="I521" s="1"/>
      <c r="J521" s="1" t="s">
        <v>79</v>
      </c>
      <c r="K521" s="1" t="s">
        <v>270</v>
      </c>
      <c r="M521">
        <f t="array" ref="M521">1 - (F520/E520)</f>
        <v>0.23312690248766665</v>
      </c>
      <c r="N521">
        <f t="shared" si="16"/>
        <v>0.16241708126036483</v>
      </c>
      <c r="O521" s="2">
        <f t="array" ref="O521">P521-SUM(G521:I521)</f>
        <v>1567000000</v>
      </c>
      <c r="P521" s="2">
        <f t="shared" si="17"/>
        <v>2580000000</v>
      </c>
    </row>
    <row r="522" spans="1:16" hidden="1" x14ac:dyDescent="0.25">
      <c r="A522" s="1">
        <v>548</v>
      </c>
      <c r="B522" t="s">
        <v>315</v>
      </c>
      <c r="C522" t="s">
        <v>6816</v>
      </c>
      <c r="D522" s="1" t="s">
        <v>31</v>
      </c>
      <c r="E522" s="2">
        <v>24669000000</v>
      </c>
      <c r="F522" s="2">
        <v>14717000000</v>
      </c>
      <c r="G522" s="2">
        <v>6010000000</v>
      </c>
      <c r="H522" s="1"/>
      <c r="I522" s="1"/>
      <c r="J522" s="1" t="s">
        <v>8</v>
      </c>
      <c r="K522" s="1" t="s">
        <v>215</v>
      </c>
      <c r="M522">
        <f t="array" ref="M522">1 - (F521/E521)</f>
        <v>0.26741293532338306</v>
      </c>
      <c r="N522">
        <f t="shared" si="16"/>
        <v>0.15979569500182414</v>
      </c>
      <c r="O522" s="2">
        <f t="array" ref="O522">P522-SUM(G522:I522)</f>
        <v>3942000000</v>
      </c>
      <c r="P522" s="2">
        <f t="shared" si="17"/>
        <v>9952000000</v>
      </c>
    </row>
    <row r="523" spans="1:16" x14ac:dyDescent="0.25">
      <c r="A523" s="1">
        <v>549</v>
      </c>
      <c r="B523" t="s">
        <v>315</v>
      </c>
      <c r="C523" t="s">
        <v>6817</v>
      </c>
      <c r="D523" s="1" t="s">
        <v>33</v>
      </c>
      <c r="E523" s="2">
        <v>17733000000</v>
      </c>
      <c r="F523" s="2">
        <v>9971000000</v>
      </c>
      <c r="G523" s="2">
        <v>4375000000</v>
      </c>
      <c r="H523" s="1"/>
      <c r="I523" s="1"/>
      <c r="J523" s="1" t="s">
        <v>8</v>
      </c>
      <c r="K523" s="1" t="s">
        <v>215</v>
      </c>
      <c r="M523">
        <f t="array" ref="M523">1 - (F522/E522)</f>
        <v>0.40342129798532567</v>
      </c>
      <c r="N523">
        <f t="shared" si="16"/>
        <v>0.19099983082388766</v>
      </c>
      <c r="O523" s="2">
        <f t="array" ref="O523">P523-SUM(G523:I523)</f>
        <v>3387000000</v>
      </c>
      <c r="P523" s="2">
        <f t="shared" si="17"/>
        <v>7762000000</v>
      </c>
    </row>
    <row r="524" spans="1:16" hidden="1" x14ac:dyDescent="0.25">
      <c r="A524" s="1">
        <v>550</v>
      </c>
      <c r="B524" t="s">
        <v>315</v>
      </c>
      <c r="C524" t="s">
        <v>6818</v>
      </c>
      <c r="D524" s="1" t="s">
        <v>34</v>
      </c>
      <c r="E524" s="2">
        <v>16249000000</v>
      </c>
      <c r="F524" s="2">
        <v>9241000000</v>
      </c>
      <c r="G524" s="2">
        <v>4065000000</v>
      </c>
      <c r="H524" s="1"/>
      <c r="I524" s="1"/>
      <c r="J524" s="1" t="s">
        <v>8</v>
      </c>
      <c r="K524" s="1" t="s">
        <v>215</v>
      </c>
      <c r="M524">
        <f t="array" ref="M524">1 - (F523/E523)</f>
        <v>0.43771499464275643</v>
      </c>
      <c r="N524">
        <f t="shared" si="16"/>
        <v>0.18111883808234353</v>
      </c>
      <c r="O524" s="2">
        <f t="array" ref="O524">P524-SUM(G524:I524)</f>
        <v>2943000000</v>
      </c>
      <c r="P524" s="2">
        <f t="shared" si="17"/>
        <v>7008000000</v>
      </c>
    </row>
    <row r="525" spans="1:16" hidden="1" x14ac:dyDescent="0.25">
      <c r="A525" s="1">
        <v>551</v>
      </c>
      <c r="B525" t="s">
        <v>315</v>
      </c>
      <c r="C525" t="s">
        <v>6819</v>
      </c>
      <c r="D525" s="1" t="s">
        <v>35</v>
      </c>
      <c r="E525" s="2">
        <v>14522000000</v>
      </c>
      <c r="F525" s="2">
        <v>8260000000</v>
      </c>
      <c r="G525" s="2">
        <v>3758000000</v>
      </c>
      <c r="H525" s="1"/>
      <c r="I525" s="1"/>
      <c r="J525" s="1" t="s">
        <v>8</v>
      </c>
      <c r="K525" s="1" t="s">
        <v>215</v>
      </c>
      <c r="M525">
        <f t="array" ref="M525">1 - (F524/E524)</f>
        <v>0.43128807926641644</v>
      </c>
      <c r="N525">
        <f t="shared" si="16"/>
        <v>0.17242804021484645</v>
      </c>
      <c r="O525" s="2">
        <f t="array" ref="O525">P525-SUM(G525:I525)</f>
        <v>2504000000</v>
      </c>
      <c r="P525" s="2">
        <f t="shared" si="17"/>
        <v>6262000000</v>
      </c>
    </row>
    <row r="526" spans="1:16" hidden="1" x14ac:dyDescent="0.25">
      <c r="A526" s="1">
        <v>552</v>
      </c>
      <c r="B526" t="s">
        <v>316</v>
      </c>
      <c r="C526" t="s">
        <v>6816</v>
      </c>
      <c r="D526" s="1" t="s">
        <v>7</v>
      </c>
      <c r="E526" s="2">
        <v>11682636000</v>
      </c>
      <c r="F526" s="2">
        <v>1699428000</v>
      </c>
      <c r="G526" s="2">
        <v>3862434000</v>
      </c>
      <c r="H526" s="1"/>
      <c r="I526" s="2">
        <v>3169703000</v>
      </c>
      <c r="J526" s="1" t="s">
        <v>107</v>
      </c>
      <c r="K526" s="1" t="s">
        <v>108</v>
      </c>
      <c r="M526">
        <f t="array" ref="M526">1 - (F525/E525)</f>
        <v>0.43120782261396506</v>
      </c>
      <c r="N526">
        <f t="shared" si="16"/>
        <v>0.25260317962487233</v>
      </c>
      <c r="O526" s="2">
        <f t="array" ref="O526">P526-SUM(G526:I526)</f>
        <v>2951071000</v>
      </c>
      <c r="P526" s="2">
        <f t="shared" si="17"/>
        <v>9983208000</v>
      </c>
    </row>
    <row r="527" spans="1:16" x14ac:dyDescent="0.25">
      <c r="A527" s="1">
        <v>553</v>
      </c>
      <c r="B527" t="s">
        <v>316</v>
      </c>
      <c r="C527" t="s">
        <v>6817</v>
      </c>
      <c r="D527" s="1" t="s">
        <v>10</v>
      </c>
      <c r="E527" s="2">
        <v>14487118000</v>
      </c>
      <c r="F527" s="2">
        <v>2066893000</v>
      </c>
      <c r="G527" s="2">
        <v>4621096000</v>
      </c>
      <c r="H527" s="1"/>
      <c r="I527" s="2">
        <v>3600976000</v>
      </c>
      <c r="J527" s="1" t="s">
        <v>107</v>
      </c>
      <c r="K527" s="1" t="s">
        <v>108</v>
      </c>
      <c r="M527">
        <f t="array" ref="M527">1 - (F526/E526)</f>
        <v>0.85453385691379924</v>
      </c>
      <c r="N527">
        <f t="shared" si="16"/>
        <v>0.28978524230975411</v>
      </c>
      <c r="O527" s="2">
        <f t="array" ref="O527">P527-SUM(G527:I527)</f>
        <v>4198153000</v>
      </c>
      <c r="P527" s="2">
        <f t="shared" si="17"/>
        <v>12420225000</v>
      </c>
    </row>
    <row r="528" spans="1:16" hidden="1" x14ac:dyDescent="0.25">
      <c r="A528" s="1">
        <v>554</v>
      </c>
      <c r="B528" t="s">
        <v>316</v>
      </c>
      <c r="C528" t="s">
        <v>6818</v>
      </c>
      <c r="D528" s="1" t="s">
        <v>11</v>
      </c>
      <c r="E528" s="2">
        <v>18035340000</v>
      </c>
      <c r="F528" s="2">
        <v>2534389000</v>
      </c>
      <c r="G528" s="2">
        <v>5285634000</v>
      </c>
      <c r="H528" s="1"/>
      <c r="I528" s="2">
        <v>3997041000</v>
      </c>
      <c r="J528" s="1" t="s">
        <v>107</v>
      </c>
      <c r="K528" s="1" t="s">
        <v>108</v>
      </c>
      <c r="M528">
        <f t="array" ref="M528">1 - (F527/E527)</f>
        <v>0.85732890420303054</v>
      </c>
      <c r="N528">
        <f t="shared" si="16"/>
        <v>0.34478285410754661</v>
      </c>
      <c r="O528" s="2">
        <f t="array" ref="O528">P528-SUM(G528:I528)</f>
        <v>6218276000</v>
      </c>
      <c r="P528" s="2">
        <f t="shared" si="17"/>
        <v>15500951000</v>
      </c>
    </row>
    <row r="529" spans="1:16" hidden="1" x14ac:dyDescent="0.25">
      <c r="A529" s="1">
        <v>555</v>
      </c>
      <c r="B529" t="s">
        <v>316</v>
      </c>
      <c r="C529" t="s">
        <v>6819</v>
      </c>
      <c r="D529" s="1" t="s">
        <v>12</v>
      </c>
      <c r="E529" s="2">
        <v>8757428000</v>
      </c>
      <c r="F529" s="2">
        <v>2177757000</v>
      </c>
      <c r="G529" s="2">
        <v>3174320000</v>
      </c>
      <c r="H529" s="1"/>
      <c r="I529" s="2">
        <v>3313644000</v>
      </c>
      <c r="J529" s="1" t="s">
        <v>107</v>
      </c>
      <c r="K529" s="1" t="s">
        <v>108</v>
      </c>
      <c r="M529">
        <f t="array" ref="M529">1 - (F528/E528)</f>
        <v>0.85947650557183841</v>
      </c>
      <c r="N529">
        <f t="shared" si="16"/>
        <v>1.0471910245793628E-2</v>
      </c>
      <c r="O529" s="2">
        <f t="array" ref="O529">P529-SUM(G529:I529)</f>
        <v>91707000</v>
      </c>
      <c r="P529" s="2">
        <f t="shared" si="17"/>
        <v>6579671000</v>
      </c>
    </row>
    <row r="530" spans="1:16" hidden="1" x14ac:dyDescent="0.25">
      <c r="A530" s="1">
        <v>556</v>
      </c>
      <c r="B530" t="s">
        <v>317</v>
      </c>
      <c r="C530" t="s">
        <v>6816</v>
      </c>
      <c r="D530" s="1" t="s">
        <v>7</v>
      </c>
      <c r="E530" s="2">
        <v>1887376000</v>
      </c>
      <c r="F530" s="2">
        <v>944617000</v>
      </c>
      <c r="G530" s="2">
        <v>531180000</v>
      </c>
      <c r="H530" s="1"/>
      <c r="I530" s="1"/>
      <c r="J530" s="1" t="s">
        <v>71</v>
      </c>
      <c r="K530" s="1" t="s">
        <v>72</v>
      </c>
      <c r="M530">
        <f t="array" ref="M530">1 - (F529/E529)</f>
        <v>0.75132458982249128</v>
      </c>
      <c r="N530">
        <f t="shared" si="16"/>
        <v>0.21806942548808506</v>
      </c>
      <c r="O530" s="2">
        <f t="array" ref="O530">P530-SUM(G530:I530)</f>
        <v>411579000</v>
      </c>
      <c r="P530" s="2">
        <f t="shared" si="17"/>
        <v>942759000</v>
      </c>
    </row>
    <row r="531" spans="1:16" x14ac:dyDescent="0.25">
      <c r="A531" s="1">
        <v>557</v>
      </c>
      <c r="B531" t="s">
        <v>317</v>
      </c>
      <c r="C531" t="s">
        <v>6817</v>
      </c>
      <c r="D531" s="1" t="s">
        <v>10</v>
      </c>
      <c r="E531" s="2">
        <v>2152766000</v>
      </c>
      <c r="F531" s="2">
        <v>1064403000</v>
      </c>
      <c r="G531" s="2">
        <v>621413000</v>
      </c>
      <c r="H531" s="1"/>
      <c r="I531" s="1"/>
      <c r="J531" s="1" t="s">
        <v>71</v>
      </c>
      <c r="K531" s="1" t="s">
        <v>72</v>
      </c>
      <c r="M531">
        <f t="array" ref="M531">1 - (F530/E530)</f>
        <v>0.49950778223311099</v>
      </c>
      <c r="N531">
        <f t="shared" si="16"/>
        <v>0.2169069931427754</v>
      </c>
      <c r="O531" s="2">
        <f t="array" ref="O531">P531-SUM(G531:I531)</f>
        <v>466950000</v>
      </c>
      <c r="P531" s="2">
        <f t="shared" si="17"/>
        <v>1088363000</v>
      </c>
    </row>
    <row r="532" spans="1:16" hidden="1" x14ac:dyDescent="0.25">
      <c r="A532" s="1">
        <v>558</v>
      </c>
      <c r="B532" t="s">
        <v>317</v>
      </c>
      <c r="C532" t="s">
        <v>6818</v>
      </c>
      <c r="D532" s="1" t="s">
        <v>11</v>
      </c>
      <c r="E532" s="2">
        <v>2443776000</v>
      </c>
      <c r="F532" s="2">
        <v>1197885000</v>
      </c>
      <c r="G532" s="2">
        <v>734119000</v>
      </c>
      <c r="H532" s="1"/>
      <c r="I532" s="1"/>
      <c r="J532" s="1" t="s">
        <v>71</v>
      </c>
      <c r="K532" s="1" t="s">
        <v>72</v>
      </c>
      <c r="M532">
        <f t="array" ref="M532">1 - (F531/E531)</f>
        <v>0.505564933671379</v>
      </c>
      <c r="N532">
        <f t="shared" si="16"/>
        <v>0.20941853917871359</v>
      </c>
      <c r="O532" s="2">
        <f t="array" ref="O532">P532-SUM(G532:I532)</f>
        <v>511772000</v>
      </c>
      <c r="P532" s="2">
        <f t="shared" si="17"/>
        <v>1245891000</v>
      </c>
    </row>
    <row r="533" spans="1:16" hidden="1" x14ac:dyDescent="0.25">
      <c r="A533" s="1">
        <v>559</v>
      </c>
      <c r="B533" t="s">
        <v>317</v>
      </c>
      <c r="C533" t="s">
        <v>6819</v>
      </c>
      <c r="D533" s="1" t="s">
        <v>12</v>
      </c>
      <c r="E533" s="2">
        <v>2725867000</v>
      </c>
      <c r="F533" s="2">
        <v>1291506000</v>
      </c>
      <c r="G533" s="2">
        <v>825296000</v>
      </c>
      <c r="H533" s="1"/>
      <c r="I533" s="1"/>
      <c r="J533" s="1" t="s">
        <v>71</v>
      </c>
      <c r="K533" s="1" t="s">
        <v>72</v>
      </c>
      <c r="M533">
        <f t="array" ref="M533">1 - (F532/E532)</f>
        <v>0.50982209498742925</v>
      </c>
      <c r="N533">
        <f t="shared" si="16"/>
        <v>0.22343900124254046</v>
      </c>
      <c r="O533" s="2">
        <f t="array" ref="O533">P533-SUM(G533:I533)</f>
        <v>609065000</v>
      </c>
      <c r="P533" s="2">
        <f t="shared" si="17"/>
        <v>1434361000</v>
      </c>
    </row>
    <row r="534" spans="1:16" hidden="1" x14ac:dyDescent="0.25">
      <c r="A534" s="1">
        <v>560</v>
      </c>
      <c r="B534" t="s">
        <v>318</v>
      </c>
      <c r="C534" t="s">
        <v>6816</v>
      </c>
      <c r="D534" s="1" t="s">
        <v>7</v>
      </c>
      <c r="E534" s="2">
        <v>1747502000</v>
      </c>
      <c r="F534" s="2">
        <v>625507000</v>
      </c>
      <c r="G534" s="2">
        <v>47233000</v>
      </c>
      <c r="H534" s="1"/>
      <c r="I534" s="2">
        <v>560669000</v>
      </c>
      <c r="J534" s="1" t="s">
        <v>71</v>
      </c>
      <c r="K534" s="1" t="s">
        <v>72</v>
      </c>
      <c r="M534">
        <f t="array" ref="M534">1 - (F533/E533)</f>
        <v>0.52620358953683355</v>
      </c>
      <c r="N534">
        <f t="shared" si="16"/>
        <v>0.29418736001446638</v>
      </c>
      <c r="O534" s="2">
        <f t="array" ref="O534">P534-SUM(G534:I534)</f>
        <v>514093000</v>
      </c>
      <c r="P534" s="2">
        <f t="shared" si="17"/>
        <v>1121995000</v>
      </c>
    </row>
    <row r="535" spans="1:16" x14ac:dyDescent="0.25">
      <c r="A535" s="1">
        <v>561</v>
      </c>
      <c r="B535" t="s">
        <v>318</v>
      </c>
      <c r="C535" t="s">
        <v>6817</v>
      </c>
      <c r="D535" s="1" t="s">
        <v>10</v>
      </c>
      <c r="E535" s="2">
        <v>2387702000</v>
      </c>
      <c r="F535" s="2">
        <v>834228000</v>
      </c>
      <c r="G535" s="2">
        <v>62179000</v>
      </c>
      <c r="H535" s="1"/>
      <c r="I535" s="2">
        <v>978973000</v>
      </c>
      <c r="J535" s="1" t="s">
        <v>71</v>
      </c>
      <c r="K535" s="1" t="s">
        <v>72</v>
      </c>
      <c r="M535">
        <f t="array" ref="M535">1 - (F534/E534)</f>
        <v>0.64205648977798024</v>
      </c>
      <c r="N535">
        <f t="shared" si="16"/>
        <v>0.21456697695106006</v>
      </c>
      <c r="O535" s="2">
        <f t="array" ref="O535">P535-SUM(G535:I535)</f>
        <v>512322000</v>
      </c>
      <c r="P535" s="2">
        <f t="shared" si="17"/>
        <v>1553474000</v>
      </c>
    </row>
    <row r="536" spans="1:16" hidden="1" x14ac:dyDescent="0.25">
      <c r="A536" s="1">
        <v>562</v>
      </c>
      <c r="B536" t="s">
        <v>318</v>
      </c>
      <c r="C536" t="s">
        <v>6818</v>
      </c>
      <c r="D536" s="1" t="s">
        <v>11</v>
      </c>
      <c r="E536" s="2">
        <v>2614748000</v>
      </c>
      <c r="F536" s="2">
        <v>883564000</v>
      </c>
      <c r="G536" s="2">
        <v>50948000</v>
      </c>
      <c r="H536" s="1"/>
      <c r="I536" s="2">
        <v>758861000</v>
      </c>
      <c r="J536" s="1" t="s">
        <v>71</v>
      </c>
      <c r="K536" s="1" t="s">
        <v>72</v>
      </c>
      <c r="M536">
        <f t="array" ref="M536">1 - (F535/E535)</f>
        <v>0.65061469144809525</v>
      </c>
      <c r="N536">
        <f t="shared" si="16"/>
        <v>0.35237621369248584</v>
      </c>
      <c r="O536" s="2">
        <f t="array" ref="O536">P536-SUM(G536:I536)</f>
        <v>921375000</v>
      </c>
      <c r="P536" s="2">
        <f t="shared" si="17"/>
        <v>1731184000</v>
      </c>
    </row>
    <row r="537" spans="1:16" hidden="1" x14ac:dyDescent="0.25">
      <c r="A537" s="1">
        <v>563</v>
      </c>
      <c r="B537" t="s">
        <v>318</v>
      </c>
      <c r="C537" t="s">
        <v>6819</v>
      </c>
      <c r="D537" s="1" t="s">
        <v>12</v>
      </c>
      <c r="E537" s="2">
        <v>2744965000</v>
      </c>
      <c r="F537" s="2">
        <v>905168000</v>
      </c>
      <c r="G537" s="2">
        <v>65082000</v>
      </c>
      <c r="H537" s="1"/>
      <c r="I537" s="2">
        <v>765895000</v>
      </c>
      <c r="J537" s="1" t="s">
        <v>71</v>
      </c>
      <c r="K537" s="1" t="s">
        <v>72</v>
      </c>
      <c r="M537">
        <f t="array" ref="M537">1 - (F536/E536)</f>
        <v>0.66208445326280008</v>
      </c>
      <c r="N537">
        <f t="shared" si="16"/>
        <v>0.36751652571162108</v>
      </c>
      <c r="O537" s="2">
        <f t="array" ref="O537">P537-SUM(G537:I537)</f>
        <v>1008820000</v>
      </c>
      <c r="P537" s="2">
        <f t="shared" si="17"/>
        <v>1839797000</v>
      </c>
    </row>
    <row r="538" spans="1:16" hidden="1" x14ac:dyDescent="0.25">
      <c r="A538" s="1">
        <v>564</v>
      </c>
      <c r="B538" t="s">
        <v>319</v>
      </c>
      <c r="C538" t="s">
        <v>6816</v>
      </c>
      <c r="D538" s="1" t="s">
        <v>10</v>
      </c>
      <c r="E538" s="2">
        <v>1859177000</v>
      </c>
      <c r="F538" s="2">
        <v>354561000</v>
      </c>
      <c r="G538" s="2">
        <v>200849000</v>
      </c>
      <c r="H538" s="1"/>
      <c r="I538" s="2">
        <v>653132000</v>
      </c>
      <c r="J538" s="1" t="s">
        <v>107</v>
      </c>
      <c r="K538" s="1" t="s">
        <v>108</v>
      </c>
      <c r="M538">
        <f t="array" ref="M538">1 - (F537/E537)</f>
        <v>0.67024424719440867</v>
      </c>
      <c r="N538">
        <f t="shared" si="16"/>
        <v>0.34995861071861367</v>
      </c>
      <c r="O538" s="2">
        <f t="array" ref="O538">P538-SUM(G538:I538)</f>
        <v>650635000</v>
      </c>
      <c r="P538" s="2">
        <f t="shared" si="17"/>
        <v>1504616000</v>
      </c>
    </row>
    <row r="539" spans="1:16" x14ac:dyDescent="0.25">
      <c r="A539" s="1">
        <v>565</v>
      </c>
      <c r="B539" t="s">
        <v>319</v>
      </c>
      <c r="C539" t="s">
        <v>6817</v>
      </c>
      <c r="D539" s="1" t="s">
        <v>11</v>
      </c>
      <c r="E539" s="2">
        <v>2388768000</v>
      </c>
      <c r="F539" s="2">
        <v>443974000</v>
      </c>
      <c r="G539" s="2">
        <v>238134000</v>
      </c>
      <c r="H539" s="1"/>
      <c r="I539" s="2">
        <v>679298000</v>
      </c>
      <c r="J539" s="1" t="s">
        <v>107</v>
      </c>
      <c r="K539" s="1" t="s">
        <v>108</v>
      </c>
      <c r="M539">
        <f t="array" ref="M539">1 - (F538/E538)</f>
        <v>0.8092914230328796</v>
      </c>
      <c r="N539">
        <f t="shared" si="16"/>
        <v>0.43008027569023027</v>
      </c>
      <c r="O539" s="2">
        <f t="array" ref="O539">P539-SUM(G539:I539)</f>
        <v>1027362000</v>
      </c>
      <c r="P539" s="2">
        <f t="shared" si="17"/>
        <v>1944794000</v>
      </c>
    </row>
    <row r="540" spans="1:16" hidden="1" x14ac:dyDescent="0.25">
      <c r="A540" s="1">
        <v>566</v>
      </c>
      <c r="B540" t="s">
        <v>319</v>
      </c>
      <c r="C540" t="s">
        <v>6818</v>
      </c>
      <c r="D540" s="1" t="s">
        <v>12</v>
      </c>
      <c r="E540" s="2">
        <v>1954000000</v>
      </c>
      <c r="F540" s="2">
        <v>523043000</v>
      </c>
      <c r="G540" s="2">
        <v>249925000</v>
      </c>
      <c r="H540" s="1"/>
      <c r="I540" s="2">
        <v>819216000</v>
      </c>
      <c r="J540" s="1" t="s">
        <v>107</v>
      </c>
      <c r="K540" s="1" t="s">
        <v>108</v>
      </c>
      <c r="M540">
        <f t="array" ref="M540">1 - (F539/E539)</f>
        <v>0.81414101327546251</v>
      </c>
      <c r="N540">
        <f t="shared" si="16"/>
        <v>0.18516683725690891</v>
      </c>
      <c r="O540" s="2">
        <f t="array" ref="O540">P540-SUM(G540:I540)</f>
        <v>361816000</v>
      </c>
      <c r="P540" s="2">
        <f t="shared" si="17"/>
        <v>1430957000</v>
      </c>
    </row>
    <row r="541" spans="1:16" hidden="1" x14ac:dyDescent="0.25">
      <c r="A541" s="1">
        <v>567</v>
      </c>
      <c r="B541" t="s">
        <v>319</v>
      </c>
      <c r="C541" t="s">
        <v>6819</v>
      </c>
      <c r="D541" s="1" t="s">
        <v>75</v>
      </c>
      <c r="E541" s="2">
        <v>1857339000</v>
      </c>
      <c r="F541" s="2">
        <v>613909000</v>
      </c>
      <c r="G541" s="2">
        <v>272747000</v>
      </c>
      <c r="H541" s="1"/>
      <c r="I541" s="2">
        <v>927920000</v>
      </c>
      <c r="J541" s="1" t="s">
        <v>107</v>
      </c>
      <c r="K541" s="1" t="s">
        <v>108</v>
      </c>
      <c r="M541">
        <f t="array" ref="M541">1 - (F540/E540)</f>
        <v>0.73232190378710338</v>
      </c>
      <c r="N541">
        <f t="shared" si="16"/>
        <v>2.3023799101833321E-2</v>
      </c>
      <c r="O541" s="2">
        <f t="array" ref="O541">P541-SUM(G541:I541)</f>
        <v>42763000</v>
      </c>
      <c r="P541" s="2">
        <f t="shared" si="17"/>
        <v>1243430000</v>
      </c>
    </row>
    <row r="542" spans="1:16" hidden="1" x14ac:dyDescent="0.25">
      <c r="A542" s="1">
        <v>568</v>
      </c>
      <c r="B542" t="s">
        <v>320</v>
      </c>
      <c r="C542" t="s">
        <v>6816</v>
      </c>
      <c r="D542" s="1" t="s">
        <v>7</v>
      </c>
      <c r="E542" s="2">
        <v>6273787000</v>
      </c>
      <c r="F542" s="2">
        <v>3667434000</v>
      </c>
      <c r="G542" s="2">
        <v>747356000</v>
      </c>
      <c r="H542" s="1"/>
      <c r="I542" s="2">
        <v>740791000</v>
      </c>
      <c r="J542" s="1" t="s">
        <v>61</v>
      </c>
      <c r="K542" s="1" t="s">
        <v>62</v>
      </c>
      <c r="M542">
        <f t="array" ref="M542">1 - (F541/E541)</f>
        <v>0.66946852459351791</v>
      </c>
      <c r="N542">
        <f t="shared" si="16"/>
        <v>0.17823461332047136</v>
      </c>
      <c r="O542" s="2">
        <f t="array" ref="O542">P542-SUM(G542:I542)</f>
        <v>1118206000</v>
      </c>
      <c r="P542" s="2">
        <f t="shared" si="17"/>
        <v>2606353000</v>
      </c>
    </row>
    <row r="543" spans="1:16" x14ac:dyDescent="0.25">
      <c r="A543" s="1">
        <v>569</v>
      </c>
      <c r="B543" t="s">
        <v>320</v>
      </c>
      <c r="C543" t="s">
        <v>6817</v>
      </c>
      <c r="D543" s="1" t="s">
        <v>10</v>
      </c>
      <c r="E543" s="2">
        <v>7301204000</v>
      </c>
      <c r="F543" s="2">
        <v>3997940000</v>
      </c>
      <c r="G543" s="2">
        <v>914149000</v>
      </c>
      <c r="H543" s="1"/>
      <c r="I543" s="2">
        <v>859680000</v>
      </c>
      <c r="J543" s="1" t="s">
        <v>61</v>
      </c>
      <c r="K543" s="1" t="s">
        <v>62</v>
      </c>
      <c r="M543">
        <f t="array" ref="M543">1 - (F542/E542)</f>
        <v>0.41543536623095434</v>
      </c>
      <c r="N543">
        <f t="shared" si="16"/>
        <v>0.20947709446277626</v>
      </c>
      <c r="O543" s="2">
        <f t="array" ref="O543">P543-SUM(G543:I543)</f>
        <v>1529435000</v>
      </c>
      <c r="P543" s="2">
        <f t="shared" si="17"/>
        <v>3303264000</v>
      </c>
    </row>
    <row r="544" spans="1:16" hidden="1" x14ac:dyDescent="0.25">
      <c r="A544" s="1">
        <v>570</v>
      </c>
      <c r="B544" t="s">
        <v>320</v>
      </c>
      <c r="C544" t="s">
        <v>6818</v>
      </c>
      <c r="D544" s="1" t="s">
        <v>11</v>
      </c>
      <c r="E544" s="2">
        <v>7741856000</v>
      </c>
      <c r="F544" s="2">
        <v>4449139000</v>
      </c>
      <c r="G544" s="2">
        <v>1034507000</v>
      </c>
      <c r="H544" s="1"/>
      <c r="I544" s="2">
        <v>625361000</v>
      </c>
      <c r="J544" s="1" t="s">
        <v>61</v>
      </c>
      <c r="K544" s="1" t="s">
        <v>62</v>
      </c>
      <c r="M544">
        <f t="array" ref="M544">1 - (F543/E543)</f>
        <v>0.4524272982921721</v>
      </c>
      <c r="N544">
        <f t="shared" si="16"/>
        <v>0.2109118278614327</v>
      </c>
      <c r="O544" s="2">
        <f t="array" ref="O544">P544-SUM(G544:I544)</f>
        <v>1632849000</v>
      </c>
      <c r="P544" s="2">
        <f t="shared" si="17"/>
        <v>3292717000</v>
      </c>
    </row>
    <row r="545" spans="1:16" hidden="1" x14ac:dyDescent="0.25">
      <c r="A545" s="1">
        <v>571</v>
      </c>
      <c r="B545" t="s">
        <v>320</v>
      </c>
      <c r="C545" t="s">
        <v>6819</v>
      </c>
      <c r="D545" s="1" t="s">
        <v>12</v>
      </c>
      <c r="E545" s="2">
        <v>7954827000</v>
      </c>
      <c r="F545" s="2">
        <v>4416194000</v>
      </c>
      <c r="G545" s="2">
        <v>1086274000</v>
      </c>
      <c r="H545" s="1"/>
      <c r="I545" s="2">
        <v>688195000</v>
      </c>
      <c r="J545" s="1" t="s">
        <v>61</v>
      </c>
      <c r="K545" s="1" t="s">
        <v>62</v>
      </c>
      <c r="M545">
        <f t="array" ref="M545">1 - (F544/E544)</f>
        <v>0.42531364572009611</v>
      </c>
      <c r="N545">
        <f t="shared" si="16"/>
        <v>0.22177276765415516</v>
      </c>
      <c r="O545" s="2">
        <f t="array" ref="O545">P545-SUM(G545:I545)</f>
        <v>1764164000</v>
      </c>
      <c r="P545" s="2">
        <f t="shared" si="17"/>
        <v>3538633000</v>
      </c>
    </row>
    <row r="546" spans="1:16" hidden="1" x14ac:dyDescent="0.25">
      <c r="A546" s="1">
        <v>572</v>
      </c>
      <c r="B546" t="s">
        <v>321</v>
      </c>
      <c r="C546" t="s">
        <v>6816</v>
      </c>
      <c r="D546" s="1" t="s">
        <v>7</v>
      </c>
      <c r="E546" s="2">
        <v>535153000</v>
      </c>
      <c r="F546" s="2">
        <v>172167000</v>
      </c>
      <c r="G546" s="2">
        <v>24573000</v>
      </c>
      <c r="H546" s="1"/>
      <c r="I546" s="2">
        <v>169173000</v>
      </c>
      <c r="J546" s="1" t="s">
        <v>71</v>
      </c>
      <c r="K546" s="1" t="s">
        <v>322</v>
      </c>
      <c r="M546">
        <f t="array" ref="M546">1 - (F545/E545)</f>
        <v>0.4448409751714274</v>
      </c>
      <c r="N546">
        <f t="shared" si="16"/>
        <v>0.31624600815094001</v>
      </c>
      <c r="O546" s="2">
        <f t="array" ref="O546">P546-SUM(G546:I546)</f>
        <v>169240000</v>
      </c>
      <c r="P546" s="2">
        <f t="shared" si="17"/>
        <v>362986000</v>
      </c>
    </row>
    <row r="547" spans="1:16" x14ac:dyDescent="0.25">
      <c r="A547" s="1">
        <v>573</v>
      </c>
      <c r="B547" t="s">
        <v>321</v>
      </c>
      <c r="C547" t="s">
        <v>6817</v>
      </c>
      <c r="D547" s="1" t="s">
        <v>10</v>
      </c>
      <c r="E547" s="2">
        <v>610590000</v>
      </c>
      <c r="F547" s="2">
        <v>197336000</v>
      </c>
      <c r="G547" s="2">
        <v>26684000</v>
      </c>
      <c r="H547" s="1"/>
      <c r="I547" s="2">
        <v>192420000</v>
      </c>
      <c r="J547" s="1" t="s">
        <v>71</v>
      </c>
      <c r="K547" s="1" t="s">
        <v>322</v>
      </c>
      <c r="M547">
        <f t="array" ref="M547">1 - (F546/E546)</f>
        <v>0.6782845279761115</v>
      </c>
      <c r="N547">
        <f t="shared" si="16"/>
        <v>0.31797114266529097</v>
      </c>
      <c r="O547" s="2">
        <f t="array" ref="O547">P547-SUM(G547:I547)</f>
        <v>194150000</v>
      </c>
      <c r="P547" s="2">
        <f t="shared" si="17"/>
        <v>413254000</v>
      </c>
    </row>
    <row r="548" spans="1:16" hidden="1" x14ac:dyDescent="0.25">
      <c r="A548" s="1">
        <v>574</v>
      </c>
      <c r="B548" t="s">
        <v>321</v>
      </c>
      <c r="C548" t="s">
        <v>6818</v>
      </c>
      <c r="D548" s="1" t="s">
        <v>11</v>
      </c>
      <c r="E548" s="2">
        <v>970938000</v>
      </c>
      <c r="F548" s="2">
        <v>312546000</v>
      </c>
      <c r="G548" s="2">
        <v>40878000</v>
      </c>
      <c r="H548" s="1"/>
      <c r="I548" s="2">
        <v>360592000</v>
      </c>
      <c r="J548" s="1" t="s">
        <v>71</v>
      </c>
      <c r="K548" s="1" t="s">
        <v>322</v>
      </c>
      <c r="M548">
        <f t="array" ref="M548">1 - (F547/E547)</f>
        <v>0.67681095334021191</v>
      </c>
      <c r="N548">
        <f t="shared" si="16"/>
        <v>0.2646121585518334</v>
      </c>
      <c r="O548" s="2">
        <f t="array" ref="O548">P548-SUM(G548:I548)</f>
        <v>256922000</v>
      </c>
      <c r="P548" s="2">
        <f t="shared" si="17"/>
        <v>658392000</v>
      </c>
    </row>
    <row r="549" spans="1:16" hidden="1" x14ac:dyDescent="0.25">
      <c r="A549" s="1">
        <v>575</v>
      </c>
      <c r="B549" t="s">
        <v>321</v>
      </c>
      <c r="C549" t="s">
        <v>6819</v>
      </c>
      <c r="D549" s="1" t="s">
        <v>12</v>
      </c>
      <c r="E549" s="2">
        <v>1194407000</v>
      </c>
      <c r="F549" s="2">
        <v>363508000</v>
      </c>
      <c r="G549" s="2">
        <v>40090000</v>
      </c>
      <c r="H549" s="1"/>
      <c r="I549" s="2">
        <v>453423000</v>
      </c>
      <c r="J549" s="1" t="s">
        <v>71</v>
      </c>
      <c r="K549" s="1" t="s">
        <v>322</v>
      </c>
      <c r="M549">
        <f t="array" ref="M549">1 - (F548/E548)</f>
        <v>0.67809891053805704</v>
      </c>
      <c r="N549">
        <f t="shared" si="16"/>
        <v>0.28247155282914449</v>
      </c>
      <c r="O549" s="2">
        <f t="array" ref="O549">P549-SUM(G549:I549)</f>
        <v>337386000</v>
      </c>
      <c r="P549" s="2">
        <f t="shared" si="17"/>
        <v>830899000</v>
      </c>
    </row>
    <row r="550" spans="1:16" hidden="1" x14ac:dyDescent="0.25">
      <c r="A550" s="1">
        <v>576</v>
      </c>
      <c r="B550" t="s">
        <v>323</v>
      </c>
      <c r="C550" t="s">
        <v>6816</v>
      </c>
      <c r="D550" s="1" t="s">
        <v>7</v>
      </c>
      <c r="E550" s="2">
        <v>1365000000</v>
      </c>
      <c r="F550" s="1"/>
      <c r="G550" s="2">
        <v>921000000</v>
      </c>
      <c r="H550" s="1"/>
      <c r="I550" s="2">
        <v>471000000</v>
      </c>
      <c r="J550" s="1" t="s">
        <v>66</v>
      </c>
      <c r="K550" s="1" t="s">
        <v>324</v>
      </c>
      <c r="M550">
        <f t="array" ref="M550">1 - (F549/E549)</f>
        <v>0.69565818016806669</v>
      </c>
      <c r="N550">
        <f t="shared" si="16"/>
        <v>-1.9780219780219779E-2</v>
      </c>
      <c r="O550" s="2">
        <f t="array" ref="O550">P550-SUM(G550:I550)</f>
        <v>-27000000</v>
      </c>
      <c r="P550" s="2">
        <f t="shared" si="17"/>
        <v>1365000000</v>
      </c>
    </row>
    <row r="551" spans="1:16" x14ac:dyDescent="0.25">
      <c r="A551" s="1">
        <v>577</v>
      </c>
      <c r="B551" t="s">
        <v>323</v>
      </c>
      <c r="C551" t="s">
        <v>6817</v>
      </c>
      <c r="D551" s="1" t="s">
        <v>10</v>
      </c>
      <c r="E551" s="2">
        <v>1466000000</v>
      </c>
      <c r="F551" s="1"/>
      <c r="G551" s="2">
        <v>888000000</v>
      </c>
      <c r="H551" s="1"/>
      <c r="I551" s="2">
        <v>256000000</v>
      </c>
      <c r="J551" s="1" t="s">
        <v>66</v>
      </c>
      <c r="K551" s="1" t="s">
        <v>324</v>
      </c>
      <c r="M551">
        <f t="array" ref="M551">1 - (F550/E550)</f>
        <v>1</v>
      </c>
      <c r="N551">
        <f t="shared" si="16"/>
        <v>0.21964529331514324</v>
      </c>
      <c r="O551" s="2">
        <f t="array" ref="O551">P551-SUM(G551:I551)</f>
        <v>322000000</v>
      </c>
      <c r="P551" s="2">
        <f t="shared" si="17"/>
        <v>1466000000</v>
      </c>
    </row>
    <row r="552" spans="1:16" hidden="1" x14ac:dyDescent="0.25">
      <c r="A552" s="1">
        <v>578</v>
      </c>
      <c r="B552" t="s">
        <v>323</v>
      </c>
      <c r="C552" t="s">
        <v>6818</v>
      </c>
      <c r="D552" s="1" t="s">
        <v>11</v>
      </c>
      <c r="E552" s="2">
        <v>1665000000</v>
      </c>
      <c r="F552" s="1"/>
      <c r="G552" s="2">
        <v>958000000</v>
      </c>
      <c r="H552" s="1"/>
      <c r="I552" s="2">
        <v>136000000</v>
      </c>
      <c r="J552" s="1" t="s">
        <v>66</v>
      </c>
      <c r="K552" s="1" t="s">
        <v>324</v>
      </c>
      <c r="M552">
        <f t="array" ref="M552">1 - (F551/E551)</f>
        <v>1</v>
      </c>
      <c r="N552">
        <f t="shared" si="16"/>
        <v>0.34294294294294292</v>
      </c>
      <c r="O552" s="2">
        <f t="array" ref="O552">P552-SUM(G552:I552)</f>
        <v>571000000</v>
      </c>
      <c r="P552" s="2">
        <f t="shared" si="17"/>
        <v>1665000000</v>
      </c>
    </row>
    <row r="553" spans="1:16" hidden="1" x14ac:dyDescent="0.25">
      <c r="A553" s="1">
        <v>579</v>
      </c>
      <c r="B553" t="s">
        <v>323</v>
      </c>
      <c r="C553" t="s">
        <v>6819</v>
      </c>
      <c r="D553" s="1" t="s">
        <v>12</v>
      </c>
      <c r="E553" s="2">
        <v>1403000000</v>
      </c>
      <c r="F553" s="1"/>
      <c r="G553" s="2">
        <v>1048000000</v>
      </c>
      <c r="H553" s="1"/>
      <c r="I553" s="2">
        <v>61000000</v>
      </c>
      <c r="J553" s="1" t="s">
        <v>66</v>
      </c>
      <c r="K553" s="1" t="s">
        <v>324</v>
      </c>
      <c r="M553">
        <f t="array" ref="M553">1 - (F552/E552)</f>
        <v>1</v>
      </c>
      <c r="N553">
        <f t="shared" si="16"/>
        <v>0.20955096222380612</v>
      </c>
      <c r="O553" s="2">
        <f t="array" ref="O553">P553-SUM(G553:I553)</f>
        <v>294000000</v>
      </c>
      <c r="P553" s="2">
        <f t="shared" si="17"/>
        <v>1403000000</v>
      </c>
    </row>
    <row r="554" spans="1:16" hidden="1" x14ac:dyDescent="0.25">
      <c r="A554" s="1">
        <v>580</v>
      </c>
      <c r="B554" t="s">
        <v>325</v>
      </c>
      <c r="C554" t="s">
        <v>6816</v>
      </c>
      <c r="D554" s="1" t="s">
        <v>7</v>
      </c>
      <c r="E554" s="2">
        <v>16311000000</v>
      </c>
      <c r="F554" s="2">
        <v>11448000000</v>
      </c>
      <c r="G554" s="2">
        <v>2894000000</v>
      </c>
      <c r="H554" s="2">
        <v>439000000</v>
      </c>
      <c r="I554" s="1"/>
      <c r="J554" s="1" t="s">
        <v>8</v>
      </c>
      <c r="K554" s="1" t="s">
        <v>215</v>
      </c>
      <c r="M554">
        <f t="array" ref="M554">1 - (F553/E553)</f>
        <v>1</v>
      </c>
      <c r="N554">
        <f t="shared" si="16"/>
        <v>9.3801728894610997E-2</v>
      </c>
      <c r="O554" s="2">
        <f t="array" ref="O554">P554-SUM(G554:I554)</f>
        <v>1530000000</v>
      </c>
      <c r="P554" s="2">
        <f t="shared" si="17"/>
        <v>4863000000</v>
      </c>
    </row>
    <row r="555" spans="1:16" x14ac:dyDescent="0.25">
      <c r="A555" s="1">
        <v>581</v>
      </c>
      <c r="B555" t="s">
        <v>325</v>
      </c>
      <c r="C555" t="s">
        <v>6817</v>
      </c>
      <c r="D555" s="1" t="s">
        <v>10</v>
      </c>
      <c r="E555" s="2">
        <v>22046000000</v>
      </c>
      <c r="F555" s="2">
        <v>15369000000</v>
      </c>
      <c r="G555" s="2">
        <v>3886000000</v>
      </c>
      <c r="H555" s="2">
        <v>644000000</v>
      </c>
      <c r="I555" s="1"/>
      <c r="J555" s="1" t="s">
        <v>8</v>
      </c>
      <c r="K555" s="1" t="s">
        <v>215</v>
      </c>
      <c r="M555">
        <f t="array" ref="M555">1 - (F554/E554)</f>
        <v>0.2981423579179695</v>
      </c>
      <c r="N555">
        <f t="shared" si="16"/>
        <v>9.7387281139435719E-2</v>
      </c>
      <c r="O555" s="2">
        <f t="array" ref="O555">P555-SUM(G555:I555)</f>
        <v>2147000000</v>
      </c>
      <c r="P555" s="2">
        <f t="shared" si="17"/>
        <v>6677000000</v>
      </c>
    </row>
    <row r="556" spans="1:16" hidden="1" x14ac:dyDescent="0.25">
      <c r="A556" s="1">
        <v>582</v>
      </c>
      <c r="B556" t="s">
        <v>325</v>
      </c>
      <c r="C556" t="s">
        <v>6818</v>
      </c>
      <c r="D556" s="1" t="s">
        <v>11</v>
      </c>
      <c r="E556" s="2">
        <v>22552000000</v>
      </c>
      <c r="F556" s="2">
        <v>15646000000</v>
      </c>
      <c r="G556" s="2">
        <v>3810000000</v>
      </c>
      <c r="H556" s="2">
        <v>647000000</v>
      </c>
      <c r="I556" s="1"/>
      <c r="J556" s="1" t="s">
        <v>8</v>
      </c>
      <c r="K556" s="1" t="s">
        <v>215</v>
      </c>
      <c r="M556">
        <f t="array" ref="M556">1 - (F555/E555)</f>
        <v>0.3028667331942303</v>
      </c>
      <c r="N556">
        <f t="shared" si="16"/>
        <v>0.10859347286271727</v>
      </c>
      <c r="O556" s="2">
        <f t="array" ref="O556">P556-SUM(G556:I556)</f>
        <v>2449000000</v>
      </c>
      <c r="P556" s="2">
        <f t="shared" si="17"/>
        <v>6906000000</v>
      </c>
    </row>
    <row r="557" spans="1:16" hidden="1" x14ac:dyDescent="0.25">
      <c r="A557" s="1">
        <v>583</v>
      </c>
      <c r="B557" t="s">
        <v>325</v>
      </c>
      <c r="C557" t="s">
        <v>6819</v>
      </c>
      <c r="D557" s="1" t="s">
        <v>12</v>
      </c>
      <c r="E557" s="2">
        <v>20855000000</v>
      </c>
      <c r="F557" s="2">
        <v>14292000000</v>
      </c>
      <c r="G557" s="2">
        <v>3596000000</v>
      </c>
      <c r="H557" s="2">
        <v>625000000</v>
      </c>
      <c r="I557" s="1"/>
      <c r="J557" s="1" t="s">
        <v>8</v>
      </c>
      <c r="K557" s="1" t="s">
        <v>215</v>
      </c>
      <c r="M557">
        <f t="array" ref="M557">1 - (F556/E556)</f>
        <v>0.30622561191912023</v>
      </c>
      <c r="N557">
        <f t="shared" si="16"/>
        <v>0.11229920882282426</v>
      </c>
      <c r="O557" s="2">
        <f t="array" ref="O557">P557-SUM(G557:I557)</f>
        <v>2342000000</v>
      </c>
      <c r="P557" s="2">
        <f t="shared" si="17"/>
        <v>6563000000</v>
      </c>
    </row>
    <row r="558" spans="1:16" hidden="1" x14ac:dyDescent="0.25">
      <c r="A558" s="1">
        <v>584</v>
      </c>
      <c r="B558" t="s">
        <v>326</v>
      </c>
      <c r="C558" t="s">
        <v>6816</v>
      </c>
      <c r="D558" s="1" t="s">
        <v>7</v>
      </c>
      <c r="E558" s="2">
        <v>10302079000</v>
      </c>
      <c r="F558" s="2">
        <v>6583627000</v>
      </c>
      <c r="G558" s="2">
        <v>917162000</v>
      </c>
      <c r="H558" s="1"/>
      <c r="I558" s="2">
        <v>1144585000</v>
      </c>
      <c r="J558" s="1" t="s">
        <v>61</v>
      </c>
      <c r="K558" s="1" t="s">
        <v>64</v>
      </c>
      <c r="M558">
        <f t="array" ref="M558">1 - (F557/E557)</f>
        <v>0.31469671541596744</v>
      </c>
      <c r="N558">
        <f t="shared" si="16"/>
        <v>0.16081268644901675</v>
      </c>
      <c r="O558" s="2">
        <f t="array" ref="O558">P558-SUM(G558:I558)</f>
        <v>1656705000</v>
      </c>
      <c r="P558" s="2">
        <f t="shared" si="17"/>
        <v>3718452000</v>
      </c>
    </row>
    <row r="559" spans="1:16" x14ac:dyDescent="0.25">
      <c r="A559" s="1">
        <v>585</v>
      </c>
      <c r="B559" t="s">
        <v>326</v>
      </c>
      <c r="C559" t="s">
        <v>6817</v>
      </c>
      <c r="D559" s="1" t="s">
        <v>10</v>
      </c>
      <c r="E559" s="2">
        <v>11390947000</v>
      </c>
      <c r="F559" s="2">
        <v>7588885000</v>
      </c>
      <c r="G559" s="2">
        <v>888051000</v>
      </c>
      <c r="H559" s="1"/>
      <c r="I559" s="2">
        <v>1261044000</v>
      </c>
      <c r="J559" s="1" t="s">
        <v>61</v>
      </c>
      <c r="K559" s="1" t="s">
        <v>64</v>
      </c>
      <c r="M559">
        <f t="array" ref="M559">1 - (F558/E558)</f>
        <v>0.36094190308577523</v>
      </c>
      <c r="N559">
        <f t="shared" si="16"/>
        <v>0.14511234228374514</v>
      </c>
      <c r="O559" s="2">
        <f t="array" ref="O559">P559-SUM(G559:I559)</f>
        <v>1652967000</v>
      </c>
      <c r="P559" s="2">
        <f t="shared" si="17"/>
        <v>3802062000</v>
      </c>
    </row>
    <row r="560" spans="1:16" hidden="1" x14ac:dyDescent="0.25">
      <c r="A560" s="1">
        <v>586</v>
      </c>
      <c r="B560" t="s">
        <v>326</v>
      </c>
      <c r="C560" t="s">
        <v>6818</v>
      </c>
      <c r="D560" s="1" t="s">
        <v>11</v>
      </c>
      <c r="E560" s="2">
        <v>12494921000</v>
      </c>
      <c r="F560" s="2">
        <v>8126187000</v>
      </c>
      <c r="G560" s="2">
        <v>863455000</v>
      </c>
      <c r="H560" s="1"/>
      <c r="I560" s="2">
        <v>1318638000</v>
      </c>
      <c r="J560" s="1" t="s">
        <v>61</v>
      </c>
      <c r="K560" s="1" t="s">
        <v>64</v>
      </c>
      <c r="M560">
        <f t="array" ref="M560">1 - (F559/E559)</f>
        <v>0.33377927225892634</v>
      </c>
      <c r="N560">
        <f t="shared" si="16"/>
        <v>0.17500238696987361</v>
      </c>
      <c r="O560" s="2">
        <f t="array" ref="O560">P560-SUM(G560:I560)</f>
        <v>2186641000</v>
      </c>
      <c r="P560" s="2">
        <f t="shared" si="17"/>
        <v>4368734000</v>
      </c>
    </row>
    <row r="561" spans="1:16" hidden="1" x14ac:dyDescent="0.25">
      <c r="A561" s="1">
        <v>587</v>
      </c>
      <c r="B561" t="s">
        <v>326</v>
      </c>
      <c r="C561" t="s">
        <v>6819</v>
      </c>
      <c r="D561" s="1" t="s">
        <v>12</v>
      </c>
      <c r="E561" s="2">
        <v>11513251000</v>
      </c>
      <c r="F561" s="2">
        <v>7449273000</v>
      </c>
      <c r="G561" s="2">
        <v>1074998000</v>
      </c>
      <c r="H561" s="1"/>
      <c r="I561" s="2">
        <v>1337276000</v>
      </c>
      <c r="J561" s="1" t="s">
        <v>61</v>
      </c>
      <c r="K561" s="1" t="s">
        <v>64</v>
      </c>
      <c r="M561">
        <f t="array" ref="M561">1 - (F560/E560)</f>
        <v>0.34964078604418547</v>
      </c>
      <c r="N561">
        <f t="shared" si="16"/>
        <v>0.14346113013604933</v>
      </c>
      <c r="O561" s="2">
        <f t="array" ref="O561">P561-SUM(G561:I561)</f>
        <v>1651704000</v>
      </c>
      <c r="P561" s="2">
        <f t="shared" si="17"/>
        <v>4063978000</v>
      </c>
    </row>
    <row r="562" spans="1:16" hidden="1" x14ac:dyDescent="0.25">
      <c r="A562" s="1">
        <v>588</v>
      </c>
      <c r="B562" t="s">
        <v>327</v>
      </c>
      <c r="C562" t="s">
        <v>6816</v>
      </c>
      <c r="D562" s="1" t="s">
        <v>7</v>
      </c>
      <c r="E562" s="2">
        <v>1899600000</v>
      </c>
      <c r="F562" s="2">
        <v>491000000</v>
      </c>
      <c r="G562" s="2">
        <v>697400000</v>
      </c>
      <c r="H562" s="2">
        <v>291300000</v>
      </c>
      <c r="I562" s="1"/>
      <c r="J562" s="1" t="s">
        <v>28</v>
      </c>
      <c r="K562" s="1" t="s">
        <v>37</v>
      </c>
      <c r="M562">
        <f t="array" ref="M562">1 - (F561/E561)</f>
        <v>0.35298266319391458</v>
      </c>
      <c r="N562">
        <f t="shared" si="16"/>
        <v>0.22104653611286587</v>
      </c>
      <c r="O562" s="2">
        <f t="array" ref="O562">P562-SUM(G562:I562)</f>
        <v>419900000</v>
      </c>
      <c r="P562" s="2">
        <f t="shared" si="17"/>
        <v>1408600000</v>
      </c>
    </row>
    <row r="563" spans="1:16" x14ac:dyDescent="0.25">
      <c r="A563" s="1">
        <v>589</v>
      </c>
      <c r="B563" t="s">
        <v>327</v>
      </c>
      <c r="C563" t="s">
        <v>6817</v>
      </c>
      <c r="D563" s="1" t="s">
        <v>10</v>
      </c>
      <c r="E563" s="2">
        <v>2045500000</v>
      </c>
      <c r="F563" s="2">
        <v>516600000</v>
      </c>
      <c r="G563" s="2">
        <v>749700000</v>
      </c>
      <c r="H563" s="2">
        <v>323000000</v>
      </c>
      <c r="I563" s="1"/>
      <c r="J563" s="1" t="s">
        <v>28</v>
      </c>
      <c r="K563" s="1" t="s">
        <v>37</v>
      </c>
      <c r="M563">
        <f t="array" ref="M563">1 - (F562/E562)</f>
        <v>0.74152453148031161</v>
      </c>
      <c r="N563">
        <f t="shared" si="16"/>
        <v>0.2230261549743339</v>
      </c>
      <c r="O563" s="2">
        <f t="array" ref="O563">P563-SUM(G563:I563)</f>
        <v>456200000</v>
      </c>
      <c r="P563" s="2">
        <f t="shared" si="17"/>
        <v>1528900000</v>
      </c>
    </row>
    <row r="564" spans="1:16" hidden="1" x14ac:dyDescent="0.25">
      <c r="A564" s="1">
        <v>590</v>
      </c>
      <c r="B564" t="s">
        <v>327</v>
      </c>
      <c r="C564" t="s">
        <v>6818</v>
      </c>
      <c r="D564" s="1" t="s">
        <v>11</v>
      </c>
      <c r="E564" s="2">
        <v>2322900000</v>
      </c>
      <c r="F564" s="2">
        <v>625600000</v>
      </c>
      <c r="G564" s="2">
        <v>928700000</v>
      </c>
      <c r="H564" s="2">
        <v>346500000</v>
      </c>
      <c r="I564" s="1"/>
      <c r="J564" s="1" t="s">
        <v>28</v>
      </c>
      <c r="K564" s="1" t="s">
        <v>37</v>
      </c>
      <c r="M564">
        <f t="array" ref="M564">1 - (F563/E563)</f>
        <v>0.74744561231972617</v>
      </c>
      <c r="N564">
        <f t="shared" si="16"/>
        <v>0.18171251452925222</v>
      </c>
      <c r="O564" s="2">
        <f t="array" ref="O564">P564-SUM(G564:I564)</f>
        <v>422100000</v>
      </c>
      <c r="P564" s="2">
        <f t="shared" si="17"/>
        <v>1697300000</v>
      </c>
    </row>
    <row r="565" spans="1:16" hidden="1" x14ac:dyDescent="0.25">
      <c r="A565" s="1">
        <v>591</v>
      </c>
      <c r="B565" t="s">
        <v>327</v>
      </c>
      <c r="C565" t="s">
        <v>6819</v>
      </c>
      <c r="D565" s="1" t="s">
        <v>12</v>
      </c>
      <c r="E565" s="2">
        <v>2493700000</v>
      </c>
      <c r="F565" s="2">
        <v>617200000</v>
      </c>
      <c r="G565" s="2">
        <v>850700000</v>
      </c>
      <c r="H565" s="2">
        <v>383100000</v>
      </c>
      <c r="I565" s="1"/>
      <c r="J565" s="1" t="s">
        <v>28</v>
      </c>
      <c r="K565" s="1" t="s">
        <v>37</v>
      </c>
      <c r="M565">
        <f t="array" ref="M565">1 - (F564/E564)</f>
        <v>0.73068147574152997</v>
      </c>
      <c r="N565">
        <f t="shared" si="16"/>
        <v>0.25772947828527892</v>
      </c>
      <c r="O565" s="2">
        <f t="array" ref="O565">P565-SUM(G565:I565)</f>
        <v>642700000</v>
      </c>
      <c r="P565" s="2">
        <f t="shared" si="17"/>
        <v>1876500000</v>
      </c>
    </row>
    <row r="566" spans="1:16" hidden="1" x14ac:dyDescent="0.25">
      <c r="A566" s="1">
        <v>592</v>
      </c>
      <c r="B566" t="s">
        <v>328</v>
      </c>
      <c r="C566" t="s">
        <v>6816</v>
      </c>
      <c r="D566" s="1" t="s">
        <v>10</v>
      </c>
      <c r="E566" s="2">
        <v>24888000000</v>
      </c>
      <c r="F566" s="2">
        <v>17994000000</v>
      </c>
      <c r="G566" s="2">
        <v>1095000000</v>
      </c>
      <c r="H566" s="1"/>
      <c r="I566" s="2">
        <v>2153000000</v>
      </c>
      <c r="J566" s="1" t="s">
        <v>61</v>
      </c>
      <c r="K566" s="1" t="s">
        <v>62</v>
      </c>
      <c r="M566">
        <f t="array" ref="M566">1 - (F565/E565)</f>
        <v>0.75249629065244417</v>
      </c>
      <c r="N566">
        <f t="shared" si="16"/>
        <v>0.14649630343940856</v>
      </c>
      <c r="O566" s="2">
        <f t="array" ref="O566">P566-SUM(G566:I566)</f>
        <v>3646000000</v>
      </c>
      <c r="P566" s="2">
        <f t="shared" si="17"/>
        <v>6894000000</v>
      </c>
    </row>
    <row r="567" spans="1:16" x14ac:dyDescent="0.25">
      <c r="A567" s="1">
        <v>593</v>
      </c>
      <c r="B567" t="s">
        <v>328</v>
      </c>
      <c r="C567" t="s">
        <v>6817</v>
      </c>
      <c r="D567" s="1" t="s">
        <v>11</v>
      </c>
      <c r="E567" s="2">
        <v>27429000000</v>
      </c>
      <c r="F567" s="2">
        <v>21571000000</v>
      </c>
      <c r="G567" s="2">
        <v>1154000000</v>
      </c>
      <c r="H567" s="1"/>
      <c r="I567" s="2">
        <v>2314000000</v>
      </c>
      <c r="J567" s="1" t="s">
        <v>61</v>
      </c>
      <c r="K567" s="1" t="s">
        <v>62</v>
      </c>
      <c r="M567">
        <f t="array" ref="M567">1 - (F566/E566)</f>
        <v>0.27700096432015431</v>
      </c>
      <c r="N567">
        <f t="shared" si="16"/>
        <v>8.7134055197054208E-2</v>
      </c>
      <c r="O567" s="2">
        <f t="array" ref="O567">P567-SUM(G567:I567)</f>
        <v>2390000000</v>
      </c>
      <c r="P567" s="2">
        <f t="shared" si="17"/>
        <v>5858000000</v>
      </c>
    </row>
    <row r="568" spans="1:16" hidden="1" x14ac:dyDescent="0.25">
      <c r="A568" s="1">
        <v>594</v>
      </c>
      <c r="B568" t="s">
        <v>328</v>
      </c>
      <c r="C568" t="s">
        <v>6818</v>
      </c>
      <c r="D568" s="1" t="s">
        <v>12</v>
      </c>
      <c r="E568" s="2">
        <v>29447000000</v>
      </c>
      <c r="F568" s="2">
        <v>21406000000</v>
      </c>
      <c r="G568" s="2">
        <v>1200000000</v>
      </c>
      <c r="H568" s="1"/>
      <c r="I568" s="2">
        <v>2450000000</v>
      </c>
      <c r="J568" s="1" t="s">
        <v>61</v>
      </c>
      <c r="K568" s="1" t="s">
        <v>62</v>
      </c>
      <c r="M568">
        <f t="array" ref="M568">1 - (F567/E567)</f>
        <v>0.21356957964198475</v>
      </c>
      <c r="N568">
        <f t="shared" si="16"/>
        <v>0.14911535979896084</v>
      </c>
      <c r="O568" s="2">
        <f t="array" ref="O568">P568-SUM(G568:I568)</f>
        <v>4391000000</v>
      </c>
      <c r="P568" s="2">
        <f t="shared" si="17"/>
        <v>8041000000</v>
      </c>
    </row>
    <row r="569" spans="1:16" hidden="1" x14ac:dyDescent="0.25">
      <c r="A569" s="1">
        <v>595</v>
      </c>
      <c r="B569" t="s">
        <v>328</v>
      </c>
      <c r="C569" t="s">
        <v>6819</v>
      </c>
      <c r="D569" s="1" t="s">
        <v>75</v>
      </c>
      <c r="E569" s="2">
        <v>31360000000</v>
      </c>
      <c r="F569" s="2">
        <v>22688000000</v>
      </c>
      <c r="G569" s="2">
        <v>1576000000</v>
      </c>
      <c r="H569" s="1"/>
      <c r="I569" s="2">
        <v>3936000000</v>
      </c>
      <c r="J569" s="1" t="s">
        <v>61</v>
      </c>
      <c r="K569" s="1" t="s">
        <v>62</v>
      </c>
      <c r="M569">
        <f t="array" ref="M569">1 - (F568/E568)</f>
        <v>0.27306686589465823</v>
      </c>
      <c r="N569">
        <f t="shared" si="16"/>
        <v>0.10076530612244898</v>
      </c>
      <c r="O569" s="2">
        <f t="array" ref="O569">P569-SUM(G569:I569)</f>
        <v>3160000000</v>
      </c>
      <c r="P569" s="2">
        <f t="shared" si="17"/>
        <v>8672000000</v>
      </c>
    </row>
    <row r="570" spans="1:16" hidden="1" x14ac:dyDescent="0.25">
      <c r="A570" s="1">
        <v>596</v>
      </c>
      <c r="B570" t="s">
        <v>329</v>
      </c>
      <c r="C570" t="s">
        <v>6816</v>
      </c>
      <c r="D570" s="1" t="s">
        <v>7</v>
      </c>
      <c r="E570" s="2">
        <v>5992215000</v>
      </c>
      <c r="F570" s="2">
        <v>4156845000</v>
      </c>
      <c r="G570" s="2">
        <v>1264632000</v>
      </c>
      <c r="H570" s="1"/>
      <c r="I570" s="2">
        <v>39940000</v>
      </c>
      <c r="J570" s="1" t="s">
        <v>8</v>
      </c>
      <c r="K570" s="1" t="s">
        <v>197</v>
      </c>
      <c r="M570">
        <f t="array" ref="M570">1 - (F569/E569)</f>
        <v>0.27653061224489794</v>
      </c>
      <c r="N570">
        <f t="shared" si="16"/>
        <v>8.8581267527950855E-2</v>
      </c>
      <c r="O570" s="2">
        <f t="array" ref="O570">P570-SUM(G570:I570)</f>
        <v>530798000</v>
      </c>
      <c r="P570" s="2">
        <f t="shared" si="17"/>
        <v>1835370000</v>
      </c>
    </row>
    <row r="571" spans="1:16" x14ac:dyDescent="0.25">
      <c r="A571" s="1">
        <v>597</v>
      </c>
      <c r="B571" t="s">
        <v>329</v>
      </c>
      <c r="C571" t="s">
        <v>6817</v>
      </c>
      <c r="D571" s="1" t="s">
        <v>10</v>
      </c>
      <c r="E571" s="2">
        <v>6080257000</v>
      </c>
      <c r="F571" s="2">
        <v>4197404000</v>
      </c>
      <c r="G571" s="2">
        <v>1282709000</v>
      </c>
      <c r="H571" s="1"/>
      <c r="I571" s="2">
        <v>48071000</v>
      </c>
      <c r="J571" s="1" t="s">
        <v>8</v>
      </c>
      <c r="K571" s="1" t="s">
        <v>197</v>
      </c>
      <c r="M571">
        <f t="array" ref="M571">1 - (F570/E570)</f>
        <v>0.30629241440769395</v>
      </c>
      <c r="N571">
        <f t="shared" si="16"/>
        <v>9.0797642270713227E-2</v>
      </c>
      <c r="O571" s="2">
        <f t="array" ref="O571">P571-SUM(G571:I571)</f>
        <v>552073000</v>
      </c>
      <c r="P571" s="2">
        <f t="shared" si="17"/>
        <v>1882853000</v>
      </c>
    </row>
    <row r="572" spans="1:16" hidden="1" x14ac:dyDescent="0.25">
      <c r="A572" s="1">
        <v>598</v>
      </c>
      <c r="B572" t="s">
        <v>329</v>
      </c>
      <c r="C572" t="s">
        <v>6818</v>
      </c>
      <c r="D572" s="1" t="s">
        <v>11</v>
      </c>
      <c r="E572" s="2">
        <v>6564721000</v>
      </c>
      <c r="F572" s="2">
        <v>4583294000</v>
      </c>
      <c r="G572" s="2">
        <v>1337487000</v>
      </c>
      <c r="H572" s="1"/>
      <c r="I572" s="2">
        <v>49292000</v>
      </c>
      <c r="J572" s="1" t="s">
        <v>8</v>
      </c>
      <c r="K572" s="1" t="s">
        <v>197</v>
      </c>
      <c r="M572">
        <f t="array" ref="M572">1 - (F571/E571)</f>
        <v>0.309666680207761</v>
      </c>
      <c r="N572">
        <f t="shared" si="16"/>
        <v>9.058237204597118E-2</v>
      </c>
      <c r="O572" s="2">
        <f t="array" ref="O572">P572-SUM(G572:I572)</f>
        <v>594648000</v>
      </c>
      <c r="P572" s="2">
        <f t="shared" si="17"/>
        <v>1981427000</v>
      </c>
    </row>
    <row r="573" spans="1:16" hidden="1" x14ac:dyDescent="0.25">
      <c r="A573" s="1">
        <v>599</v>
      </c>
      <c r="B573" t="s">
        <v>329</v>
      </c>
      <c r="C573" t="s">
        <v>6819</v>
      </c>
      <c r="D573" s="1" t="s">
        <v>12</v>
      </c>
      <c r="E573" s="2">
        <v>6616632000</v>
      </c>
      <c r="F573" s="2">
        <v>4428855000</v>
      </c>
      <c r="G573" s="2">
        <v>1420281000</v>
      </c>
      <c r="H573" s="1"/>
      <c r="I573" s="2">
        <v>46012000</v>
      </c>
      <c r="J573" s="1" t="s">
        <v>8</v>
      </c>
      <c r="K573" s="1" t="s">
        <v>197</v>
      </c>
      <c r="M573">
        <f t="array" ref="M573">1 - (F572/E572)</f>
        <v>0.3018295827042764</v>
      </c>
      <c r="N573">
        <f t="shared" si="16"/>
        <v>0.10904097432047</v>
      </c>
      <c r="O573" s="2">
        <f t="array" ref="O573">P573-SUM(G573:I573)</f>
        <v>721484000</v>
      </c>
      <c r="P573" s="2">
        <f t="shared" si="17"/>
        <v>2187777000</v>
      </c>
    </row>
    <row r="574" spans="1:16" hidden="1" x14ac:dyDescent="0.25">
      <c r="A574" s="1">
        <v>600</v>
      </c>
      <c r="B574" t="s">
        <v>330</v>
      </c>
      <c r="C574" t="s">
        <v>6816</v>
      </c>
      <c r="D574" s="1" t="s">
        <v>10</v>
      </c>
      <c r="E574" s="2">
        <v>4771259000</v>
      </c>
      <c r="F574" s="2">
        <v>1038034000</v>
      </c>
      <c r="G574" s="2">
        <v>3151043000</v>
      </c>
      <c r="H574" s="1"/>
      <c r="I574" s="2">
        <v>71731000</v>
      </c>
      <c r="J574" s="1" t="s">
        <v>15</v>
      </c>
      <c r="K574" s="1" t="s">
        <v>101</v>
      </c>
      <c r="M574">
        <f t="array" ref="M574">1 - (F573/E573)</f>
        <v>0.33064813034788698</v>
      </c>
      <c r="N574">
        <f t="shared" si="16"/>
        <v>0.10698455061861031</v>
      </c>
      <c r="O574" s="2">
        <f t="array" ref="O574">P574-SUM(G574:I574)</f>
        <v>510451000</v>
      </c>
      <c r="P574" s="2">
        <f t="shared" si="17"/>
        <v>3733225000</v>
      </c>
    </row>
    <row r="575" spans="1:16" x14ac:dyDescent="0.25">
      <c r="A575" s="1">
        <v>601</v>
      </c>
      <c r="B575" t="s">
        <v>330</v>
      </c>
      <c r="C575" t="s">
        <v>6817</v>
      </c>
      <c r="D575" s="1" t="s">
        <v>11</v>
      </c>
      <c r="E575" s="2">
        <v>5763485000</v>
      </c>
      <c r="F575" s="2">
        <v>1179081000</v>
      </c>
      <c r="G575" s="2">
        <v>3919856000</v>
      </c>
      <c r="H575" s="1"/>
      <c r="I575" s="2">
        <v>76773000</v>
      </c>
      <c r="J575" s="1" t="s">
        <v>15</v>
      </c>
      <c r="K575" s="1" t="s">
        <v>101</v>
      </c>
      <c r="M575">
        <f t="array" ref="M575">1 - (F574/E574)</f>
        <v>0.78244023223220538</v>
      </c>
      <c r="N575">
        <f t="shared" si="16"/>
        <v>0.10198256783872951</v>
      </c>
      <c r="O575" s="2">
        <f t="array" ref="O575">P575-SUM(G575:I575)</f>
        <v>587775000</v>
      </c>
      <c r="P575" s="2">
        <f t="shared" si="17"/>
        <v>4584404000</v>
      </c>
    </row>
    <row r="576" spans="1:16" hidden="1" x14ac:dyDescent="0.25">
      <c r="A576" s="1">
        <v>602</v>
      </c>
      <c r="B576" t="s">
        <v>330</v>
      </c>
      <c r="C576" t="s">
        <v>6818</v>
      </c>
      <c r="D576" s="1" t="s">
        <v>12</v>
      </c>
      <c r="E576" s="2">
        <v>6672317000</v>
      </c>
      <c r="F576" s="2">
        <v>1309559000</v>
      </c>
      <c r="G576" s="2">
        <v>4785243000</v>
      </c>
      <c r="H576" s="1"/>
      <c r="I576" s="2">
        <v>156458000</v>
      </c>
      <c r="J576" s="1" t="s">
        <v>15</v>
      </c>
      <c r="K576" s="1" t="s">
        <v>101</v>
      </c>
      <c r="M576">
        <f t="array" ref="M576">1 - (F575/E575)</f>
        <v>0.79542221416382619</v>
      </c>
      <c r="N576">
        <f t="shared" si="16"/>
        <v>6.3105065301903365E-2</v>
      </c>
      <c r="O576" s="2">
        <f t="array" ref="O576">P576-SUM(G576:I576)</f>
        <v>421057000</v>
      </c>
      <c r="P576" s="2">
        <f t="shared" si="17"/>
        <v>5362758000</v>
      </c>
    </row>
    <row r="577" spans="1:16" hidden="1" x14ac:dyDescent="0.25">
      <c r="A577" s="1">
        <v>603</v>
      </c>
      <c r="B577" t="s">
        <v>330</v>
      </c>
      <c r="C577" t="s">
        <v>6819</v>
      </c>
      <c r="D577" s="1" t="s">
        <v>75</v>
      </c>
      <c r="E577" s="2">
        <v>8773564000</v>
      </c>
      <c r="F577" s="2">
        <v>1596698000</v>
      </c>
      <c r="G577" s="2">
        <v>6280728000</v>
      </c>
      <c r="H577" s="1"/>
      <c r="I577" s="2">
        <v>317141000</v>
      </c>
      <c r="J577" s="1" t="s">
        <v>15</v>
      </c>
      <c r="K577" s="1" t="s">
        <v>101</v>
      </c>
      <c r="M577">
        <f t="array" ref="M577">1 - (F576/E576)</f>
        <v>0.80373249652257228</v>
      </c>
      <c r="N577">
        <f t="shared" si="16"/>
        <v>6.5993363700316082E-2</v>
      </c>
      <c r="O577" s="2">
        <f t="array" ref="O577">P577-SUM(G577:I577)</f>
        <v>578997000</v>
      </c>
      <c r="P577" s="2">
        <f t="shared" si="17"/>
        <v>7176866000</v>
      </c>
    </row>
    <row r="578" spans="1:16" hidden="1" x14ac:dyDescent="0.25">
      <c r="A578" s="1">
        <v>604</v>
      </c>
      <c r="B578" t="s">
        <v>331</v>
      </c>
      <c r="C578" t="s">
        <v>6816</v>
      </c>
      <c r="D578" s="1" t="s">
        <v>7</v>
      </c>
      <c r="E578" s="2">
        <v>409396000</v>
      </c>
      <c r="F578" s="2">
        <v>114028000</v>
      </c>
      <c r="G578" s="2">
        <v>58323000</v>
      </c>
      <c r="H578" s="1"/>
      <c r="I578" s="2">
        <v>74453000</v>
      </c>
      <c r="J578" s="1" t="s">
        <v>71</v>
      </c>
      <c r="K578" s="1" t="s">
        <v>99</v>
      </c>
      <c r="M578">
        <f t="array" ref="M578">1 - (F577/E577)</f>
        <v>0.81801033194719963</v>
      </c>
      <c r="N578">
        <f t="shared" si="16"/>
        <v>0.39715092477698855</v>
      </c>
      <c r="O578" s="2">
        <f t="array" ref="O578">P578-SUM(G578:I578)</f>
        <v>162592000</v>
      </c>
      <c r="P578" s="2">
        <f t="shared" si="17"/>
        <v>295368000</v>
      </c>
    </row>
    <row r="579" spans="1:16" x14ac:dyDescent="0.25">
      <c r="A579" s="1">
        <v>605</v>
      </c>
      <c r="B579" t="s">
        <v>331</v>
      </c>
      <c r="C579" t="s">
        <v>6817</v>
      </c>
      <c r="D579" s="1" t="s">
        <v>10</v>
      </c>
      <c r="E579" s="2">
        <v>520613000</v>
      </c>
      <c r="F579" s="2">
        <v>140012000</v>
      </c>
      <c r="G579" s="2">
        <v>63268000</v>
      </c>
      <c r="H579" s="1"/>
      <c r="I579" s="2">
        <v>95232000</v>
      </c>
      <c r="J579" s="1" t="s">
        <v>71</v>
      </c>
      <c r="K579" s="1" t="s">
        <v>99</v>
      </c>
      <c r="M579">
        <f t="array" ref="M579">1 - (F578/E578)</f>
        <v>0.72147260842802563</v>
      </c>
      <c r="N579">
        <f t="shared" ref="N579:N642" si="18">O579/E579</f>
        <v>0.42661439495364117</v>
      </c>
      <c r="O579" s="2">
        <f t="array" ref="O579">P579-SUM(G579:I579)</f>
        <v>222101000</v>
      </c>
      <c r="P579" s="2">
        <f t="shared" ref="P579:P642" si="19">E579-F579</f>
        <v>380601000</v>
      </c>
    </row>
    <row r="580" spans="1:16" hidden="1" x14ac:dyDescent="0.25">
      <c r="A580" s="1">
        <v>606</v>
      </c>
      <c r="B580" t="s">
        <v>331</v>
      </c>
      <c r="C580" t="s">
        <v>6818</v>
      </c>
      <c r="D580" s="1" t="s">
        <v>11</v>
      </c>
      <c r="E580" s="2">
        <v>647155000</v>
      </c>
      <c r="F580" s="2">
        <v>172416000</v>
      </c>
      <c r="G580" s="2">
        <v>71369000</v>
      </c>
      <c r="H580" s="1"/>
      <c r="I580" s="2">
        <v>115076000</v>
      </c>
      <c r="J580" s="1" t="s">
        <v>71</v>
      </c>
      <c r="K580" s="1" t="s">
        <v>99</v>
      </c>
      <c r="M580">
        <f t="array" ref="M580">1 - (F579/E579)</f>
        <v>0.7310631889714625</v>
      </c>
      <c r="N580">
        <f t="shared" si="18"/>
        <v>0.44547905833996493</v>
      </c>
      <c r="O580" s="2">
        <f t="array" ref="O580">P580-SUM(G580:I580)</f>
        <v>288294000</v>
      </c>
      <c r="P580" s="2">
        <f t="shared" si="19"/>
        <v>474739000</v>
      </c>
    </row>
    <row r="581" spans="1:16" hidden="1" x14ac:dyDescent="0.25">
      <c r="A581" s="1">
        <v>607</v>
      </c>
      <c r="B581" t="s">
        <v>331</v>
      </c>
      <c r="C581" t="s">
        <v>6819</v>
      </c>
      <c r="D581" s="1" t="s">
        <v>12</v>
      </c>
      <c r="E581" s="2">
        <v>782270000</v>
      </c>
      <c r="F581" s="2">
        <v>203965000</v>
      </c>
      <c r="G581" s="2">
        <v>80791000</v>
      </c>
      <c r="H581" s="1"/>
      <c r="I581" s="2">
        <v>133457000</v>
      </c>
      <c r="J581" s="1" t="s">
        <v>71</v>
      </c>
      <c r="K581" s="1" t="s">
        <v>99</v>
      </c>
      <c r="M581">
        <f t="array" ref="M581">1 - (F580/E580)</f>
        <v>0.73357850901252397</v>
      </c>
      <c r="N581">
        <f t="shared" si="18"/>
        <v>0.46538535288327559</v>
      </c>
      <c r="O581" s="2">
        <f t="array" ref="O581">P581-SUM(G581:I581)</f>
        <v>364057000</v>
      </c>
      <c r="P581" s="2">
        <f t="shared" si="19"/>
        <v>578305000</v>
      </c>
    </row>
    <row r="582" spans="1:16" hidden="1" x14ac:dyDescent="0.25">
      <c r="A582" s="1">
        <v>608</v>
      </c>
      <c r="B582" t="s">
        <v>332</v>
      </c>
      <c r="C582" t="s">
        <v>6816</v>
      </c>
      <c r="D582" s="1" t="s">
        <v>10</v>
      </c>
      <c r="E582" s="2">
        <v>146917000000</v>
      </c>
      <c r="F582" s="2">
        <v>123050000000</v>
      </c>
      <c r="G582" s="2">
        <v>10850000000</v>
      </c>
      <c r="H582" s="1"/>
      <c r="I582" s="1"/>
      <c r="J582" s="1" t="s">
        <v>15</v>
      </c>
      <c r="K582" s="1" t="s">
        <v>333</v>
      </c>
      <c r="M582">
        <f t="array" ref="M582">1 - (F581/E581)</f>
        <v>0.73926521533485878</v>
      </c>
      <c r="N582">
        <f t="shared" si="18"/>
        <v>8.8601046849581741E-2</v>
      </c>
      <c r="O582" s="2">
        <f t="array" ref="O582">P582-SUM(G582:I582)</f>
        <v>13017000000</v>
      </c>
      <c r="P582" s="2">
        <f t="shared" si="19"/>
        <v>23867000000</v>
      </c>
    </row>
    <row r="583" spans="1:16" x14ac:dyDescent="0.25">
      <c r="A583" s="1">
        <v>609</v>
      </c>
      <c r="B583" t="s">
        <v>332</v>
      </c>
      <c r="C583" t="s">
        <v>6817</v>
      </c>
      <c r="D583" s="1" t="s">
        <v>11</v>
      </c>
      <c r="E583" s="2">
        <v>144077000000</v>
      </c>
      <c r="F583" s="2">
        <v>131903000000</v>
      </c>
      <c r="G583" s="2">
        <v>11842000000</v>
      </c>
      <c r="H583" s="1"/>
      <c r="I583" s="1"/>
      <c r="J583" s="1" t="s">
        <v>15</v>
      </c>
      <c r="K583" s="1" t="s">
        <v>333</v>
      </c>
      <c r="M583">
        <f t="array" ref="M583">1 - (F582/E582)</f>
        <v>0.16245226896819287</v>
      </c>
      <c r="N583">
        <f t="shared" si="18"/>
        <v>2.3043233826356741E-3</v>
      </c>
      <c r="O583" s="2">
        <f t="array" ref="O583">P583-SUM(G583:I583)</f>
        <v>332000000</v>
      </c>
      <c r="P583" s="2">
        <f t="shared" si="19"/>
        <v>12174000000</v>
      </c>
    </row>
    <row r="584" spans="1:16" hidden="1" x14ac:dyDescent="0.25">
      <c r="A584" s="1">
        <v>610</v>
      </c>
      <c r="B584" t="s">
        <v>332</v>
      </c>
      <c r="C584" t="s">
        <v>6818</v>
      </c>
      <c r="D584" s="1" t="s">
        <v>12</v>
      </c>
      <c r="E584" s="2">
        <v>149558000000</v>
      </c>
      <c r="F584" s="2">
        <v>131409000000</v>
      </c>
      <c r="G584" s="2">
        <v>10502000000</v>
      </c>
      <c r="H584" s="1"/>
      <c r="I584" s="1"/>
      <c r="J584" s="1" t="s">
        <v>15</v>
      </c>
      <c r="K584" s="1" t="s">
        <v>333</v>
      </c>
      <c r="M584">
        <f t="array" ref="M584">1 - (F583/E583)</f>
        <v>8.4496484518694848E-2</v>
      </c>
      <c r="N584">
        <f t="shared" si="18"/>
        <v>5.113066502627743E-2</v>
      </c>
      <c r="O584" s="2">
        <f t="array" ref="O584">P584-SUM(G584:I584)</f>
        <v>7647000000</v>
      </c>
      <c r="P584" s="2">
        <f t="shared" si="19"/>
        <v>18149000000</v>
      </c>
    </row>
    <row r="585" spans="1:16" hidden="1" x14ac:dyDescent="0.25">
      <c r="A585" s="1">
        <v>611</v>
      </c>
      <c r="B585" t="s">
        <v>332</v>
      </c>
      <c r="C585" t="s">
        <v>6819</v>
      </c>
      <c r="D585" s="1" t="s">
        <v>75</v>
      </c>
      <c r="E585" s="2">
        <v>151800000000</v>
      </c>
      <c r="F585" s="2">
        <v>135488000000</v>
      </c>
      <c r="G585" s="2">
        <v>12196000000</v>
      </c>
      <c r="H585" s="1"/>
      <c r="I585" s="1"/>
      <c r="J585" s="1" t="s">
        <v>15</v>
      </c>
      <c r="K585" s="1" t="s">
        <v>333</v>
      </c>
      <c r="M585">
        <f t="array" ref="M585">1 - (F584/E584)</f>
        <v>0.1213509140266652</v>
      </c>
      <c r="N585">
        <f t="shared" si="18"/>
        <v>2.7114624505928855E-2</v>
      </c>
      <c r="O585" s="2">
        <f t="array" ref="O585">P585-SUM(G585:I585)</f>
        <v>4116000000</v>
      </c>
      <c r="P585" s="2">
        <f t="shared" si="19"/>
        <v>16312000000</v>
      </c>
    </row>
    <row r="586" spans="1:16" hidden="1" x14ac:dyDescent="0.25">
      <c r="A586" s="1">
        <v>612</v>
      </c>
      <c r="B586" t="s">
        <v>334</v>
      </c>
      <c r="C586" t="s">
        <v>6816</v>
      </c>
      <c r="D586" s="1" t="s">
        <v>10</v>
      </c>
      <c r="E586" s="2">
        <v>3326106000</v>
      </c>
      <c r="F586" s="2">
        <v>1606661000</v>
      </c>
      <c r="G586" s="2">
        <v>1007431000</v>
      </c>
      <c r="H586" s="1"/>
      <c r="I586" s="1"/>
      <c r="J586" s="1" t="s">
        <v>8</v>
      </c>
      <c r="K586" s="1" t="s">
        <v>84</v>
      </c>
      <c r="M586">
        <f t="array" ref="M586">1 - (F585/E585)</f>
        <v>0.10745718050065878</v>
      </c>
      <c r="N586">
        <f t="shared" si="18"/>
        <v>0.21406834298125196</v>
      </c>
      <c r="O586" s="2">
        <f t="array" ref="O586">P586-SUM(G586:I586)</f>
        <v>712014000</v>
      </c>
      <c r="P586" s="2">
        <f t="shared" si="19"/>
        <v>1719445000</v>
      </c>
    </row>
    <row r="587" spans="1:16" x14ac:dyDescent="0.25">
      <c r="A587" s="1">
        <v>613</v>
      </c>
      <c r="B587" t="s">
        <v>334</v>
      </c>
      <c r="C587" t="s">
        <v>6817</v>
      </c>
      <c r="D587" s="1" t="s">
        <v>11</v>
      </c>
      <c r="E587" s="2">
        <v>3733507000</v>
      </c>
      <c r="F587" s="2">
        <v>1836105000</v>
      </c>
      <c r="G587" s="2">
        <v>1110776000</v>
      </c>
      <c r="H587" s="1"/>
      <c r="I587" s="1"/>
      <c r="J587" s="1" t="s">
        <v>8</v>
      </c>
      <c r="K587" s="1" t="s">
        <v>84</v>
      </c>
      <c r="M587">
        <f t="array" ref="M587">1 - (F586/E586)</f>
        <v>0.51695436044431542</v>
      </c>
      <c r="N587">
        <f t="shared" si="18"/>
        <v>0.21069359184273659</v>
      </c>
      <c r="O587" s="2">
        <f t="array" ref="O587">P587-SUM(G587:I587)</f>
        <v>786626000</v>
      </c>
      <c r="P587" s="2">
        <f t="shared" si="19"/>
        <v>1897402000</v>
      </c>
    </row>
    <row r="588" spans="1:16" hidden="1" x14ac:dyDescent="0.25">
      <c r="A588" s="1">
        <v>614</v>
      </c>
      <c r="B588" t="s">
        <v>334</v>
      </c>
      <c r="C588" t="s">
        <v>6818</v>
      </c>
      <c r="D588" s="1" t="s">
        <v>12</v>
      </c>
      <c r="E588" s="2">
        <v>3869187000</v>
      </c>
      <c r="F588" s="2">
        <v>1920253000</v>
      </c>
      <c r="G588" s="2">
        <v>1121590000</v>
      </c>
      <c r="H588" s="1"/>
      <c r="I588" s="1"/>
      <c r="J588" s="1" t="s">
        <v>8</v>
      </c>
      <c r="K588" s="1" t="s">
        <v>84</v>
      </c>
      <c r="M588">
        <f t="array" ref="M588">1 - (F587/E587)</f>
        <v>0.50820903777601067</v>
      </c>
      <c r="N588">
        <f t="shared" si="18"/>
        <v>0.21382889997304344</v>
      </c>
      <c r="O588" s="2">
        <f t="array" ref="O588">P588-SUM(G588:I588)</f>
        <v>827344000</v>
      </c>
      <c r="P588" s="2">
        <f t="shared" si="19"/>
        <v>1948934000</v>
      </c>
    </row>
    <row r="589" spans="1:16" hidden="1" x14ac:dyDescent="0.25">
      <c r="A589" s="1">
        <v>615</v>
      </c>
      <c r="B589" t="s">
        <v>334</v>
      </c>
      <c r="C589" t="s">
        <v>6819</v>
      </c>
      <c r="D589" s="1" t="s">
        <v>75</v>
      </c>
      <c r="E589" s="2">
        <v>3962036000</v>
      </c>
      <c r="F589" s="2">
        <v>1997259000</v>
      </c>
      <c r="G589" s="2">
        <v>1169470000</v>
      </c>
      <c r="H589" s="1"/>
      <c r="I589" s="1"/>
      <c r="J589" s="1" t="s">
        <v>8</v>
      </c>
      <c r="K589" s="1" t="s">
        <v>84</v>
      </c>
      <c r="M589">
        <f t="array" ref="M589">1 - (F588/E588)</f>
        <v>0.50370633417304456</v>
      </c>
      <c r="N589">
        <f t="shared" si="18"/>
        <v>0.20073189642900771</v>
      </c>
      <c r="O589" s="2">
        <f t="array" ref="O589">P589-SUM(G589:I589)</f>
        <v>795307000</v>
      </c>
      <c r="P589" s="2">
        <f t="shared" si="19"/>
        <v>1964777000</v>
      </c>
    </row>
    <row r="590" spans="1:16" hidden="1" x14ac:dyDescent="0.25">
      <c r="A590" s="1">
        <v>616</v>
      </c>
      <c r="B590" t="s">
        <v>335</v>
      </c>
      <c r="C590" t="s">
        <v>6816</v>
      </c>
      <c r="D590" s="1" t="s">
        <v>10</v>
      </c>
      <c r="E590" s="2">
        <v>7872000000</v>
      </c>
      <c r="F590" s="2">
        <v>1875000000</v>
      </c>
      <c r="G590" s="2">
        <v>1778000000</v>
      </c>
      <c r="H590" s="2">
        <v>1415000000</v>
      </c>
      <c r="I590" s="1"/>
      <c r="J590" s="1" t="s">
        <v>22</v>
      </c>
      <c r="K590" s="1" t="s">
        <v>77</v>
      </c>
      <c r="M590">
        <f t="array" ref="M590">1 - (F589/E589)</f>
        <v>0.49590084491912745</v>
      </c>
      <c r="N590">
        <f t="shared" si="18"/>
        <v>0.35619918699186992</v>
      </c>
      <c r="O590" s="2">
        <f t="array" ref="O590">P590-SUM(G590:I590)</f>
        <v>2804000000</v>
      </c>
      <c r="P590" s="2">
        <f t="shared" si="19"/>
        <v>5997000000</v>
      </c>
    </row>
    <row r="591" spans="1:16" x14ac:dyDescent="0.25">
      <c r="A591" s="1">
        <v>617</v>
      </c>
      <c r="B591" t="s">
        <v>335</v>
      </c>
      <c r="C591" t="s">
        <v>6817</v>
      </c>
      <c r="D591" s="1" t="s">
        <v>11</v>
      </c>
      <c r="E591" s="2">
        <v>12466000000</v>
      </c>
      <c r="F591" s="2">
        <v>2153000000</v>
      </c>
      <c r="G591" s="2">
        <v>2653000000</v>
      </c>
      <c r="H591" s="2">
        <v>2666000000</v>
      </c>
      <c r="I591" s="1"/>
      <c r="J591" s="1" t="s">
        <v>22</v>
      </c>
      <c r="K591" s="1" t="s">
        <v>77</v>
      </c>
      <c r="M591">
        <f t="array" ref="M591">1 - (F590/E590)</f>
        <v>0.76181402439024393</v>
      </c>
      <c r="N591">
        <f t="shared" si="18"/>
        <v>0.40060965827049577</v>
      </c>
      <c r="O591" s="2">
        <f t="array" ref="O591">P591-SUM(G591:I591)</f>
        <v>4994000000</v>
      </c>
      <c r="P591" s="2">
        <f t="shared" si="19"/>
        <v>10313000000</v>
      </c>
    </row>
    <row r="592" spans="1:16" hidden="1" x14ac:dyDescent="0.25">
      <c r="A592" s="1">
        <v>618</v>
      </c>
      <c r="B592" t="s">
        <v>335</v>
      </c>
      <c r="C592" t="s">
        <v>6818</v>
      </c>
      <c r="D592" s="1" t="s">
        <v>12</v>
      </c>
      <c r="E592" s="2">
        <v>17928000000</v>
      </c>
      <c r="F592" s="2">
        <v>2867000000</v>
      </c>
      <c r="G592" s="2">
        <v>4020000000</v>
      </c>
      <c r="H592" s="2">
        <v>4816000000</v>
      </c>
      <c r="I592" s="1"/>
      <c r="J592" s="1" t="s">
        <v>22</v>
      </c>
      <c r="K592" s="1" t="s">
        <v>77</v>
      </c>
      <c r="M592">
        <f t="array" ref="M592">1 - (F591/E591)</f>
        <v>0.82729022942403341</v>
      </c>
      <c r="N592">
        <f t="shared" si="18"/>
        <v>0.34722222222222221</v>
      </c>
      <c r="O592" s="2">
        <f t="array" ref="O592">P592-SUM(G592:I592)</f>
        <v>6225000000</v>
      </c>
      <c r="P592" s="2">
        <f t="shared" si="19"/>
        <v>15061000000</v>
      </c>
    </row>
    <row r="593" spans="1:16" hidden="1" x14ac:dyDescent="0.25">
      <c r="A593" s="1">
        <v>619</v>
      </c>
      <c r="B593" t="s">
        <v>335</v>
      </c>
      <c r="C593" t="s">
        <v>6819</v>
      </c>
      <c r="D593" s="1" t="s">
        <v>75</v>
      </c>
      <c r="E593" s="2">
        <v>27638000000</v>
      </c>
      <c r="F593" s="2">
        <v>3789000000</v>
      </c>
      <c r="G593" s="2">
        <v>5503000000</v>
      </c>
      <c r="H593" s="2">
        <v>5919000000</v>
      </c>
      <c r="I593" s="1"/>
      <c r="J593" s="1" t="s">
        <v>22</v>
      </c>
      <c r="K593" s="1" t="s">
        <v>77</v>
      </c>
      <c r="M593">
        <f t="array" ref="M593">1 - (F592/E592)</f>
        <v>0.84008255243194996</v>
      </c>
      <c r="N593">
        <f t="shared" si="18"/>
        <v>0.44963456111151312</v>
      </c>
      <c r="O593" s="2">
        <f t="array" ref="O593">P593-SUM(G593:I593)</f>
        <v>12427000000</v>
      </c>
      <c r="P593" s="2">
        <f t="shared" si="19"/>
        <v>23849000000</v>
      </c>
    </row>
    <row r="594" spans="1:16" hidden="1" x14ac:dyDescent="0.25">
      <c r="A594" s="1">
        <v>620</v>
      </c>
      <c r="B594" t="s">
        <v>336</v>
      </c>
      <c r="C594" t="s">
        <v>6816</v>
      </c>
      <c r="D594" s="1" t="s">
        <v>7</v>
      </c>
      <c r="E594" s="2">
        <v>3134800000</v>
      </c>
      <c r="F594" s="2">
        <v>2093200000</v>
      </c>
      <c r="G594" s="2">
        <v>873100000</v>
      </c>
      <c r="H594" s="1"/>
      <c r="I594" s="2">
        <v>7400000</v>
      </c>
      <c r="J594" s="1" t="s">
        <v>8</v>
      </c>
      <c r="K594" s="1" t="s">
        <v>84</v>
      </c>
      <c r="M594">
        <f t="array" ref="M594">1 - (F593/E593)</f>
        <v>0.86290614371517482</v>
      </c>
      <c r="N594">
        <f t="shared" si="18"/>
        <v>5.1390838330994004E-2</v>
      </c>
      <c r="O594" s="2">
        <f t="array" ref="O594">P594-SUM(G594:I594)</f>
        <v>161100000</v>
      </c>
      <c r="P594" s="2">
        <f t="shared" si="19"/>
        <v>1041600000</v>
      </c>
    </row>
    <row r="595" spans="1:16" x14ac:dyDescent="0.25">
      <c r="A595" s="1">
        <v>621</v>
      </c>
      <c r="B595" t="s">
        <v>336</v>
      </c>
      <c r="C595" t="s">
        <v>6817</v>
      </c>
      <c r="D595" s="1" t="s">
        <v>10</v>
      </c>
      <c r="E595" s="2">
        <v>3703600000</v>
      </c>
      <c r="F595" s="2">
        <v>2408500000</v>
      </c>
      <c r="G595" s="2">
        <v>938700000</v>
      </c>
      <c r="H595" s="1"/>
      <c r="I595" s="2">
        <v>9400000</v>
      </c>
      <c r="J595" s="1" t="s">
        <v>8</v>
      </c>
      <c r="K595" s="1" t="s">
        <v>84</v>
      </c>
      <c r="M595">
        <f t="array" ref="M595">1 - (F594/E594)</f>
        <v>0.33227000127599848</v>
      </c>
      <c r="N595">
        <f t="shared" si="18"/>
        <v>9.3692623393455021E-2</v>
      </c>
      <c r="O595" s="2">
        <f t="array" ref="O595">P595-SUM(G595:I595)</f>
        <v>347000000</v>
      </c>
      <c r="P595" s="2">
        <f t="shared" si="19"/>
        <v>1295100000</v>
      </c>
    </row>
    <row r="596" spans="1:16" hidden="1" x14ac:dyDescent="0.25">
      <c r="A596" s="1">
        <v>622</v>
      </c>
      <c r="B596" t="s">
        <v>336</v>
      </c>
      <c r="C596" t="s">
        <v>6818</v>
      </c>
      <c r="D596" s="1" t="s">
        <v>11</v>
      </c>
      <c r="E596" s="2">
        <v>4013600000</v>
      </c>
      <c r="F596" s="2">
        <v>2646700000</v>
      </c>
      <c r="G596" s="2">
        <v>943300000</v>
      </c>
      <c r="H596" s="1"/>
      <c r="I596" s="2">
        <v>13100000</v>
      </c>
      <c r="J596" s="1" t="s">
        <v>8</v>
      </c>
      <c r="K596" s="1" t="s">
        <v>84</v>
      </c>
      <c r="M596">
        <f t="array" ref="M596">1 - (F595/E595)</f>
        <v>0.34968679123015445</v>
      </c>
      <c r="N596">
        <f t="shared" si="18"/>
        <v>0.10227725732509468</v>
      </c>
      <c r="O596" s="2">
        <f t="array" ref="O596">P596-SUM(G596:I596)</f>
        <v>410500000</v>
      </c>
      <c r="P596" s="2">
        <f t="shared" si="19"/>
        <v>1366900000</v>
      </c>
    </row>
    <row r="597" spans="1:16" hidden="1" x14ac:dyDescent="0.25">
      <c r="A597" s="1">
        <v>623</v>
      </c>
      <c r="B597" t="s">
        <v>336</v>
      </c>
      <c r="C597" t="s">
        <v>6819</v>
      </c>
      <c r="D597" s="1" t="s">
        <v>12</v>
      </c>
      <c r="E597" s="2">
        <v>4579400000</v>
      </c>
      <c r="F597" s="2">
        <v>2997500000</v>
      </c>
      <c r="G597" s="2">
        <v>1047600000</v>
      </c>
      <c r="H597" s="1"/>
      <c r="I597" s="2">
        <v>21600000</v>
      </c>
      <c r="J597" s="1" t="s">
        <v>8</v>
      </c>
      <c r="K597" s="1" t="s">
        <v>84</v>
      </c>
      <c r="M597">
        <f t="array" ref="M597">1 - (F596/E596)</f>
        <v>0.34056707195535185</v>
      </c>
      <c r="N597">
        <f t="shared" si="18"/>
        <v>0.11195789841463948</v>
      </c>
      <c r="O597" s="2">
        <f t="array" ref="O597">P597-SUM(G597:I597)</f>
        <v>512700000</v>
      </c>
      <c r="P597" s="2">
        <f t="shared" si="19"/>
        <v>1581900000</v>
      </c>
    </row>
    <row r="598" spans="1:16" hidden="1" x14ac:dyDescent="0.25">
      <c r="A598" s="1">
        <v>624</v>
      </c>
      <c r="B598" t="s">
        <v>337</v>
      </c>
      <c r="C598" t="s">
        <v>6816</v>
      </c>
      <c r="D598" s="1" t="s">
        <v>7</v>
      </c>
      <c r="E598" s="2">
        <v>18010000000</v>
      </c>
      <c r="F598" s="2">
        <v>11561000000</v>
      </c>
      <c r="G598" s="2">
        <v>431000000</v>
      </c>
      <c r="H598" s="2">
        <v>285000000</v>
      </c>
      <c r="I598" s="1"/>
      <c r="J598" s="1" t="s">
        <v>79</v>
      </c>
      <c r="K598" s="1" t="s">
        <v>338</v>
      </c>
      <c r="M598">
        <f t="array" ref="M598">1 - (F597/E597)</f>
        <v>0.34543826702188063</v>
      </c>
      <c r="N598">
        <f t="shared" si="18"/>
        <v>0.3183231538034425</v>
      </c>
      <c r="O598" s="2">
        <f t="array" ref="O598">P598-SUM(G598:I598)</f>
        <v>5733000000</v>
      </c>
      <c r="P598" s="2">
        <f t="shared" si="19"/>
        <v>6449000000</v>
      </c>
    </row>
    <row r="599" spans="1:16" x14ac:dyDescent="0.25">
      <c r="A599" s="1">
        <v>625</v>
      </c>
      <c r="B599" t="s">
        <v>337</v>
      </c>
      <c r="C599" t="s">
        <v>6817</v>
      </c>
      <c r="D599" s="1" t="s">
        <v>10</v>
      </c>
      <c r="E599" s="2">
        <v>20921000000</v>
      </c>
      <c r="F599" s="2">
        <v>14637000000</v>
      </c>
      <c r="G599" s="2">
        <v>657000000</v>
      </c>
      <c r="H599" s="2">
        <v>210000000</v>
      </c>
      <c r="I599" s="1"/>
      <c r="J599" s="1" t="s">
        <v>79</v>
      </c>
      <c r="K599" s="1" t="s">
        <v>338</v>
      </c>
      <c r="M599">
        <f t="array" ref="M599">1 - (F598/E598)</f>
        <v>0.35807884508606325</v>
      </c>
      <c r="N599">
        <f t="shared" si="18"/>
        <v>0.25892643755078631</v>
      </c>
      <c r="O599" s="2">
        <f t="array" ref="O599">P599-SUM(G599:I599)</f>
        <v>5417000000</v>
      </c>
      <c r="P599" s="2">
        <f t="shared" si="19"/>
        <v>6284000000</v>
      </c>
    </row>
    <row r="600" spans="1:16" hidden="1" x14ac:dyDescent="0.25">
      <c r="A600" s="1">
        <v>626</v>
      </c>
      <c r="B600" t="s">
        <v>337</v>
      </c>
      <c r="C600" t="s">
        <v>6818</v>
      </c>
      <c r="D600" s="1" t="s">
        <v>11</v>
      </c>
      <c r="E600" s="2">
        <v>21438000000</v>
      </c>
      <c r="F600" s="2">
        <v>19504000000</v>
      </c>
      <c r="G600" s="2">
        <v>592000000</v>
      </c>
      <c r="H600" s="2">
        <v>126000000</v>
      </c>
      <c r="I600" s="1"/>
      <c r="J600" s="1" t="s">
        <v>79</v>
      </c>
      <c r="K600" s="1" t="s">
        <v>338</v>
      </c>
      <c r="M600">
        <f t="array" ref="M600">1 - (F599/E599)</f>
        <v>0.30036805124038046</v>
      </c>
      <c r="N600">
        <f t="shared" si="18"/>
        <v>5.6721709114656217E-2</v>
      </c>
      <c r="O600" s="2">
        <f t="array" ref="O600">P600-SUM(G600:I600)</f>
        <v>1216000000</v>
      </c>
      <c r="P600" s="2">
        <f t="shared" si="19"/>
        <v>1934000000</v>
      </c>
    </row>
    <row r="601" spans="1:16" hidden="1" x14ac:dyDescent="0.25">
      <c r="A601" s="1">
        <v>627</v>
      </c>
      <c r="B601" t="s">
        <v>337</v>
      </c>
      <c r="C601" t="s">
        <v>6819</v>
      </c>
      <c r="D601" s="1" t="s">
        <v>12</v>
      </c>
      <c r="E601" s="2">
        <v>15877000000</v>
      </c>
      <c r="F601" s="2">
        <v>28524000000</v>
      </c>
      <c r="G601" s="2">
        <v>569000000</v>
      </c>
      <c r="H601" s="2">
        <v>127000000</v>
      </c>
      <c r="I601" s="1"/>
      <c r="J601" s="1" t="s">
        <v>79</v>
      </c>
      <c r="K601" s="1" t="s">
        <v>338</v>
      </c>
      <c r="M601">
        <f t="array" ref="M601">1 - (F600/E600)</f>
        <v>9.0213639332027196E-2</v>
      </c>
      <c r="N601">
        <f t="shared" si="18"/>
        <v>-0.8403980600869182</v>
      </c>
      <c r="O601" s="2">
        <f t="array" ref="O601">P601-SUM(G601:I601)</f>
        <v>-13343000000</v>
      </c>
      <c r="P601" s="2">
        <f t="shared" si="19"/>
        <v>-12647000000</v>
      </c>
    </row>
    <row r="602" spans="1:16" hidden="1" x14ac:dyDescent="0.25">
      <c r="A602" s="1">
        <v>628</v>
      </c>
      <c r="B602" t="s">
        <v>339</v>
      </c>
      <c r="C602" t="s">
        <v>6816</v>
      </c>
      <c r="D602" s="1" t="s">
        <v>254</v>
      </c>
      <c r="E602" s="2">
        <v>44287000000</v>
      </c>
      <c r="F602" s="2">
        <v>16448000000</v>
      </c>
      <c r="G602" s="2">
        <v>20359000000</v>
      </c>
      <c r="H602" s="1"/>
      <c r="I602" s="2">
        <v>2386000000</v>
      </c>
      <c r="J602" s="1" t="s">
        <v>8</v>
      </c>
      <c r="K602" s="1" t="s">
        <v>197</v>
      </c>
      <c r="M602">
        <f t="array" ref="M602">1 - (F601/E601)</f>
        <v>-0.79656106317314346</v>
      </c>
      <c r="N602">
        <f t="shared" si="18"/>
        <v>0.11502246708966514</v>
      </c>
      <c r="O602" s="2">
        <f t="array" ref="O602">P602-SUM(G602:I602)</f>
        <v>5094000000</v>
      </c>
      <c r="P602" s="2">
        <f t="shared" si="19"/>
        <v>27839000000</v>
      </c>
    </row>
    <row r="603" spans="1:16" x14ac:dyDescent="0.25">
      <c r="A603" s="1">
        <v>629</v>
      </c>
      <c r="B603" t="s">
        <v>339</v>
      </c>
      <c r="C603" t="s">
        <v>6817</v>
      </c>
      <c r="D603" s="1" t="s">
        <v>256</v>
      </c>
      <c r="E603" s="2">
        <v>45567000000</v>
      </c>
      <c r="F603" s="2">
        <v>17052000000</v>
      </c>
      <c r="G603" s="2">
        <v>22113000000</v>
      </c>
      <c r="H603" s="1"/>
      <c r="I603" s="2">
        <v>2587000000</v>
      </c>
      <c r="J603" s="1" t="s">
        <v>8</v>
      </c>
      <c r="K603" s="1" t="s">
        <v>197</v>
      </c>
      <c r="M603">
        <f t="array" ref="M603">1 - (F602/E602)</f>
        <v>0.62860433084200773</v>
      </c>
      <c r="N603">
        <f t="shared" si="18"/>
        <v>8.3722869620558735E-2</v>
      </c>
      <c r="O603" s="2">
        <f t="array" ref="O603">P603-SUM(G603:I603)</f>
        <v>3815000000</v>
      </c>
      <c r="P603" s="2">
        <f t="shared" si="19"/>
        <v>28515000000</v>
      </c>
    </row>
    <row r="604" spans="1:16" hidden="1" x14ac:dyDescent="0.25">
      <c r="A604" s="1">
        <v>630</v>
      </c>
      <c r="B604" t="s">
        <v>339</v>
      </c>
      <c r="C604" t="s">
        <v>6818</v>
      </c>
      <c r="D604" s="1" t="s">
        <v>166</v>
      </c>
      <c r="E604" s="2">
        <v>47453000000</v>
      </c>
      <c r="F604" s="2">
        <v>16984000000</v>
      </c>
      <c r="G604" s="2">
        <v>25715000000</v>
      </c>
      <c r="H604" s="1"/>
      <c r="I604" s="2">
        <v>2611000000</v>
      </c>
      <c r="J604" s="1" t="s">
        <v>8</v>
      </c>
      <c r="K604" s="1" t="s">
        <v>197</v>
      </c>
      <c r="M604">
        <f t="array" ref="M604">1 - (F603/E603)</f>
        <v>0.62578181578774106</v>
      </c>
      <c r="N604">
        <f t="shared" si="18"/>
        <v>4.5160474574842478E-2</v>
      </c>
      <c r="O604" s="2">
        <f t="array" ref="O604">P604-SUM(G604:I604)</f>
        <v>2143000000</v>
      </c>
      <c r="P604" s="2">
        <f t="shared" si="19"/>
        <v>30469000000</v>
      </c>
    </row>
    <row r="605" spans="1:16" hidden="1" x14ac:dyDescent="0.25">
      <c r="A605" s="1">
        <v>631</v>
      </c>
      <c r="B605" t="s">
        <v>339</v>
      </c>
      <c r="C605" t="s">
        <v>6819</v>
      </c>
      <c r="D605" s="1" t="s">
        <v>257</v>
      </c>
      <c r="E605" s="2">
        <v>50365000000</v>
      </c>
      <c r="F605" s="2">
        <v>17327000000</v>
      </c>
      <c r="G605" s="2">
        <v>27330000000</v>
      </c>
      <c r="H605" s="1"/>
      <c r="I605" s="2">
        <v>2631000000</v>
      </c>
      <c r="J605" s="1" t="s">
        <v>8</v>
      </c>
      <c r="K605" s="1" t="s">
        <v>197</v>
      </c>
      <c r="M605">
        <f t="array" ref="M605">1 - (F604/E604)</f>
        <v>0.6420879607190273</v>
      </c>
      <c r="N605">
        <f t="shared" si="18"/>
        <v>6.1094013699990075E-2</v>
      </c>
      <c r="O605" s="2">
        <f t="array" ref="O605">P605-SUM(G605:I605)</f>
        <v>3077000000</v>
      </c>
      <c r="P605" s="2">
        <f t="shared" si="19"/>
        <v>33038000000</v>
      </c>
    </row>
    <row r="606" spans="1:16" hidden="1" x14ac:dyDescent="0.25">
      <c r="A606" s="1">
        <v>632</v>
      </c>
      <c r="B606" t="s">
        <v>340</v>
      </c>
      <c r="C606" t="s">
        <v>6816</v>
      </c>
      <c r="D606" s="1" t="s">
        <v>7</v>
      </c>
      <c r="E606" s="2">
        <v>15255000000</v>
      </c>
      <c r="F606" s="2">
        <v>6717000000</v>
      </c>
      <c r="G606" s="2">
        <v>5353000000</v>
      </c>
      <c r="H606" s="1"/>
      <c r="I606" s="2">
        <v>1051000000</v>
      </c>
      <c r="J606" s="1" t="s">
        <v>61</v>
      </c>
      <c r="K606" s="1" t="s">
        <v>64</v>
      </c>
      <c r="M606">
        <f t="array" ref="M606">1 - (F605/E605)</f>
        <v>0.6559714087163705</v>
      </c>
      <c r="N606">
        <f t="shared" si="18"/>
        <v>0.13988856112749917</v>
      </c>
      <c r="O606" s="2">
        <f t="array" ref="O606">P606-SUM(G606:I606)</f>
        <v>2134000000</v>
      </c>
      <c r="P606" s="2">
        <f t="shared" si="19"/>
        <v>8538000000</v>
      </c>
    </row>
    <row r="607" spans="1:16" x14ac:dyDescent="0.25">
      <c r="A607" s="1">
        <v>633</v>
      </c>
      <c r="B607" t="s">
        <v>340</v>
      </c>
      <c r="C607" t="s">
        <v>6817</v>
      </c>
      <c r="D607" s="1" t="s">
        <v>10</v>
      </c>
      <c r="E607" s="2">
        <v>14892000000</v>
      </c>
      <c r="F607" s="2">
        <v>6459000000</v>
      </c>
      <c r="G607" s="2">
        <v>4315000000</v>
      </c>
      <c r="H607" s="1"/>
      <c r="I607" s="2">
        <v>1741000000</v>
      </c>
      <c r="J607" s="1" t="s">
        <v>61</v>
      </c>
      <c r="K607" s="1" t="s">
        <v>64</v>
      </c>
      <c r="M607">
        <f t="array" ref="M607">1 - (F606/E606)</f>
        <v>0.55968534906587997</v>
      </c>
      <c r="N607">
        <f t="shared" si="18"/>
        <v>0.15961590115498253</v>
      </c>
      <c r="O607" s="2">
        <f t="array" ref="O607">P607-SUM(G607:I607)</f>
        <v>2377000000</v>
      </c>
      <c r="P607" s="2">
        <f t="shared" si="19"/>
        <v>8433000000</v>
      </c>
    </row>
    <row r="608" spans="1:16" hidden="1" x14ac:dyDescent="0.25">
      <c r="A608" s="1">
        <v>634</v>
      </c>
      <c r="B608" t="s">
        <v>340</v>
      </c>
      <c r="C608" t="s">
        <v>6818</v>
      </c>
      <c r="D608" s="1" t="s">
        <v>11</v>
      </c>
      <c r="E608" s="2">
        <v>15049000000</v>
      </c>
      <c r="F608" s="2">
        <v>6996000000</v>
      </c>
      <c r="G608" s="2">
        <v>5759000000</v>
      </c>
      <c r="H608" s="1"/>
      <c r="I608" s="2">
        <v>1232000000</v>
      </c>
      <c r="J608" s="1" t="s">
        <v>61</v>
      </c>
      <c r="K608" s="1" t="s">
        <v>64</v>
      </c>
      <c r="M608">
        <f t="array" ref="M608">1 - (F607/E607)</f>
        <v>0.56627719580983071</v>
      </c>
      <c r="N608">
        <f t="shared" si="18"/>
        <v>7.0569473054688026E-2</v>
      </c>
      <c r="O608" s="2">
        <f t="array" ref="O608">P608-SUM(G608:I608)</f>
        <v>1062000000</v>
      </c>
      <c r="P608" s="2">
        <f t="shared" si="19"/>
        <v>8053000000</v>
      </c>
    </row>
    <row r="609" spans="1:16" hidden="1" x14ac:dyDescent="0.25">
      <c r="A609" s="1">
        <v>635</v>
      </c>
      <c r="B609" t="s">
        <v>340</v>
      </c>
      <c r="C609" t="s">
        <v>6819</v>
      </c>
      <c r="D609" s="1" t="s">
        <v>12</v>
      </c>
      <c r="E609" s="2">
        <v>15026000000</v>
      </c>
      <c r="F609" s="2">
        <v>6173000000</v>
      </c>
      <c r="G609" s="2">
        <v>4969000000</v>
      </c>
      <c r="H609" s="1"/>
      <c r="I609" s="2">
        <v>1550000000</v>
      </c>
      <c r="J609" s="1" t="s">
        <v>61</v>
      </c>
      <c r="K609" s="1" t="s">
        <v>64</v>
      </c>
      <c r="M609">
        <f t="array" ref="M609">1 - (F608/E608)</f>
        <v>0.53511861253239412</v>
      </c>
      <c r="N609">
        <f t="shared" si="18"/>
        <v>0.15533076001597232</v>
      </c>
      <c r="O609" s="2">
        <f t="array" ref="O609">P609-SUM(G609:I609)</f>
        <v>2334000000</v>
      </c>
      <c r="P609" s="2">
        <f t="shared" si="19"/>
        <v>8853000000</v>
      </c>
    </row>
    <row r="610" spans="1:16" hidden="1" x14ac:dyDescent="0.25">
      <c r="A610" s="1">
        <v>636</v>
      </c>
      <c r="B610" t="s">
        <v>341</v>
      </c>
      <c r="C610" t="s">
        <v>6816</v>
      </c>
      <c r="D610" s="1" t="s">
        <v>31</v>
      </c>
      <c r="E610" s="2">
        <v>1481314000</v>
      </c>
      <c r="F610" s="2">
        <v>253047000</v>
      </c>
      <c r="G610" s="2">
        <v>587835000</v>
      </c>
      <c r="H610" s="2">
        <v>209614000</v>
      </c>
      <c r="I610" s="1"/>
      <c r="J610" s="1" t="s">
        <v>22</v>
      </c>
      <c r="K610" s="1" t="s">
        <v>240</v>
      </c>
      <c r="M610">
        <f t="array" ref="M610">1 - (F609/E609)</f>
        <v>0.58917875682150944</v>
      </c>
      <c r="N610">
        <f t="shared" si="18"/>
        <v>0.29083502890001717</v>
      </c>
      <c r="O610" s="2">
        <f t="array" ref="O610">P610-SUM(G610:I610)</f>
        <v>430818000</v>
      </c>
      <c r="P610" s="2">
        <f t="shared" si="19"/>
        <v>1228267000</v>
      </c>
    </row>
    <row r="611" spans="1:16" x14ac:dyDescent="0.25">
      <c r="A611" s="1">
        <v>637</v>
      </c>
      <c r="B611" t="s">
        <v>341</v>
      </c>
      <c r="C611" t="s">
        <v>6817</v>
      </c>
      <c r="D611" s="1" t="s">
        <v>33</v>
      </c>
      <c r="E611" s="2">
        <v>1732046000</v>
      </c>
      <c r="F611" s="2">
        <v>309959000</v>
      </c>
      <c r="G611" s="2">
        <v>664738000</v>
      </c>
      <c r="H611" s="2">
        <v>263792000</v>
      </c>
      <c r="I611" s="1"/>
      <c r="J611" s="1" t="s">
        <v>22</v>
      </c>
      <c r="K611" s="1" t="s">
        <v>240</v>
      </c>
      <c r="M611">
        <f t="array" ref="M611">1 - (F610/E610)</f>
        <v>0.82917396311653035</v>
      </c>
      <c r="N611">
        <f t="shared" si="18"/>
        <v>0.28495605774904359</v>
      </c>
      <c r="O611" s="2">
        <f t="array" ref="O611">P611-SUM(G611:I611)</f>
        <v>493557000</v>
      </c>
      <c r="P611" s="2">
        <f t="shared" si="19"/>
        <v>1422087000</v>
      </c>
    </row>
    <row r="612" spans="1:16" hidden="1" x14ac:dyDescent="0.25">
      <c r="A612" s="1">
        <v>638</v>
      </c>
      <c r="B612" t="s">
        <v>341</v>
      </c>
      <c r="C612" t="s">
        <v>6818</v>
      </c>
      <c r="D612" s="1" t="s">
        <v>34</v>
      </c>
      <c r="E612" s="2">
        <v>1919823000</v>
      </c>
      <c r="F612" s="2">
        <v>332261000</v>
      </c>
      <c r="G612" s="2">
        <v>738080000</v>
      </c>
      <c r="H612" s="2">
        <v>296583000</v>
      </c>
      <c r="I612" s="1"/>
      <c r="J612" s="1" t="s">
        <v>22</v>
      </c>
      <c r="K612" s="1" t="s">
        <v>240</v>
      </c>
      <c r="M612">
        <f t="array" ref="M612">1 - (F611/E611)</f>
        <v>0.82104459119446016</v>
      </c>
      <c r="N612">
        <f t="shared" si="18"/>
        <v>0.28799477868532675</v>
      </c>
      <c r="O612" s="2">
        <f t="array" ref="O612">P612-SUM(G612:I612)</f>
        <v>552899000</v>
      </c>
      <c r="P612" s="2">
        <f t="shared" si="19"/>
        <v>1587562000</v>
      </c>
    </row>
    <row r="613" spans="1:16" hidden="1" x14ac:dyDescent="0.25">
      <c r="A613" s="1">
        <v>639</v>
      </c>
      <c r="B613" t="s">
        <v>341</v>
      </c>
      <c r="C613" t="s">
        <v>6819</v>
      </c>
      <c r="D613" s="1" t="s">
        <v>35</v>
      </c>
      <c r="E613" s="2">
        <v>1995034000</v>
      </c>
      <c r="F613" s="2">
        <v>337205000</v>
      </c>
      <c r="G613" s="2">
        <v>767174000</v>
      </c>
      <c r="H613" s="2">
        <v>334227000</v>
      </c>
      <c r="I613" s="1"/>
      <c r="J613" s="1" t="s">
        <v>22</v>
      </c>
      <c r="K613" s="1" t="s">
        <v>240</v>
      </c>
      <c r="M613">
        <f t="array" ref="M613">1 - (F612/E612)</f>
        <v>0.82693144107555749</v>
      </c>
      <c r="N613">
        <f t="shared" si="18"/>
        <v>0.27890652490133</v>
      </c>
      <c r="O613" s="2">
        <f t="array" ref="O613">P613-SUM(G613:I613)</f>
        <v>556428000</v>
      </c>
      <c r="P613" s="2">
        <f t="shared" si="19"/>
        <v>1657829000</v>
      </c>
    </row>
    <row r="614" spans="1:16" hidden="1" x14ac:dyDescent="0.25">
      <c r="A614" s="1">
        <v>640</v>
      </c>
      <c r="B614" t="s">
        <v>342</v>
      </c>
      <c r="C614" t="s">
        <v>6816</v>
      </c>
      <c r="D614" s="1" t="s">
        <v>7</v>
      </c>
      <c r="E614" s="2">
        <v>5795800000</v>
      </c>
      <c r="F614" s="2">
        <v>3956200000</v>
      </c>
      <c r="G614" s="2">
        <v>763300000</v>
      </c>
      <c r="H614" s="1"/>
      <c r="I614" s="1"/>
      <c r="J614" s="1" t="s">
        <v>22</v>
      </c>
      <c r="K614" s="1" t="s">
        <v>77</v>
      </c>
      <c r="M614">
        <f t="array" ref="M614">1 - (F613/E613)</f>
        <v>0.83097781792190006</v>
      </c>
      <c r="N614">
        <f t="shared" si="18"/>
        <v>0.18570344042237483</v>
      </c>
      <c r="O614" s="2">
        <f t="array" ref="O614">P614-SUM(G614:I614)</f>
        <v>1076300000</v>
      </c>
      <c r="P614" s="2">
        <f t="shared" si="19"/>
        <v>1839600000</v>
      </c>
    </row>
    <row r="615" spans="1:16" x14ac:dyDescent="0.25">
      <c r="A615" s="1">
        <v>641</v>
      </c>
      <c r="B615" t="s">
        <v>342</v>
      </c>
      <c r="C615" t="s">
        <v>6817</v>
      </c>
      <c r="D615" s="1" t="s">
        <v>10</v>
      </c>
      <c r="E615" s="2">
        <v>6063400000</v>
      </c>
      <c r="F615" s="2">
        <v>4092700000</v>
      </c>
      <c r="G615" s="2">
        <v>907800000</v>
      </c>
      <c r="H615" s="1"/>
      <c r="I615" s="1"/>
      <c r="J615" s="1" t="s">
        <v>22</v>
      </c>
      <c r="K615" s="1" t="s">
        <v>77</v>
      </c>
      <c r="M615">
        <f t="array" ref="M615">1 - (F614/E614)</f>
        <v>0.31740225680665313</v>
      </c>
      <c r="N615">
        <f t="shared" si="18"/>
        <v>0.1752976877659399</v>
      </c>
      <c r="O615" s="2">
        <f t="array" ref="O615">P615-SUM(G615:I615)</f>
        <v>1062900000</v>
      </c>
      <c r="P615" s="2">
        <f t="shared" si="19"/>
        <v>1970700000</v>
      </c>
    </row>
    <row r="616" spans="1:16" hidden="1" x14ac:dyDescent="0.25">
      <c r="A616" s="1">
        <v>642</v>
      </c>
      <c r="B616" t="s">
        <v>342</v>
      </c>
      <c r="C616" t="s">
        <v>6818</v>
      </c>
      <c r="D616" s="1" t="s">
        <v>11</v>
      </c>
      <c r="E616" s="2">
        <v>6413800000</v>
      </c>
      <c r="F616" s="2">
        <v>4328300000</v>
      </c>
      <c r="G616" s="2">
        <v>814900000</v>
      </c>
      <c r="H616" s="1"/>
      <c r="I616" s="1"/>
      <c r="J616" s="1" t="s">
        <v>22</v>
      </c>
      <c r="K616" s="1" t="s">
        <v>77</v>
      </c>
      <c r="M616">
        <f t="array" ref="M616">1 - (F615/E615)</f>
        <v>0.32501566777715474</v>
      </c>
      <c r="N616">
        <f t="shared" si="18"/>
        <v>0.19810408806012036</v>
      </c>
      <c r="O616" s="2">
        <f t="array" ref="O616">P616-SUM(G616:I616)</f>
        <v>1270600000</v>
      </c>
      <c r="P616" s="2">
        <f t="shared" si="19"/>
        <v>2085500000</v>
      </c>
    </row>
    <row r="617" spans="1:16" hidden="1" x14ac:dyDescent="0.25">
      <c r="A617" s="1">
        <v>643</v>
      </c>
      <c r="B617" t="s">
        <v>342</v>
      </c>
      <c r="C617" t="s">
        <v>6819</v>
      </c>
      <c r="D617" s="1" t="s">
        <v>12</v>
      </c>
      <c r="E617" s="2">
        <v>6595200000</v>
      </c>
      <c r="F617" s="2">
        <v>4393200000</v>
      </c>
      <c r="G617" s="2">
        <v>1102800000</v>
      </c>
      <c r="H617" s="1"/>
      <c r="I617" s="1"/>
      <c r="J617" s="1" t="s">
        <v>22</v>
      </c>
      <c r="K617" s="1" t="s">
        <v>77</v>
      </c>
      <c r="M617">
        <f t="array" ref="M617">1 - (F616/E616)</f>
        <v>0.32515825251800801</v>
      </c>
      <c r="N617">
        <f t="shared" si="18"/>
        <v>0.16666666666666666</v>
      </c>
      <c r="O617" s="2">
        <f t="array" ref="O617">P617-SUM(G617:I617)</f>
        <v>1099200000</v>
      </c>
      <c r="P617" s="2">
        <f t="shared" si="19"/>
        <v>2202000000</v>
      </c>
    </row>
    <row r="618" spans="1:16" hidden="1" x14ac:dyDescent="0.25">
      <c r="A618" s="1">
        <v>644</v>
      </c>
      <c r="B618" t="s">
        <v>343</v>
      </c>
      <c r="C618" t="s">
        <v>6816</v>
      </c>
      <c r="D618" s="1" t="s">
        <v>7</v>
      </c>
      <c r="E618" s="2">
        <v>4436000000</v>
      </c>
      <c r="F618" s="2">
        <v>2564000000</v>
      </c>
      <c r="G618" s="2">
        <v>824000000</v>
      </c>
      <c r="H618" s="1"/>
      <c r="I618" s="1"/>
      <c r="J618" s="1" t="s">
        <v>22</v>
      </c>
      <c r="K618" s="1" t="s">
        <v>77</v>
      </c>
      <c r="M618">
        <f t="array" ref="M618">1 - (F617/E617)</f>
        <v>0.33387918486171764</v>
      </c>
      <c r="N618">
        <f t="shared" si="18"/>
        <v>0.23624887285843102</v>
      </c>
      <c r="O618" s="2">
        <f t="array" ref="O618">P618-SUM(G618:I618)</f>
        <v>1048000000</v>
      </c>
      <c r="P618" s="2">
        <f t="shared" si="19"/>
        <v>1872000000</v>
      </c>
    </row>
    <row r="619" spans="1:16" x14ac:dyDescent="0.25">
      <c r="A619" s="1">
        <v>645</v>
      </c>
      <c r="B619" t="s">
        <v>343</v>
      </c>
      <c r="C619" t="s">
        <v>6817</v>
      </c>
      <c r="D619" s="1" t="s">
        <v>10</v>
      </c>
      <c r="E619" s="2">
        <v>4814000000</v>
      </c>
      <c r="F619" s="2">
        <v>2776000000</v>
      </c>
      <c r="G619" s="2">
        <v>977000000</v>
      </c>
      <c r="H619" s="1"/>
      <c r="I619" s="1"/>
      <c r="J619" s="1" t="s">
        <v>22</v>
      </c>
      <c r="K619" s="1" t="s">
        <v>77</v>
      </c>
      <c r="M619">
        <f t="array" ref="M619">1 - (F618/E618)</f>
        <v>0.42200180342651039</v>
      </c>
      <c r="N619">
        <f t="shared" si="18"/>
        <v>0.22039883672621521</v>
      </c>
      <c r="O619" s="2">
        <f t="array" ref="O619">P619-SUM(G619:I619)</f>
        <v>1061000000</v>
      </c>
      <c r="P619" s="2">
        <f t="shared" si="19"/>
        <v>2038000000</v>
      </c>
    </row>
    <row r="620" spans="1:16" hidden="1" x14ac:dyDescent="0.25">
      <c r="A620" s="1">
        <v>646</v>
      </c>
      <c r="B620" t="s">
        <v>343</v>
      </c>
      <c r="C620" t="s">
        <v>6818</v>
      </c>
      <c r="D620" s="1" t="s">
        <v>11</v>
      </c>
      <c r="E620" s="2">
        <v>5066000000</v>
      </c>
      <c r="F620" s="2">
        <v>2881000000</v>
      </c>
      <c r="G620" s="2">
        <v>975000000</v>
      </c>
      <c r="H620" s="1"/>
      <c r="I620" s="1"/>
      <c r="J620" s="1" t="s">
        <v>22</v>
      </c>
      <c r="K620" s="1" t="s">
        <v>77</v>
      </c>
      <c r="M620">
        <f t="array" ref="M620">1 - (F619/E619)</f>
        <v>0.42334856668051513</v>
      </c>
      <c r="N620">
        <f t="shared" si="18"/>
        <v>0.2388472167390446</v>
      </c>
      <c r="O620" s="2">
        <f t="array" ref="O620">P620-SUM(G620:I620)</f>
        <v>1210000000</v>
      </c>
      <c r="P620" s="2">
        <f t="shared" si="19"/>
        <v>2185000000</v>
      </c>
    </row>
    <row r="621" spans="1:16" hidden="1" x14ac:dyDescent="0.25">
      <c r="A621" s="1">
        <v>647</v>
      </c>
      <c r="B621" t="s">
        <v>343</v>
      </c>
      <c r="C621" t="s">
        <v>6819</v>
      </c>
      <c r="D621" s="1" t="s">
        <v>12</v>
      </c>
      <c r="E621" s="2">
        <v>5254000000</v>
      </c>
      <c r="F621" s="2">
        <v>2909000000</v>
      </c>
      <c r="G621" s="2">
        <v>1034000000</v>
      </c>
      <c r="H621" s="1"/>
      <c r="I621" s="1"/>
      <c r="J621" s="1" t="s">
        <v>22</v>
      </c>
      <c r="K621" s="1" t="s">
        <v>77</v>
      </c>
      <c r="M621">
        <f t="array" ref="M621">1 - (F620/E620)</f>
        <v>0.43130675088827475</v>
      </c>
      <c r="N621">
        <f t="shared" si="18"/>
        <v>0.24952417205938332</v>
      </c>
      <c r="O621" s="2">
        <f t="array" ref="O621">P621-SUM(G621:I621)</f>
        <v>1311000000</v>
      </c>
      <c r="P621" s="2">
        <f t="shared" si="19"/>
        <v>2345000000</v>
      </c>
    </row>
    <row r="622" spans="1:16" hidden="1" x14ac:dyDescent="0.25">
      <c r="A622" s="1">
        <v>648</v>
      </c>
      <c r="B622" t="s">
        <v>344</v>
      </c>
      <c r="C622" t="s">
        <v>6816</v>
      </c>
      <c r="D622" s="1" t="s">
        <v>293</v>
      </c>
      <c r="E622" s="2">
        <v>6182000000</v>
      </c>
      <c r="F622" s="2">
        <v>4148000000</v>
      </c>
      <c r="G622" s="2">
        <v>1294000000</v>
      </c>
      <c r="H622" s="1"/>
      <c r="I622" s="2">
        <v>118000000</v>
      </c>
      <c r="J622" s="1" t="s">
        <v>15</v>
      </c>
      <c r="K622" s="1" t="s">
        <v>345</v>
      </c>
      <c r="M622">
        <f t="array" ref="M622">1 - (F621/E621)</f>
        <v>0.44632660829843929</v>
      </c>
      <c r="N622">
        <f t="shared" si="18"/>
        <v>0.10061468780329991</v>
      </c>
      <c r="O622" s="2">
        <f t="array" ref="O622">P622-SUM(G622:I622)</f>
        <v>622000000</v>
      </c>
      <c r="P622" s="2">
        <f t="shared" si="19"/>
        <v>2034000000</v>
      </c>
    </row>
    <row r="623" spans="1:16" x14ac:dyDescent="0.25">
      <c r="A623" s="1">
        <v>649</v>
      </c>
      <c r="B623" t="s">
        <v>344</v>
      </c>
      <c r="C623" t="s">
        <v>6817</v>
      </c>
      <c r="D623" s="1" t="s">
        <v>148</v>
      </c>
      <c r="E623" s="2">
        <v>6505000000</v>
      </c>
      <c r="F623" s="2">
        <v>4372000000</v>
      </c>
      <c r="G623" s="2">
        <v>1334000000</v>
      </c>
      <c r="H623" s="1"/>
      <c r="I623" s="2">
        <v>133000000</v>
      </c>
      <c r="J623" s="1" t="s">
        <v>15</v>
      </c>
      <c r="K623" s="1" t="s">
        <v>345</v>
      </c>
      <c r="M623">
        <f t="array" ref="M623">1 - (F622/E622)</f>
        <v>0.32901973471368484</v>
      </c>
      <c r="N623">
        <f t="shared" si="18"/>
        <v>0.10238278247501921</v>
      </c>
      <c r="O623" s="2">
        <f t="array" ref="O623">P623-SUM(G623:I623)</f>
        <v>666000000</v>
      </c>
      <c r="P623" s="2">
        <f t="shared" si="19"/>
        <v>2133000000</v>
      </c>
    </row>
    <row r="624" spans="1:16" hidden="1" x14ac:dyDescent="0.25">
      <c r="A624" s="1">
        <v>650</v>
      </c>
      <c r="B624" t="s">
        <v>344</v>
      </c>
      <c r="C624" t="s">
        <v>6818</v>
      </c>
      <c r="D624" s="1" t="s">
        <v>58</v>
      </c>
      <c r="E624" s="2">
        <v>7151000000</v>
      </c>
      <c r="F624" s="2">
        <v>4777000000</v>
      </c>
      <c r="G624" s="2">
        <v>1426000000</v>
      </c>
      <c r="H624" s="1"/>
      <c r="I624" s="2">
        <v>139000000</v>
      </c>
      <c r="J624" s="1" t="s">
        <v>15</v>
      </c>
      <c r="K624" s="1" t="s">
        <v>345</v>
      </c>
      <c r="M624">
        <f t="array" ref="M624">1 - (F623/E623)</f>
        <v>0.32790161414296692</v>
      </c>
      <c r="N624">
        <f t="shared" si="18"/>
        <v>0.11313103062508741</v>
      </c>
      <c r="O624" s="2">
        <f t="array" ref="O624">P624-SUM(G624:I624)</f>
        <v>809000000</v>
      </c>
      <c r="P624" s="2">
        <f t="shared" si="19"/>
        <v>2374000000</v>
      </c>
    </row>
    <row r="625" spans="1:16" hidden="1" x14ac:dyDescent="0.25">
      <c r="A625" s="1">
        <v>651</v>
      </c>
      <c r="B625" t="s">
        <v>344</v>
      </c>
      <c r="C625" t="s">
        <v>6819</v>
      </c>
      <c r="D625" s="1" t="s">
        <v>149</v>
      </c>
      <c r="E625" s="2">
        <v>7412000000</v>
      </c>
      <c r="F625" s="2">
        <v>4907000000</v>
      </c>
      <c r="G625" s="2">
        <v>1415000000</v>
      </c>
      <c r="H625" s="1"/>
      <c r="I625" s="2">
        <v>148000000</v>
      </c>
      <c r="J625" s="1" t="s">
        <v>15</v>
      </c>
      <c r="K625" s="1" t="s">
        <v>345</v>
      </c>
      <c r="M625">
        <f t="array" ref="M625">1 - (F624/E624)</f>
        <v>0.33198154104321076</v>
      </c>
      <c r="N625">
        <f t="shared" si="18"/>
        <v>0.1270912034538586</v>
      </c>
      <c r="O625" s="2">
        <f t="array" ref="O625">P625-SUM(G625:I625)</f>
        <v>942000000</v>
      </c>
      <c r="P625" s="2">
        <f t="shared" si="19"/>
        <v>2505000000</v>
      </c>
    </row>
    <row r="626" spans="1:16" hidden="1" x14ac:dyDescent="0.25">
      <c r="A626" s="1">
        <v>652</v>
      </c>
      <c r="B626" t="s">
        <v>346</v>
      </c>
      <c r="C626" t="s">
        <v>6816</v>
      </c>
      <c r="D626" s="1" t="s">
        <v>7</v>
      </c>
      <c r="E626" s="2">
        <v>1405358000</v>
      </c>
      <c r="F626" s="2">
        <v>670174000</v>
      </c>
      <c r="G626" s="2">
        <v>292500000</v>
      </c>
      <c r="H626" s="2">
        <v>137354000</v>
      </c>
      <c r="I626" s="1"/>
      <c r="J626" s="1" t="s">
        <v>22</v>
      </c>
      <c r="K626" s="1" t="s">
        <v>347</v>
      </c>
      <c r="M626">
        <f t="array" ref="M626">1 - (F625/E625)</f>
        <v>0.33796546141392336</v>
      </c>
      <c r="N626">
        <f t="shared" si="18"/>
        <v>0.2172613668545666</v>
      </c>
      <c r="O626" s="2">
        <f t="array" ref="O626">P626-SUM(G626:I626)</f>
        <v>305330000</v>
      </c>
      <c r="P626" s="2">
        <f t="shared" si="19"/>
        <v>735184000</v>
      </c>
    </row>
    <row r="627" spans="1:16" x14ac:dyDescent="0.25">
      <c r="A627" s="1">
        <v>653</v>
      </c>
      <c r="B627" t="s">
        <v>346</v>
      </c>
      <c r="C627" t="s">
        <v>6817</v>
      </c>
      <c r="D627" s="1" t="s">
        <v>10</v>
      </c>
      <c r="E627" s="2">
        <v>1496372000</v>
      </c>
      <c r="F627" s="2">
        <v>759362000</v>
      </c>
      <c r="G627" s="2">
        <v>322739000</v>
      </c>
      <c r="H627" s="2">
        <v>147696000</v>
      </c>
      <c r="I627" s="1"/>
      <c r="J627" s="1" t="s">
        <v>22</v>
      </c>
      <c r="K627" s="1" t="s">
        <v>347</v>
      </c>
      <c r="M627">
        <f t="array" ref="M627">1 - (F626/E626)</f>
        <v>0.52312933786266558</v>
      </c>
      <c r="N627">
        <f t="shared" si="18"/>
        <v>0.1781475461984052</v>
      </c>
      <c r="O627" s="2">
        <f t="array" ref="O627">P627-SUM(G627:I627)</f>
        <v>266575000</v>
      </c>
      <c r="P627" s="2">
        <f t="shared" si="19"/>
        <v>737010000</v>
      </c>
    </row>
    <row r="628" spans="1:16" hidden="1" x14ac:dyDescent="0.25">
      <c r="A628" s="1">
        <v>654</v>
      </c>
      <c r="B628" t="s">
        <v>346</v>
      </c>
      <c r="C628" t="s">
        <v>6818</v>
      </c>
      <c r="D628" s="1" t="s">
        <v>11</v>
      </c>
      <c r="E628" s="2">
        <v>1530654000</v>
      </c>
      <c r="F628" s="2">
        <v>780281000</v>
      </c>
      <c r="G628" s="2">
        <v>331995000</v>
      </c>
      <c r="H628" s="2">
        <v>142751000</v>
      </c>
      <c r="I628" s="1"/>
      <c r="J628" s="1" t="s">
        <v>22</v>
      </c>
      <c r="K628" s="1" t="s">
        <v>347</v>
      </c>
      <c r="M628">
        <f t="array" ref="M628">1 - (F627/E627)</f>
        <v>0.49253126896253074</v>
      </c>
      <c r="N628">
        <f t="shared" si="18"/>
        <v>0.18007139431902963</v>
      </c>
      <c r="O628" s="2">
        <f t="array" ref="O628">P628-SUM(G628:I628)</f>
        <v>275627000</v>
      </c>
      <c r="P628" s="2">
        <f t="shared" si="19"/>
        <v>750373000</v>
      </c>
    </row>
    <row r="629" spans="1:16" hidden="1" x14ac:dyDescent="0.25">
      <c r="A629" s="1">
        <v>655</v>
      </c>
      <c r="B629" t="s">
        <v>346</v>
      </c>
      <c r="C629" t="s">
        <v>6819</v>
      </c>
      <c r="D629" s="1" t="s">
        <v>12</v>
      </c>
      <c r="E629" s="2">
        <v>1557067000</v>
      </c>
      <c r="F629" s="2">
        <v>803506000</v>
      </c>
      <c r="G629" s="2">
        <v>313544000</v>
      </c>
      <c r="H629" s="2">
        <v>132892000</v>
      </c>
      <c r="I629" s="1"/>
      <c r="J629" s="1" t="s">
        <v>22</v>
      </c>
      <c r="K629" s="1" t="s">
        <v>347</v>
      </c>
      <c r="M629">
        <f t="array" ref="M629">1 - (F628/E628)</f>
        <v>0.49023031985020782</v>
      </c>
      <c r="N629">
        <f t="shared" si="18"/>
        <v>0.19724584748119381</v>
      </c>
      <c r="O629" s="2">
        <f t="array" ref="O629">P629-SUM(G629:I629)</f>
        <v>307125000</v>
      </c>
      <c r="P629" s="2">
        <f t="shared" si="19"/>
        <v>753561000</v>
      </c>
    </row>
    <row r="630" spans="1:16" hidden="1" x14ac:dyDescent="0.25">
      <c r="A630" s="1">
        <v>656</v>
      </c>
      <c r="B630" t="s">
        <v>348</v>
      </c>
      <c r="C630" t="s">
        <v>6816</v>
      </c>
      <c r="D630" s="1" t="s">
        <v>10</v>
      </c>
      <c r="E630" s="2">
        <v>27351573000</v>
      </c>
      <c r="F630" s="2">
        <v>25986382000</v>
      </c>
      <c r="G630" s="2">
        <v>175148000</v>
      </c>
      <c r="H630" s="1"/>
      <c r="I630" s="1"/>
      <c r="J630" s="1" t="s">
        <v>8</v>
      </c>
      <c r="K630" s="1" t="s">
        <v>349</v>
      </c>
      <c r="M630">
        <f t="array" ref="M630">1 - (F629/E629)</f>
        <v>0.48396183337004761</v>
      </c>
      <c r="N630">
        <f t="shared" si="18"/>
        <v>4.3509124685443136E-2</v>
      </c>
      <c r="O630" s="2">
        <f t="array" ref="O630">P630-SUM(G630:I630)</f>
        <v>1190043000</v>
      </c>
      <c r="P630" s="2">
        <f t="shared" si="19"/>
        <v>1365191000</v>
      </c>
    </row>
    <row r="631" spans="1:16" x14ac:dyDescent="0.25">
      <c r="A631" s="1">
        <v>657</v>
      </c>
      <c r="B631" t="s">
        <v>348</v>
      </c>
      <c r="C631" t="s">
        <v>6817</v>
      </c>
      <c r="D631" s="1" t="s">
        <v>11</v>
      </c>
      <c r="E631" s="2">
        <v>21531577000</v>
      </c>
      <c r="F631" s="2">
        <v>20132544000</v>
      </c>
      <c r="G631" s="2">
        <v>182711000</v>
      </c>
      <c r="H631" s="1"/>
      <c r="I631" s="1"/>
      <c r="J631" s="1" t="s">
        <v>8</v>
      </c>
      <c r="K631" s="1" t="s">
        <v>349</v>
      </c>
      <c r="M631">
        <f t="array" ref="M631">1 - (F630/E630)</f>
        <v>4.9912705203463026E-2</v>
      </c>
      <c r="N631">
        <f t="shared" si="18"/>
        <v>5.649014932812399E-2</v>
      </c>
      <c r="O631" s="2">
        <f t="array" ref="O631">P631-SUM(G631:I631)</f>
        <v>1216322000</v>
      </c>
      <c r="P631" s="2">
        <f t="shared" si="19"/>
        <v>1399033000</v>
      </c>
    </row>
    <row r="632" spans="1:16" hidden="1" x14ac:dyDescent="0.25">
      <c r="A632" s="1">
        <v>658</v>
      </c>
      <c r="B632" t="s">
        <v>348</v>
      </c>
      <c r="C632" t="s">
        <v>6818</v>
      </c>
      <c r="D632" s="1" t="s">
        <v>12</v>
      </c>
      <c r="E632" s="2">
        <v>18114048000</v>
      </c>
      <c r="F632" s="2">
        <v>17019352000</v>
      </c>
      <c r="G632" s="2">
        <v>408225000</v>
      </c>
      <c r="H632" s="1"/>
      <c r="I632" s="1"/>
      <c r="J632" s="1" t="s">
        <v>8</v>
      </c>
      <c r="K632" s="1" t="s">
        <v>349</v>
      </c>
      <c r="M632">
        <f t="array" ref="M632">1 - (F631/E631)</f>
        <v>6.497587241287528E-2</v>
      </c>
      <c r="N632">
        <f t="shared" si="18"/>
        <v>3.7897161363379409E-2</v>
      </c>
      <c r="O632" s="2">
        <f t="array" ref="O632">P632-SUM(G632:I632)</f>
        <v>686471000</v>
      </c>
      <c r="P632" s="2">
        <f t="shared" si="19"/>
        <v>1094696000</v>
      </c>
    </row>
    <row r="633" spans="1:16" hidden="1" x14ac:dyDescent="0.25">
      <c r="A633" s="1">
        <v>659</v>
      </c>
      <c r="B633" t="s">
        <v>348</v>
      </c>
      <c r="C633" t="s">
        <v>6819</v>
      </c>
      <c r="D633" s="1" t="s">
        <v>75</v>
      </c>
      <c r="E633" s="2">
        <v>19036525000</v>
      </c>
      <c r="F633" s="2">
        <v>18246209000</v>
      </c>
      <c r="G633" s="2">
        <v>191073000</v>
      </c>
      <c r="H633" s="1"/>
      <c r="I633" s="1"/>
      <c r="J633" s="1" t="s">
        <v>8</v>
      </c>
      <c r="K633" s="1" t="s">
        <v>349</v>
      </c>
      <c r="M633">
        <f t="array" ref="M633">1 - (F632/E632)</f>
        <v>6.0433537550524274E-2</v>
      </c>
      <c r="N633">
        <f t="shared" si="18"/>
        <v>3.1478591812318685E-2</v>
      </c>
      <c r="O633" s="2">
        <f t="array" ref="O633">P633-SUM(G633:I633)</f>
        <v>599243000</v>
      </c>
      <c r="P633" s="2">
        <f t="shared" si="19"/>
        <v>790316000</v>
      </c>
    </row>
    <row r="634" spans="1:16" hidden="1" x14ac:dyDescent="0.25">
      <c r="A634" s="1">
        <v>660</v>
      </c>
      <c r="B634" t="s">
        <v>350</v>
      </c>
      <c r="C634" t="s">
        <v>6816</v>
      </c>
      <c r="D634" s="1" t="s">
        <v>10</v>
      </c>
      <c r="E634" s="2">
        <v>4954619000</v>
      </c>
      <c r="F634" s="2">
        <v>3266524000</v>
      </c>
      <c r="G634" s="2">
        <v>966829000</v>
      </c>
      <c r="H634" s="1"/>
      <c r="I634" s="1"/>
      <c r="J634" s="1" t="s">
        <v>8</v>
      </c>
      <c r="K634" s="1" t="s">
        <v>208</v>
      </c>
      <c r="M634">
        <f t="array" ref="M634">1 - (F633/E633)</f>
        <v>4.1515770341488234E-2</v>
      </c>
      <c r="N634">
        <f t="shared" si="18"/>
        <v>0.14557446294054094</v>
      </c>
      <c r="O634" s="2">
        <f t="array" ref="O634">P634-SUM(G634:I634)</f>
        <v>721266000</v>
      </c>
      <c r="P634" s="2">
        <f t="shared" si="19"/>
        <v>1688095000</v>
      </c>
    </row>
    <row r="635" spans="1:16" x14ac:dyDescent="0.25">
      <c r="A635" s="1">
        <v>661</v>
      </c>
      <c r="B635" t="s">
        <v>350</v>
      </c>
      <c r="C635" t="s">
        <v>6817</v>
      </c>
      <c r="D635" s="1" t="s">
        <v>11</v>
      </c>
      <c r="E635" s="2">
        <v>4877885000</v>
      </c>
      <c r="F635" s="2">
        <v>3163268000</v>
      </c>
      <c r="G635" s="2">
        <v>936900000</v>
      </c>
      <c r="H635" s="1"/>
      <c r="I635" s="1"/>
      <c r="J635" s="1" t="s">
        <v>8</v>
      </c>
      <c r="K635" s="1" t="s">
        <v>208</v>
      </c>
      <c r="M635">
        <f t="array" ref="M635">1 - (F634/E634)</f>
        <v>0.34071136448635098</v>
      </c>
      <c r="N635">
        <f t="shared" si="18"/>
        <v>0.15943733810862701</v>
      </c>
      <c r="O635" s="2">
        <f t="array" ref="O635">P635-SUM(G635:I635)</f>
        <v>777717000</v>
      </c>
      <c r="P635" s="2">
        <f t="shared" si="19"/>
        <v>1714617000</v>
      </c>
    </row>
    <row r="636" spans="1:16" hidden="1" x14ac:dyDescent="0.25">
      <c r="A636" s="1">
        <v>662</v>
      </c>
      <c r="B636" t="s">
        <v>350</v>
      </c>
      <c r="C636" t="s">
        <v>6818</v>
      </c>
      <c r="D636" s="1" t="s">
        <v>12</v>
      </c>
      <c r="E636" s="2">
        <v>4561030000</v>
      </c>
      <c r="F636" s="2">
        <v>3073712000</v>
      </c>
      <c r="G636" s="2">
        <v>971611000</v>
      </c>
      <c r="H636" s="1"/>
      <c r="I636" s="1"/>
      <c r="J636" s="1" t="s">
        <v>8</v>
      </c>
      <c r="K636" s="1" t="s">
        <v>208</v>
      </c>
      <c r="M636">
        <f t="array" ref="M636">1 - (F635/E635)</f>
        <v>0.35150828689073232</v>
      </c>
      <c r="N636">
        <f t="shared" si="18"/>
        <v>0.11306810084564232</v>
      </c>
      <c r="O636" s="2">
        <f t="array" ref="O636">P636-SUM(G636:I636)</f>
        <v>515707000</v>
      </c>
      <c r="P636" s="2">
        <f t="shared" si="19"/>
        <v>1487318000</v>
      </c>
    </row>
    <row r="637" spans="1:16" hidden="1" x14ac:dyDescent="0.25">
      <c r="A637" s="1">
        <v>663</v>
      </c>
      <c r="B637" t="s">
        <v>350</v>
      </c>
      <c r="C637" t="s">
        <v>6819</v>
      </c>
      <c r="D637" s="1" t="s">
        <v>75</v>
      </c>
      <c r="E637" s="2">
        <v>3991462000</v>
      </c>
      <c r="F637" s="2">
        <v>2759908000</v>
      </c>
      <c r="G637" s="2">
        <v>965322000</v>
      </c>
      <c r="H637" s="1"/>
      <c r="I637" s="1"/>
      <c r="J637" s="1" t="s">
        <v>8</v>
      </c>
      <c r="K637" s="1" t="s">
        <v>208</v>
      </c>
      <c r="M637">
        <f t="array" ref="M637">1 - (F636/E636)</f>
        <v>0.32609257119554136</v>
      </c>
      <c r="N637">
        <f t="shared" si="18"/>
        <v>6.6700371943914288E-2</v>
      </c>
      <c r="O637" s="2">
        <f t="array" ref="O637">P637-SUM(G637:I637)</f>
        <v>266232000</v>
      </c>
      <c r="P637" s="2">
        <f t="shared" si="19"/>
        <v>1231554000</v>
      </c>
    </row>
    <row r="638" spans="1:16" hidden="1" x14ac:dyDescent="0.25">
      <c r="A638" s="1">
        <v>664</v>
      </c>
      <c r="B638" t="s">
        <v>351</v>
      </c>
      <c r="C638" t="s">
        <v>6816</v>
      </c>
      <c r="D638" s="1" t="s">
        <v>7</v>
      </c>
      <c r="E638" s="2">
        <v>3409900000</v>
      </c>
      <c r="F638" s="2">
        <v>2141600000</v>
      </c>
      <c r="G638" s="2">
        <v>489700000</v>
      </c>
      <c r="H638" s="2">
        <v>112000000</v>
      </c>
      <c r="I638" s="1"/>
      <c r="J638" s="1" t="s">
        <v>79</v>
      </c>
      <c r="K638" s="1" t="s">
        <v>270</v>
      </c>
      <c r="M638">
        <f t="array" ref="M638">1 - (F637/E637)</f>
        <v>0.30854709377165557</v>
      </c>
      <c r="N638">
        <f t="shared" si="18"/>
        <v>0.19548960380069796</v>
      </c>
      <c r="O638" s="2">
        <f t="array" ref="O638">P638-SUM(G638:I638)</f>
        <v>666600000</v>
      </c>
      <c r="P638" s="2">
        <f t="shared" si="19"/>
        <v>1268300000</v>
      </c>
    </row>
    <row r="639" spans="1:16" x14ac:dyDescent="0.25">
      <c r="A639" s="1">
        <v>665</v>
      </c>
      <c r="B639" t="s">
        <v>351</v>
      </c>
      <c r="C639" t="s">
        <v>6817</v>
      </c>
      <c r="D639" s="1" t="s">
        <v>10</v>
      </c>
      <c r="E639" s="2">
        <v>3130700000</v>
      </c>
      <c r="F639" s="2">
        <v>1929800000</v>
      </c>
      <c r="G639" s="2">
        <v>496100000</v>
      </c>
      <c r="H639" s="2">
        <v>115600000</v>
      </c>
      <c r="I639" s="1"/>
      <c r="J639" s="1" t="s">
        <v>79</v>
      </c>
      <c r="K639" s="1" t="s">
        <v>270</v>
      </c>
      <c r="M639">
        <f t="array" ref="M639">1 - (F638/E638)</f>
        <v>0.37194639138977681</v>
      </c>
      <c r="N639">
        <f t="shared" si="18"/>
        <v>0.18820072188328488</v>
      </c>
      <c r="O639" s="2">
        <f t="array" ref="O639">P639-SUM(G639:I639)</f>
        <v>589200000</v>
      </c>
      <c r="P639" s="2">
        <f t="shared" si="19"/>
        <v>1200900000</v>
      </c>
    </row>
    <row r="640" spans="1:16" hidden="1" x14ac:dyDescent="0.25">
      <c r="A640" s="1">
        <v>666</v>
      </c>
      <c r="B640" t="s">
        <v>351</v>
      </c>
      <c r="C640" t="s">
        <v>6818</v>
      </c>
      <c r="D640" s="1" t="s">
        <v>11</v>
      </c>
      <c r="E640" s="2">
        <v>3258700000</v>
      </c>
      <c r="F640" s="2">
        <v>2047800000</v>
      </c>
      <c r="G640" s="2">
        <v>589800000</v>
      </c>
      <c r="H640" s="2">
        <v>126300000</v>
      </c>
      <c r="I640" s="1"/>
      <c r="J640" s="1" t="s">
        <v>79</v>
      </c>
      <c r="K640" s="1" t="s">
        <v>270</v>
      </c>
      <c r="M640">
        <f t="array" ref="M640">1 - (F639/E639)</f>
        <v>0.38358833487718402</v>
      </c>
      <c r="N640">
        <f t="shared" si="18"/>
        <v>0.15183969067419523</v>
      </c>
      <c r="O640" s="2">
        <f t="array" ref="O640">P640-SUM(G640:I640)</f>
        <v>494800000</v>
      </c>
      <c r="P640" s="2">
        <f t="shared" si="19"/>
        <v>1210900000</v>
      </c>
    </row>
    <row r="641" spans="1:16" hidden="1" x14ac:dyDescent="0.25">
      <c r="A641" s="1">
        <v>667</v>
      </c>
      <c r="B641" t="s">
        <v>351</v>
      </c>
      <c r="C641" t="s">
        <v>6819</v>
      </c>
      <c r="D641" s="1" t="s">
        <v>12</v>
      </c>
      <c r="E641" s="2">
        <v>3276500000</v>
      </c>
      <c r="F641" s="2">
        <v>2201100000</v>
      </c>
      <c r="G641" s="2">
        <v>737900000</v>
      </c>
      <c r="H641" s="2">
        <v>143700000</v>
      </c>
      <c r="I641" s="1"/>
      <c r="J641" s="1" t="s">
        <v>79</v>
      </c>
      <c r="K641" s="1" t="s">
        <v>270</v>
      </c>
      <c r="M641">
        <f t="array" ref="M641">1 - (F640/E640)</f>
        <v>0.37158989781201091</v>
      </c>
      <c r="N641">
        <f t="shared" si="18"/>
        <v>5.9148481611475658E-2</v>
      </c>
      <c r="O641" s="2">
        <f t="array" ref="O641">P641-SUM(G641:I641)</f>
        <v>193800000</v>
      </c>
      <c r="P641" s="2">
        <f t="shared" si="19"/>
        <v>1075400000</v>
      </c>
    </row>
    <row r="642" spans="1:16" hidden="1" x14ac:dyDescent="0.25">
      <c r="A642" s="1">
        <v>668</v>
      </c>
      <c r="B642" t="s">
        <v>352</v>
      </c>
      <c r="C642" t="s">
        <v>6816</v>
      </c>
      <c r="D642" s="1" t="s">
        <v>10</v>
      </c>
      <c r="E642" s="2">
        <v>637413000</v>
      </c>
      <c r="F642" s="2">
        <v>190454000</v>
      </c>
      <c r="G642" s="2">
        <v>31970000</v>
      </c>
      <c r="H642" s="1"/>
      <c r="I642" s="2">
        <v>160828000</v>
      </c>
      <c r="J642" s="1" t="s">
        <v>71</v>
      </c>
      <c r="K642" s="1" t="s">
        <v>353</v>
      </c>
      <c r="M642">
        <f t="array" ref="M642">1 - (F641/E641)</f>
        <v>0.32821608423622772</v>
      </c>
      <c r="N642">
        <f t="shared" si="18"/>
        <v>0.39873833762411498</v>
      </c>
      <c r="O642" s="2">
        <f t="array" ref="O642">P642-SUM(G642:I642)</f>
        <v>254161000</v>
      </c>
      <c r="P642" s="2">
        <f t="shared" si="19"/>
        <v>446959000</v>
      </c>
    </row>
    <row r="643" spans="1:16" x14ac:dyDescent="0.25">
      <c r="A643" s="1">
        <v>669</v>
      </c>
      <c r="B643" t="s">
        <v>352</v>
      </c>
      <c r="C643" t="s">
        <v>6817</v>
      </c>
      <c r="D643" s="1" t="s">
        <v>11</v>
      </c>
      <c r="E643" s="2">
        <v>686090000</v>
      </c>
      <c r="F643" s="2">
        <v>211923000</v>
      </c>
      <c r="G643" s="2">
        <v>32316000</v>
      </c>
      <c r="H643" s="1"/>
      <c r="I643" s="2">
        <v>170814000</v>
      </c>
      <c r="J643" s="1" t="s">
        <v>71</v>
      </c>
      <c r="K643" s="1" t="s">
        <v>353</v>
      </c>
      <c r="M643">
        <f t="array" ref="M643">1 - (F642/E642)</f>
        <v>0.70120785111066142</v>
      </c>
      <c r="N643">
        <f t="shared" ref="N643:N706" si="20">O643/E643</f>
        <v>0.39504583946712529</v>
      </c>
      <c r="O643" s="2">
        <f t="array" ref="O643">P643-SUM(G643:I643)</f>
        <v>271037000</v>
      </c>
      <c r="P643" s="2">
        <f t="shared" ref="P643:P706" si="21">E643-F643</f>
        <v>474167000</v>
      </c>
    </row>
    <row r="644" spans="1:16" hidden="1" x14ac:dyDescent="0.25">
      <c r="A644" s="1">
        <v>670</v>
      </c>
      <c r="B644" t="s">
        <v>352</v>
      </c>
      <c r="C644" t="s">
        <v>6818</v>
      </c>
      <c r="D644" s="1" t="s">
        <v>12</v>
      </c>
      <c r="E644" s="2">
        <v>744012000</v>
      </c>
      <c r="F644" s="2">
        <v>233417000</v>
      </c>
      <c r="G644" s="2">
        <v>35645000</v>
      </c>
      <c r="H644" s="1"/>
      <c r="I644" s="2">
        <v>174796000</v>
      </c>
      <c r="J644" s="1" t="s">
        <v>71</v>
      </c>
      <c r="K644" s="1" t="s">
        <v>353</v>
      </c>
      <c r="M644">
        <f t="array" ref="M644">1 - (F643/E643)</f>
        <v>0.69111486831173752</v>
      </c>
      <c r="N644">
        <f t="shared" si="20"/>
        <v>0.40342628882329856</v>
      </c>
      <c r="O644" s="2">
        <f t="array" ref="O644">P644-SUM(G644:I644)</f>
        <v>300154000</v>
      </c>
      <c r="P644" s="2">
        <f t="shared" si="21"/>
        <v>510595000</v>
      </c>
    </row>
    <row r="645" spans="1:16" hidden="1" x14ac:dyDescent="0.25">
      <c r="A645" s="1">
        <v>671</v>
      </c>
      <c r="B645" t="s">
        <v>352</v>
      </c>
      <c r="C645" t="s">
        <v>6819</v>
      </c>
      <c r="D645" s="1" t="s">
        <v>75</v>
      </c>
      <c r="E645" s="2">
        <v>801591000</v>
      </c>
      <c r="F645" s="2">
        <v>253612000</v>
      </c>
      <c r="G645" s="2">
        <v>33399000</v>
      </c>
      <c r="H645" s="1"/>
      <c r="I645" s="2">
        <v>193585000</v>
      </c>
      <c r="J645" s="1" t="s">
        <v>71</v>
      </c>
      <c r="K645" s="1" t="s">
        <v>353</v>
      </c>
      <c r="M645">
        <f t="array" ref="M645">1 - (F644/E644)</f>
        <v>0.68627253323871118</v>
      </c>
      <c r="N645">
        <f t="shared" si="20"/>
        <v>0.40044736031217915</v>
      </c>
      <c r="O645" s="2">
        <f t="array" ref="O645">P645-SUM(G645:I645)</f>
        <v>320995000</v>
      </c>
      <c r="P645" s="2">
        <f t="shared" si="21"/>
        <v>547979000</v>
      </c>
    </row>
    <row r="646" spans="1:16" hidden="1" x14ac:dyDescent="0.25">
      <c r="A646" s="1">
        <v>672</v>
      </c>
      <c r="B646" t="s">
        <v>354</v>
      </c>
      <c r="C646" t="s">
        <v>6816</v>
      </c>
      <c r="D646" s="1" t="s">
        <v>7</v>
      </c>
      <c r="E646" s="2">
        <v>3368545000</v>
      </c>
      <c r="F646" s="2">
        <v>2515796000</v>
      </c>
      <c r="G646" s="2">
        <v>280928000</v>
      </c>
      <c r="H646" s="2">
        <v>132460000</v>
      </c>
      <c r="I646" s="1"/>
      <c r="J646" s="1" t="s">
        <v>22</v>
      </c>
      <c r="K646" s="1" t="s">
        <v>46</v>
      </c>
      <c r="M646">
        <f t="array" ref="M646">1 - (F645/E645)</f>
        <v>0.68361421223541674</v>
      </c>
      <c r="N646">
        <f t="shared" si="20"/>
        <v>0.13043049744028951</v>
      </c>
      <c r="O646" s="2">
        <f t="array" ref="O646">P646-SUM(G646:I646)</f>
        <v>439361000</v>
      </c>
      <c r="P646" s="2">
        <f t="shared" si="21"/>
        <v>852749000</v>
      </c>
    </row>
    <row r="647" spans="1:16" x14ac:dyDescent="0.25">
      <c r="A647" s="1">
        <v>673</v>
      </c>
      <c r="B647" t="s">
        <v>354</v>
      </c>
      <c r="C647" t="s">
        <v>6817</v>
      </c>
      <c r="D647" s="1" t="s">
        <v>10</v>
      </c>
      <c r="E647" s="2">
        <v>3309616000</v>
      </c>
      <c r="F647" s="2">
        <v>2444984000</v>
      </c>
      <c r="G647" s="2">
        <v>270261000</v>
      </c>
      <c r="H647" s="2">
        <v>134300000</v>
      </c>
      <c r="I647" s="1"/>
      <c r="J647" s="1" t="s">
        <v>22</v>
      </c>
      <c r="K647" s="1" t="s">
        <v>46</v>
      </c>
      <c r="M647">
        <f t="array" ref="M647">1 - (F646/E646)</f>
        <v>0.25315054422606798</v>
      </c>
      <c r="N647">
        <f t="shared" si="20"/>
        <v>0.13901038670347254</v>
      </c>
      <c r="O647" s="2">
        <f t="array" ref="O647">P647-SUM(G647:I647)</f>
        <v>460071000</v>
      </c>
      <c r="P647" s="2">
        <f t="shared" si="21"/>
        <v>864632000</v>
      </c>
    </row>
    <row r="648" spans="1:16" hidden="1" x14ac:dyDescent="0.25">
      <c r="A648" s="1">
        <v>674</v>
      </c>
      <c r="B648" t="s">
        <v>354</v>
      </c>
      <c r="C648" t="s">
        <v>6818</v>
      </c>
      <c r="D648" s="1" t="s">
        <v>11</v>
      </c>
      <c r="E648" s="2">
        <v>3391187000</v>
      </c>
      <c r="F648" s="2">
        <v>2566246000</v>
      </c>
      <c r="G648" s="2">
        <v>253827000</v>
      </c>
      <c r="H648" s="2">
        <v>143969000</v>
      </c>
      <c r="I648" s="1"/>
      <c r="J648" s="1" t="s">
        <v>22</v>
      </c>
      <c r="K648" s="1" t="s">
        <v>46</v>
      </c>
      <c r="M648">
        <f t="array" ref="M648">1 - (F647/E647)</f>
        <v>0.2612484348637425</v>
      </c>
      <c r="N648">
        <f t="shared" si="20"/>
        <v>0.12595737126852632</v>
      </c>
      <c r="O648" s="2">
        <f t="array" ref="O648">P648-SUM(G648:I648)</f>
        <v>427145000</v>
      </c>
      <c r="P648" s="2">
        <f t="shared" si="21"/>
        <v>824941000</v>
      </c>
    </row>
    <row r="649" spans="1:16" hidden="1" x14ac:dyDescent="0.25">
      <c r="A649" s="1">
        <v>675</v>
      </c>
      <c r="B649" t="s">
        <v>354</v>
      </c>
      <c r="C649" t="s">
        <v>6819</v>
      </c>
      <c r="D649" s="1" t="s">
        <v>12</v>
      </c>
      <c r="E649" s="2">
        <v>3578995000</v>
      </c>
      <c r="F649" s="2">
        <v>2659728000</v>
      </c>
      <c r="G649" s="2">
        <v>255192000</v>
      </c>
      <c r="H649" s="2">
        <v>130593000</v>
      </c>
      <c r="I649" s="1"/>
      <c r="J649" s="1" t="s">
        <v>22</v>
      </c>
      <c r="K649" s="1" t="s">
        <v>46</v>
      </c>
      <c r="M649">
        <f t="array" ref="M649">1 - (F648/E648)</f>
        <v>0.24326025076175395</v>
      </c>
      <c r="N649">
        <f t="shared" si="20"/>
        <v>0.1490591632567243</v>
      </c>
      <c r="O649" s="2">
        <f t="array" ref="O649">P649-SUM(G649:I649)</f>
        <v>533482000</v>
      </c>
      <c r="P649" s="2">
        <f t="shared" si="21"/>
        <v>919267000</v>
      </c>
    </row>
    <row r="650" spans="1:16" hidden="1" x14ac:dyDescent="0.25">
      <c r="A650" s="1">
        <v>676</v>
      </c>
      <c r="B650" t="s">
        <v>355</v>
      </c>
      <c r="C650" t="s">
        <v>6816</v>
      </c>
      <c r="D650" s="1" t="s">
        <v>7</v>
      </c>
      <c r="E650" s="2">
        <v>5011853000</v>
      </c>
      <c r="F650" s="1"/>
      <c r="G650" s="2">
        <v>2676141000</v>
      </c>
      <c r="H650" s="1"/>
      <c r="I650" s="2">
        <v>1266807000</v>
      </c>
      <c r="J650" s="1" t="s">
        <v>259</v>
      </c>
      <c r="K650" s="1" t="s">
        <v>260</v>
      </c>
      <c r="M650">
        <f t="array" ref="M650">1 - (F649/E649)</f>
        <v>0.25685059632662244</v>
      </c>
      <c r="N650">
        <f t="shared" si="20"/>
        <v>0.21327540931467862</v>
      </c>
      <c r="O650" s="2">
        <f t="array" ref="O650">P650-SUM(G650:I650)</f>
        <v>1068905000</v>
      </c>
      <c r="P650" s="2">
        <f t="shared" si="21"/>
        <v>5011853000</v>
      </c>
    </row>
    <row r="651" spans="1:16" x14ac:dyDescent="0.25">
      <c r="A651" s="1">
        <v>677</v>
      </c>
      <c r="B651" t="s">
        <v>355</v>
      </c>
      <c r="C651" t="s">
        <v>6817</v>
      </c>
      <c r="D651" s="1" t="s">
        <v>10</v>
      </c>
      <c r="E651" s="2">
        <v>4762000000</v>
      </c>
      <c r="F651" s="1"/>
      <c r="G651" s="2">
        <v>2616000000</v>
      </c>
      <c r="H651" s="1"/>
      <c r="I651" s="2">
        <v>1170000000</v>
      </c>
      <c r="J651" s="1" t="s">
        <v>259</v>
      </c>
      <c r="K651" s="1" t="s">
        <v>260</v>
      </c>
      <c r="M651">
        <f t="array" ref="M651">1 - (F650/E650)</f>
        <v>1</v>
      </c>
      <c r="N651">
        <f t="shared" si="20"/>
        <v>0.20495590088198237</v>
      </c>
      <c r="O651" s="2">
        <f t="array" ref="O651">P651-SUM(G651:I651)</f>
        <v>976000000</v>
      </c>
      <c r="P651" s="2">
        <f t="shared" si="21"/>
        <v>4762000000</v>
      </c>
    </row>
    <row r="652" spans="1:16" hidden="1" x14ac:dyDescent="0.25">
      <c r="A652" s="1">
        <v>678</v>
      </c>
      <c r="B652" t="s">
        <v>355</v>
      </c>
      <c r="C652" t="s">
        <v>6818</v>
      </c>
      <c r="D652" s="1" t="s">
        <v>11</v>
      </c>
      <c r="E652" s="2">
        <v>4772000000</v>
      </c>
      <c r="F652" s="1"/>
      <c r="G652" s="2">
        <v>2671000000</v>
      </c>
      <c r="H652" s="1"/>
      <c r="I652" s="2">
        <v>1139000000</v>
      </c>
      <c r="J652" s="1" t="s">
        <v>259</v>
      </c>
      <c r="K652" s="1" t="s">
        <v>260</v>
      </c>
      <c r="M652">
        <f t="array" ref="M652">1 - (F651/E651)</f>
        <v>1</v>
      </c>
      <c r="N652">
        <f t="shared" si="20"/>
        <v>0.20159262363788769</v>
      </c>
      <c r="O652" s="2">
        <f t="array" ref="O652">P652-SUM(G652:I652)</f>
        <v>962000000</v>
      </c>
      <c r="P652" s="2">
        <f t="shared" si="21"/>
        <v>4772000000</v>
      </c>
    </row>
    <row r="653" spans="1:16" hidden="1" x14ac:dyDescent="0.25">
      <c r="A653" s="1">
        <v>679</v>
      </c>
      <c r="B653" t="s">
        <v>355</v>
      </c>
      <c r="C653" t="s">
        <v>6819</v>
      </c>
      <c r="D653" s="1" t="s">
        <v>12</v>
      </c>
      <c r="E653" s="2">
        <v>5576000000</v>
      </c>
      <c r="F653" s="1"/>
      <c r="G653" s="2">
        <v>3275000000</v>
      </c>
      <c r="H653" s="1"/>
      <c r="I653" s="2">
        <v>1320000000</v>
      </c>
      <c r="J653" s="1" t="s">
        <v>259</v>
      </c>
      <c r="K653" s="1" t="s">
        <v>260</v>
      </c>
      <c r="M653">
        <f t="array" ref="M653">1 - (F652/E652)</f>
        <v>1</v>
      </c>
      <c r="N653">
        <f t="shared" si="20"/>
        <v>0.17593256814921091</v>
      </c>
      <c r="O653" s="2">
        <f t="array" ref="O653">P653-SUM(G653:I653)</f>
        <v>981000000</v>
      </c>
      <c r="P653" s="2">
        <f t="shared" si="21"/>
        <v>5576000000</v>
      </c>
    </row>
    <row r="654" spans="1:16" hidden="1" x14ac:dyDescent="0.25">
      <c r="A654" s="1">
        <v>680</v>
      </c>
      <c r="B654" t="s">
        <v>356</v>
      </c>
      <c r="C654" t="s">
        <v>6816</v>
      </c>
      <c r="D654" s="1" t="s">
        <v>10</v>
      </c>
      <c r="E654" s="2">
        <v>30930000000</v>
      </c>
      <c r="F654" s="2">
        <v>25202000000</v>
      </c>
      <c r="G654" s="2">
        <v>2039000000</v>
      </c>
      <c r="H654" s="1"/>
      <c r="I654" s="1"/>
      <c r="J654" s="1" t="s">
        <v>8</v>
      </c>
      <c r="K654" s="1" t="s">
        <v>115</v>
      </c>
      <c r="M654">
        <f t="array" ref="M654">1 - (F653/E653)</f>
        <v>1</v>
      </c>
      <c r="N654">
        <f t="shared" si="20"/>
        <v>0.11926931781441966</v>
      </c>
      <c r="O654" s="2">
        <f t="array" ref="O654">P654-SUM(G654:I654)</f>
        <v>3689000000</v>
      </c>
      <c r="P654" s="2">
        <f t="shared" si="21"/>
        <v>5728000000</v>
      </c>
    </row>
    <row r="655" spans="1:16" x14ac:dyDescent="0.25">
      <c r="A655" s="1">
        <v>681</v>
      </c>
      <c r="B655" t="s">
        <v>356</v>
      </c>
      <c r="C655" t="s">
        <v>6817</v>
      </c>
      <c r="D655" s="1" t="s">
        <v>11</v>
      </c>
      <c r="E655" s="2">
        <v>30852000000</v>
      </c>
      <c r="F655" s="2">
        <v>24979000000</v>
      </c>
      <c r="G655" s="2">
        <v>1984000000</v>
      </c>
      <c r="H655" s="1"/>
      <c r="I655" s="1"/>
      <c r="J655" s="1" t="s">
        <v>8</v>
      </c>
      <c r="K655" s="1" t="s">
        <v>115</v>
      </c>
      <c r="M655">
        <f t="array" ref="M655">1 - (F654/E654)</f>
        <v>0.18519236986744259</v>
      </c>
      <c r="N655">
        <f t="shared" si="20"/>
        <v>0.12605341631012576</v>
      </c>
      <c r="O655" s="2">
        <f t="array" ref="O655">P655-SUM(G655:I655)</f>
        <v>3889000000</v>
      </c>
      <c r="P655" s="2">
        <f t="shared" si="21"/>
        <v>5873000000</v>
      </c>
    </row>
    <row r="656" spans="1:16" hidden="1" x14ac:dyDescent="0.25">
      <c r="A656" s="1">
        <v>682</v>
      </c>
      <c r="B656" t="s">
        <v>356</v>
      </c>
      <c r="C656" t="s">
        <v>6818</v>
      </c>
      <c r="D656" s="1" t="s">
        <v>12</v>
      </c>
      <c r="E656" s="2">
        <v>31469000000</v>
      </c>
      <c r="F656" s="2">
        <v>25339000000</v>
      </c>
      <c r="G656" s="2">
        <v>1952000000</v>
      </c>
      <c r="H656" s="1"/>
      <c r="I656" s="1"/>
      <c r="J656" s="1" t="s">
        <v>8</v>
      </c>
      <c r="K656" s="1" t="s">
        <v>115</v>
      </c>
      <c r="M656">
        <f t="array" ref="M656">1 - (F655/E655)</f>
        <v>0.19036043044211071</v>
      </c>
      <c r="N656">
        <f t="shared" si="20"/>
        <v>0.13276557882360418</v>
      </c>
      <c r="O656" s="2">
        <f t="array" ref="O656">P656-SUM(G656:I656)</f>
        <v>4178000000</v>
      </c>
      <c r="P656" s="2">
        <f t="shared" si="21"/>
        <v>6130000000</v>
      </c>
    </row>
    <row r="657" spans="1:16" hidden="1" x14ac:dyDescent="0.25">
      <c r="A657" s="1">
        <v>683</v>
      </c>
      <c r="B657" t="s">
        <v>356</v>
      </c>
      <c r="C657" t="s">
        <v>6819</v>
      </c>
      <c r="D657" s="1" t="s">
        <v>75</v>
      </c>
      <c r="E657" s="2">
        <v>31353000000</v>
      </c>
      <c r="F657" s="2">
        <v>25104000000</v>
      </c>
      <c r="G657" s="2">
        <v>1940000000</v>
      </c>
      <c r="H657" s="1"/>
      <c r="I657" s="1"/>
      <c r="J657" s="1" t="s">
        <v>8</v>
      </c>
      <c r="K657" s="1" t="s">
        <v>115</v>
      </c>
      <c r="M657">
        <f t="array" ref="M657">1 - (F656/E656)</f>
        <v>0.19479487749849056</v>
      </c>
      <c r="N657">
        <f t="shared" si="20"/>
        <v>0.13743501419321916</v>
      </c>
      <c r="O657" s="2">
        <f t="array" ref="O657">P657-SUM(G657:I657)</f>
        <v>4309000000</v>
      </c>
      <c r="P657" s="2">
        <f t="shared" si="21"/>
        <v>6249000000</v>
      </c>
    </row>
    <row r="658" spans="1:16" hidden="1" x14ac:dyDescent="0.25">
      <c r="A658" s="1">
        <v>684</v>
      </c>
      <c r="B658" t="s">
        <v>357</v>
      </c>
      <c r="C658" t="s">
        <v>6816</v>
      </c>
      <c r="D658" s="1" t="s">
        <v>7</v>
      </c>
      <c r="E658" s="2">
        <v>2426301000</v>
      </c>
      <c r="F658" s="2">
        <v>800336000</v>
      </c>
      <c r="G658" s="2">
        <v>72163000</v>
      </c>
      <c r="H658" s="1"/>
      <c r="I658" s="2">
        <v>768820000</v>
      </c>
      <c r="J658" s="1" t="s">
        <v>71</v>
      </c>
      <c r="K658" s="1" t="s">
        <v>353</v>
      </c>
      <c r="M658">
        <f t="array" ref="M658">1 - (F657/E657)</f>
        <v>0.19931107071093679</v>
      </c>
      <c r="N658">
        <f t="shared" si="20"/>
        <v>0.32353034516327528</v>
      </c>
      <c r="O658" s="2">
        <f t="array" ref="O658">P658-SUM(G658:I658)</f>
        <v>784982000</v>
      </c>
      <c r="P658" s="2">
        <f t="shared" si="21"/>
        <v>1625965000</v>
      </c>
    </row>
    <row r="659" spans="1:16" x14ac:dyDescent="0.25">
      <c r="A659" s="1">
        <v>685</v>
      </c>
      <c r="B659" t="s">
        <v>357</v>
      </c>
      <c r="C659" t="s">
        <v>6817</v>
      </c>
      <c r="D659" s="1" t="s">
        <v>10</v>
      </c>
      <c r="E659" s="2">
        <v>2486017000</v>
      </c>
      <c r="F659" s="2">
        <v>815095000</v>
      </c>
      <c r="G659" s="2">
        <v>76864000</v>
      </c>
      <c r="H659" s="1"/>
      <c r="I659" s="2">
        <v>749722000</v>
      </c>
      <c r="J659" s="1" t="s">
        <v>71</v>
      </c>
      <c r="K659" s="1" t="s">
        <v>353</v>
      </c>
      <c r="M659">
        <f t="array" ref="M659">1 - (F658/E658)</f>
        <v>0.67014150346556345</v>
      </c>
      <c r="N659">
        <f t="shared" si="20"/>
        <v>0.33963404111878559</v>
      </c>
      <c r="O659" s="2">
        <f t="array" ref="O659">P659-SUM(G659:I659)</f>
        <v>844336000</v>
      </c>
      <c r="P659" s="2">
        <f t="shared" si="21"/>
        <v>1670922000</v>
      </c>
    </row>
    <row r="660" spans="1:16" hidden="1" x14ac:dyDescent="0.25">
      <c r="A660" s="1">
        <v>686</v>
      </c>
      <c r="B660" t="s">
        <v>357</v>
      </c>
      <c r="C660" t="s">
        <v>6818</v>
      </c>
      <c r="D660" s="1" t="s">
        <v>11</v>
      </c>
      <c r="E660" s="2">
        <v>2535559000</v>
      </c>
      <c r="F660" s="2">
        <v>783602000</v>
      </c>
      <c r="G660" s="2">
        <v>88705000</v>
      </c>
      <c r="H660" s="1"/>
      <c r="I660" s="2">
        <v>708406000</v>
      </c>
      <c r="J660" s="1" t="s">
        <v>71</v>
      </c>
      <c r="K660" s="1" t="s">
        <v>353</v>
      </c>
      <c r="M660">
        <f t="array" ref="M660">1 - (F659/E659)</f>
        <v>0.67212814715265423</v>
      </c>
      <c r="N660">
        <f t="shared" si="20"/>
        <v>0.37658204758792835</v>
      </c>
      <c r="O660" s="2">
        <f t="array" ref="O660">P660-SUM(G660:I660)</f>
        <v>954846000</v>
      </c>
      <c r="P660" s="2">
        <f t="shared" si="21"/>
        <v>1751957000</v>
      </c>
    </row>
    <row r="661" spans="1:16" hidden="1" x14ac:dyDescent="0.25">
      <c r="A661" s="1">
        <v>687</v>
      </c>
      <c r="B661" t="s">
        <v>357</v>
      </c>
      <c r="C661" t="s">
        <v>6819</v>
      </c>
      <c r="D661" s="1" t="s">
        <v>12</v>
      </c>
      <c r="E661" s="2">
        <v>2403906000</v>
      </c>
      <c r="F661" s="2">
        <v>747276000</v>
      </c>
      <c r="G661" s="2">
        <v>72363000</v>
      </c>
      <c r="H661" s="1"/>
      <c r="I661" s="2">
        <v>643689000</v>
      </c>
      <c r="J661" s="1" t="s">
        <v>71</v>
      </c>
      <c r="K661" s="1" t="s">
        <v>353</v>
      </c>
      <c r="M661">
        <f t="array" ref="M661">1 - (F660/E660)</f>
        <v>0.69095493340916148</v>
      </c>
      <c r="N661">
        <f t="shared" si="20"/>
        <v>0.3912707069244804</v>
      </c>
      <c r="O661" s="2">
        <f t="array" ref="O661">P661-SUM(G661:I661)</f>
        <v>940578000</v>
      </c>
      <c r="P661" s="2">
        <f t="shared" si="21"/>
        <v>1656630000</v>
      </c>
    </row>
    <row r="662" spans="1:16" hidden="1" x14ac:dyDescent="0.25">
      <c r="A662" s="1">
        <v>688</v>
      </c>
      <c r="B662" t="s">
        <v>358</v>
      </c>
      <c r="C662" t="s">
        <v>6816</v>
      </c>
      <c r="D662" s="1" t="s">
        <v>7</v>
      </c>
      <c r="E662" s="2">
        <v>9702000000</v>
      </c>
      <c r="F662" s="2">
        <v>2471000000</v>
      </c>
      <c r="G662" s="2">
        <v>1461000000</v>
      </c>
      <c r="H662" s="2">
        <v>1760000000</v>
      </c>
      <c r="I662" s="1"/>
      <c r="J662" s="1" t="s">
        <v>28</v>
      </c>
      <c r="K662" s="1" t="s">
        <v>86</v>
      </c>
      <c r="M662">
        <f t="array" ref="M662">1 - (F661/E661)</f>
        <v>0.68914092314757736</v>
      </c>
      <c r="N662">
        <f t="shared" si="20"/>
        <v>0.41331684188827045</v>
      </c>
      <c r="O662" s="2">
        <f t="array" ref="O662">P662-SUM(G662:I662)</f>
        <v>4010000000</v>
      </c>
      <c r="P662" s="2">
        <f t="shared" si="21"/>
        <v>7231000000</v>
      </c>
    </row>
    <row r="663" spans="1:16" x14ac:dyDescent="0.25">
      <c r="A663" s="1">
        <v>689</v>
      </c>
      <c r="B663" t="s">
        <v>358</v>
      </c>
      <c r="C663" t="s">
        <v>6817</v>
      </c>
      <c r="D663" s="1" t="s">
        <v>10</v>
      </c>
      <c r="E663" s="2">
        <v>11202000000</v>
      </c>
      <c r="F663" s="2">
        <v>2859000000</v>
      </c>
      <c r="G663" s="2">
        <v>1699000000</v>
      </c>
      <c r="H663" s="2">
        <v>2120000000</v>
      </c>
      <c r="I663" s="1"/>
      <c r="J663" s="1" t="s">
        <v>28</v>
      </c>
      <c r="K663" s="1" t="s">
        <v>86</v>
      </c>
      <c r="M663">
        <f t="array" ref="M663">1 - (F662/E662)</f>
        <v>0.74531024531024537</v>
      </c>
      <c r="N663">
        <f t="shared" si="20"/>
        <v>0.40385645420460631</v>
      </c>
      <c r="O663" s="2">
        <f t="array" ref="O663">P663-SUM(G663:I663)</f>
        <v>4524000000</v>
      </c>
      <c r="P663" s="2">
        <f t="shared" si="21"/>
        <v>8343000000</v>
      </c>
    </row>
    <row r="664" spans="1:16" hidden="1" x14ac:dyDescent="0.25">
      <c r="A664" s="1">
        <v>690</v>
      </c>
      <c r="B664" t="s">
        <v>358</v>
      </c>
      <c r="C664" t="s">
        <v>6818</v>
      </c>
      <c r="D664" s="1" t="s">
        <v>11</v>
      </c>
      <c r="E664" s="2">
        <v>24890000000</v>
      </c>
      <c r="F664" s="2">
        <v>3788000000</v>
      </c>
      <c r="G664" s="2">
        <v>2983000000</v>
      </c>
      <c r="H664" s="2">
        <v>2854000000</v>
      </c>
      <c r="I664" s="1"/>
      <c r="J664" s="1" t="s">
        <v>28</v>
      </c>
      <c r="K664" s="1" t="s">
        <v>86</v>
      </c>
      <c r="M664">
        <f t="array" ref="M664">1 - (F663/E663)</f>
        <v>0.7447777182645956</v>
      </c>
      <c r="N664">
        <f t="shared" si="20"/>
        <v>0.6132985134592206</v>
      </c>
      <c r="O664" s="2">
        <f t="array" ref="O664">P664-SUM(G664:I664)</f>
        <v>15265000000</v>
      </c>
      <c r="P664" s="2">
        <f t="shared" si="21"/>
        <v>21102000000</v>
      </c>
    </row>
    <row r="665" spans="1:16" hidden="1" x14ac:dyDescent="0.25">
      <c r="A665" s="1">
        <v>691</v>
      </c>
      <c r="B665" t="s">
        <v>358</v>
      </c>
      <c r="C665" t="s">
        <v>6819</v>
      </c>
      <c r="D665" s="1" t="s">
        <v>12</v>
      </c>
      <c r="E665" s="2">
        <v>32639000000</v>
      </c>
      <c r="F665" s="2">
        <v>4006000000</v>
      </c>
      <c r="G665" s="2">
        <v>3426000000</v>
      </c>
      <c r="H665" s="2">
        <v>3014000000</v>
      </c>
      <c r="I665" s="1"/>
      <c r="J665" s="1" t="s">
        <v>28</v>
      </c>
      <c r="K665" s="1" t="s">
        <v>86</v>
      </c>
      <c r="M665">
        <f t="array" ref="M665">1 - (F664/E664)</f>
        <v>0.84781036560867817</v>
      </c>
      <c r="N665">
        <f t="shared" si="20"/>
        <v>0.67995342994577035</v>
      </c>
      <c r="O665" s="2">
        <f t="array" ref="O665">P665-SUM(G665:I665)</f>
        <v>22193000000</v>
      </c>
      <c r="P665" s="2">
        <f t="shared" si="21"/>
        <v>28633000000</v>
      </c>
    </row>
    <row r="666" spans="1:16" hidden="1" x14ac:dyDescent="0.25">
      <c r="A666" s="1">
        <v>692</v>
      </c>
      <c r="B666" t="s">
        <v>359</v>
      </c>
      <c r="C666" t="s">
        <v>6816</v>
      </c>
      <c r="D666" s="1" t="s">
        <v>163</v>
      </c>
      <c r="E666" s="2">
        <v>17774100000</v>
      </c>
      <c r="F666" s="2">
        <v>11350200000</v>
      </c>
      <c r="G666" s="2">
        <v>3552300000</v>
      </c>
      <c r="H666" s="1"/>
      <c r="I666" s="1"/>
      <c r="J666" s="1" t="s">
        <v>51</v>
      </c>
      <c r="K666" s="1" t="s">
        <v>164</v>
      </c>
      <c r="M666">
        <f t="array" ref="M666">1 - (F665/E665)</f>
        <v>0.87726339655013941</v>
      </c>
      <c r="N666">
        <f t="shared" si="20"/>
        <v>0.16156092291592825</v>
      </c>
      <c r="O666" s="2">
        <f t="array" ref="O666">P666-SUM(G666:I666)</f>
        <v>2871600000</v>
      </c>
      <c r="P666" s="2">
        <f t="shared" si="21"/>
        <v>6423900000</v>
      </c>
    </row>
    <row r="667" spans="1:16" x14ac:dyDescent="0.25">
      <c r="A667" s="1">
        <v>693</v>
      </c>
      <c r="B667" t="s">
        <v>359</v>
      </c>
      <c r="C667" t="s">
        <v>6817</v>
      </c>
      <c r="D667" s="1" t="s">
        <v>165</v>
      </c>
      <c r="E667" s="2">
        <v>17909600000</v>
      </c>
      <c r="F667" s="2">
        <v>11539800000</v>
      </c>
      <c r="G667" s="2">
        <v>3474300000</v>
      </c>
      <c r="H667" s="1"/>
      <c r="I667" s="1"/>
      <c r="J667" s="1" t="s">
        <v>51</v>
      </c>
      <c r="K667" s="1" t="s">
        <v>164</v>
      </c>
      <c r="M667">
        <f t="array" ref="M667">1 - (F666/E666)</f>
        <v>0.36141914358532923</v>
      </c>
      <c r="N667">
        <f t="shared" si="20"/>
        <v>0.16167306919194174</v>
      </c>
      <c r="O667" s="2">
        <f t="array" ref="O667">P667-SUM(G667:I667)</f>
        <v>2895500000</v>
      </c>
      <c r="P667" s="2">
        <f t="shared" si="21"/>
        <v>6369800000</v>
      </c>
    </row>
    <row r="668" spans="1:16" hidden="1" x14ac:dyDescent="0.25">
      <c r="A668" s="1">
        <v>694</v>
      </c>
      <c r="B668" t="s">
        <v>359</v>
      </c>
      <c r="C668" t="s">
        <v>6818</v>
      </c>
      <c r="D668" s="1" t="s">
        <v>166</v>
      </c>
      <c r="E668" s="2">
        <v>17630300000</v>
      </c>
      <c r="F668" s="2">
        <v>11681100000</v>
      </c>
      <c r="G668" s="2">
        <v>3328000000</v>
      </c>
      <c r="H668" s="1"/>
      <c r="I668" s="1"/>
      <c r="J668" s="1" t="s">
        <v>51</v>
      </c>
      <c r="K668" s="1" t="s">
        <v>164</v>
      </c>
      <c r="M668">
        <f t="array" ref="M668">1 - (F667/E667)</f>
        <v>0.35566400142940102</v>
      </c>
      <c r="N668">
        <f t="shared" si="20"/>
        <v>0.14867585917426249</v>
      </c>
      <c r="O668" s="2">
        <f t="array" ref="O668">P668-SUM(G668:I668)</f>
        <v>2621200000</v>
      </c>
      <c r="P668" s="2">
        <f t="shared" si="21"/>
        <v>5949200000</v>
      </c>
    </row>
    <row r="669" spans="1:16" hidden="1" x14ac:dyDescent="0.25">
      <c r="A669" s="1">
        <v>695</v>
      </c>
      <c r="B669" t="s">
        <v>359</v>
      </c>
      <c r="C669" t="s">
        <v>6819</v>
      </c>
      <c r="D669" s="1" t="s">
        <v>167</v>
      </c>
      <c r="E669" s="2">
        <v>16563100000</v>
      </c>
      <c r="F669" s="2">
        <v>10733600000</v>
      </c>
      <c r="G669" s="2">
        <v>3118900000</v>
      </c>
      <c r="H669" s="1"/>
      <c r="I669" s="1"/>
      <c r="J669" s="1" t="s">
        <v>51</v>
      </c>
      <c r="K669" s="1" t="s">
        <v>164</v>
      </c>
      <c r="M669">
        <f t="array" ref="M669">1 - (F668/E668)</f>
        <v>0.33744179055376256</v>
      </c>
      <c r="N669">
        <f t="shared" si="20"/>
        <v>0.16365293936521544</v>
      </c>
      <c r="O669" s="2">
        <f t="array" ref="O669">P669-SUM(G669:I669)</f>
        <v>2710600000</v>
      </c>
      <c r="P669" s="2">
        <f t="shared" si="21"/>
        <v>5829500000</v>
      </c>
    </row>
    <row r="670" spans="1:16" hidden="1" x14ac:dyDescent="0.25">
      <c r="A670" s="1">
        <v>696</v>
      </c>
      <c r="B670" t="s">
        <v>360</v>
      </c>
      <c r="C670" t="s">
        <v>6816</v>
      </c>
      <c r="D670" s="1" t="s">
        <v>10</v>
      </c>
      <c r="E670" s="2">
        <v>7819000000</v>
      </c>
      <c r="F670" s="2">
        <v>4495000000</v>
      </c>
      <c r="G670" s="2">
        <v>1126000000</v>
      </c>
      <c r="H670" s="2">
        <v>710000000</v>
      </c>
      <c r="I670" s="2">
        <v>31000000</v>
      </c>
      <c r="J670" s="1" t="s">
        <v>22</v>
      </c>
      <c r="K670" s="1" t="s">
        <v>113</v>
      </c>
      <c r="M670">
        <f t="array" ref="M670">1 - (F669/E669)</f>
        <v>0.35195706117816106</v>
      </c>
      <c r="N670">
        <f t="shared" si="20"/>
        <v>0.18634096431768768</v>
      </c>
      <c r="O670" s="2">
        <f t="array" ref="O670">P670-SUM(G670:I670)</f>
        <v>1457000000</v>
      </c>
      <c r="P670" s="2">
        <f t="shared" si="21"/>
        <v>3324000000</v>
      </c>
    </row>
    <row r="671" spans="1:16" x14ac:dyDescent="0.25">
      <c r="A671" s="1">
        <v>697</v>
      </c>
      <c r="B671" t="s">
        <v>360</v>
      </c>
      <c r="C671" t="s">
        <v>6817</v>
      </c>
      <c r="D671" s="1" t="s">
        <v>11</v>
      </c>
      <c r="E671" s="2">
        <v>9715000000</v>
      </c>
      <c r="F671" s="2">
        <v>5663000000</v>
      </c>
      <c r="G671" s="2">
        <v>1202000000</v>
      </c>
      <c r="H671" s="2">
        <v>815000000</v>
      </c>
      <c r="I671" s="2">
        <v>33000000</v>
      </c>
      <c r="J671" s="1" t="s">
        <v>22</v>
      </c>
      <c r="K671" s="1" t="s">
        <v>113</v>
      </c>
      <c r="M671">
        <f t="array" ref="M671">1 - (F670/E670)</f>
        <v>0.42511830157309116</v>
      </c>
      <c r="N671">
        <f t="shared" si="20"/>
        <v>0.20607308286155429</v>
      </c>
      <c r="O671" s="2">
        <f t="array" ref="O671">P671-SUM(G671:I671)</f>
        <v>2002000000</v>
      </c>
      <c r="P671" s="2">
        <f t="shared" si="21"/>
        <v>4052000000</v>
      </c>
    </row>
    <row r="672" spans="1:16" hidden="1" x14ac:dyDescent="0.25">
      <c r="A672" s="1">
        <v>698</v>
      </c>
      <c r="B672" t="s">
        <v>360</v>
      </c>
      <c r="C672" t="s">
        <v>6818</v>
      </c>
      <c r="D672" s="1" t="s">
        <v>12</v>
      </c>
      <c r="E672" s="2">
        <v>9111000000</v>
      </c>
      <c r="F672" s="2">
        <v>5458000000</v>
      </c>
      <c r="G672" s="2">
        <v>1508000000</v>
      </c>
      <c r="H672" s="2">
        <v>769000000</v>
      </c>
      <c r="I672" s="2">
        <v>54000000</v>
      </c>
      <c r="J672" s="1" t="s">
        <v>22</v>
      </c>
      <c r="K672" s="1" t="s">
        <v>113</v>
      </c>
      <c r="M672">
        <f t="array" ref="M672">1 - (F671/E671)</f>
        <v>0.41708697889861035</v>
      </c>
      <c r="N672">
        <f t="shared" si="20"/>
        <v>0.14509933047963999</v>
      </c>
      <c r="O672" s="2">
        <f t="array" ref="O672">P672-SUM(G672:I672)</f>
        <v>1322000000</v>
      </c>
      <c r="P672" s="2">
        <f t="shared" si="21"/>
        <v>3653000000</v>
      </c>
    </row>
    <row r="673" spans="1:16" hidden="1" x14ac:dyDescent="0.25">
      <c r="A673" s="1">
        <v>699</v>
      </c>
      <c r="B673" t="s">
        <v>360</v>
      </c>
      <c r="C673" t="s">
        <v>6819</v>
      </c>
      <c r="D673" s="1" t="s">
        <v>75</v>
      </c>
      <c r="E673" s="2">
        <v>9390000000</v>
      </c>
      <c r="F673" s="2">
        <v>5644000000</v>
      </c>
      <c r="G673" s="2">
        <v>1472000000</v>
      </c>
      <c r="H673" s="2">
        <v>742000000</v>
      </c>
      <c r="I673" s="2">
        <v>64000000</v>
      </c>
      <c r="J673" s="1" t="s">
        <v>22</v>
      </c>
      <c r="K673" s="1" t="s">
        <v>113</v>
      </c>
      <c r="M673">
        <f t="array" ref="M673">1 - (F672/E672)</f>
        <v>0.40094391395017015</v>
      </c>
      <c r="N673">
        <f t="shared" si="20"/>
        <v>0.15633652822151226</v>
      </c>
      <c r="O673" s="2">
        <f t="array" ref="O673">P673-SUM(G673:I673)</f>
        <v>1468000000</v>
      </c>
      <c r="P673" s="2">
        <f t="shared" si="21"/>
        <v>3746000000</v>
      </c>
    </row>
    <row r="674" spans="1:16" hidden="1" x14ac:dyDescent="0.25">
      <c r="A674" s="1">
        <v>700</v>
      </c>
      <c r="B674" t="s">
        <v>361</v>
      </c>
      <c r="C674" t="s">
        <v>6816</v>
      </c>
      <c r="D674" s="1" t="s">
        <v>10</v>
      </c>
      <c r="E674" s="2">
        <v>155427000000</v>
      </c>
      <c r="F674" s="2">
        <v>137373000000</v>
      </c>
      <c r="G674" s="2">
        <v>12382000000</v>
      </c>
      <c r="H674" s="1"/>
      <c r="I674" s="1"/>
      <c r="J674" s="1" t="s">
        <v>15</v>
      </c>
      <c r="K674" s="1" t="s">
        <v>333</v>
      </c>
      <c r="M674">
        <f t="array" ref="M674">1 - (F673/E673)</f>
        <v>0.39893503727369539</v>
      </c>
      <c r="N674">
        <f t="shared" si="20"/>
        <v>3.6493016013948672E-2</v>
      </c>
      <c r="O674" s="2">
        <f t="array" ref="O674">P674-SUM(G674:I674)</f>
        <v>5672000000</v>
      </c>
      <c r="P674" s="2">
        <f t="shared" si="21"/>
        <v>18054000000</v>
      </c>
    </row>
    <row r="675" spans="1:16" x14ac:dyDescent="0.25">
      <c r="A675" s="1">
        <v>701</v>
      </c>
      <c r="B675" t="s">
        <v>361</v>
      </c>
      <c r="C675" t="s">
        <v>6817</v>
      </c>
      <c r="D675" s="1" t="s">
        <v>11</v>
      </c>
      <c r="E675" s="2">
        <v>155929000000</v>
      </c>
      <c r="F675" s="2">
        <v>142121000000</v>
      </c>
      <c r="G675" s="2">
        <v>12158000000</v>
      </c>
      <c r="H675" s="1"/>
      <c r="I675" s="1"/>
      <c r="J675" s="1" t="s">
        <v>15</v>
      </c>
      <c r="K675" s="1" t="s">
        <v>333</v>
      </c>
      <c r="M675">
        <f t="array" ref="M675">1 - (F674/E674)</f>
        <v>0.11615742438572452</v>
      </c>
      <c r="N675">
        <f t="shared" si="20"/>
        <v>1.0581739124858108E-2</v>
      </c>
      <c r="O675" s="2">
        <f t="array" ref="O675">P675-SUM(G675:I675)</f>
        <v>1650000000</v>
      </c>
      <c r="P675" s="2">
        <f t="shared" si="21"/>
        <v>13808000000</v>
      </c>
    </row>
    <row r="676" spans="1:16" hidden="1" x14ac:dyDescent="0.25">
      <c r="A676" s="1">
        <v>702</v>
      </c>
      <c r="B676" t="s">
        <v>361</v>
      </c>
      <c r="C676" t="s">
        <v>6818</v>
      </c>
      <c r="D676" s="1" t="s">
        <v>12</v>
      </c>
      <c r="E676" s="2">
        <v>152356000000</v>
      </c>
      <c r="F676" s="2">
        <v>134054000000</v>
      </c>
      <c r="G676" s="2">
        <v>13405000000</v>
      </c>
      <c r="H676" s="1"/>
      <c r="I676" s="1"/>
      <c r="J676" s="1" t="s">
        <v>15</v>
      </c>
      <c r="K676" s="1" t="s">
        <v>333</v>
      </c>
      <c r="M676">
        <f t="array" ref="M676">1 - (F675/E675)</f>
        <v>8.8553123536994405E-2</v>
      </c>
      <c r="N676">
        <f t="shared" si="20"/>
        <v>3.2141825723962299E-2</v>
      </c>
      <c r="O676" s="2">
        <f t="array" ref="O676">P676-SUM(G676:I676)</f>
        <v>4897000000</v>
      </c>
      <c r="P676" s="2">
        <f t="shared" si="21"/>
        <v>18302000000</v>
      </c>
    </row>
    <row r="677" spans="1:16" hidden="1" x14ac:dyDescent="0.25">
      <c r="A677" s="1">
        <v>703</v>
      </c>
      <c r="B677" t="s">
        <v>361</v>
      </c>
      <c r="C677" t="s">
        <v>6819</v>
      </c>
      <c r="D677" s="1" t="s">
        <v>75</v>
      </c>
      <c r="E677" s="2">
        <v>166380000000</v>
      </c>
      <c r="F677" s="2">
        <v>145125000000</v>
      </c>
      <c r="G677" s="2">
        <v>11710000000</v>
      </c>
      <c r="H677" s="1"/>
      <c r="I677" s="1"/>
      <c r="J677" s="1" t="s">
        <v>15</v>
      </c>
      <c r="K677" s="1" t="s">
        <v>333</v>
      </c>
      <c r="M677">
        <f t="array" ref="M677">1 - (F676/E676)</f>
        <v>0.12012654572186199</v>
      </c>
      <c r="N677">
        <f t="shared" si="20"/>
        <v>5.7368674119485513E-2</v>
      </c>
      <c r="O677" s="2">
        <f t="array" ref="O677">P677-SUM(G677:I677)</f>
        <v>9545000000</v>
      </c>
      <c r="P677" s="2">
        <f t="shared" si="21"/>
        <v>21255000000</v>
      </c>
    </row>
    <row r="678" spans="1:16" hidden="1" x14ac:dyDescent="0.25">
      <c r="A678" s="1">
        <v>704</v>
      </c>
      <c r="B678" t="s">
        <v>362</v>
      </c>
      <c r="C678" t="s">
        <v>6816</v>
      </c>
      <c r="D678" s="1" t="s">
        <v>7</v>
      </c>
      <c r="E678" s="2">
        <v>13013868000</v>
      </c>
      <c r="F678" s="2">
        <v>9235777000</v>
      </c>
      <c r="G678" s="2">
        <v>2656530000</v>
      </c>
      <c r="H678" s="1"/>
      <c r="I678" s="2">
        <v>98383000</v>
      </c>
      <c r="J678" s="1" t="s">
        <v>15</v>
      </c>
      <c r="K678" s="1" t="s">
        <v>103</v>
      </c>
      <c r="M678">
        <f t="array" ref="M678">1 - (F677/E677)</f>
        <v>0.12774972953479991</v>
      </c>
      <c r="N678">
        <f t="shared" si="20"/>
        <v>7.8622128332637153E-2</v>
      </c>
      <c r="O678" s="2">
        <f t="array" ref="O678">P678-SUM(G678:I678)</f>
        <v>1023178000</v>
      </c>
      <c r="P678" s="2">
        <f t="shared" si="21"/>
        <v>3778091000</v>
      </c>
    </row>
    <row r="679" spans="1:16" x14ac:dyDescent="0.25">
      <c r="A679" s="1">
        <v>705</v>
      </c>
      <c r="B679" t="s">
        <v>362</v>
      </c>
      <c r="C679" t="s">
        <v>6817</v>
      </c>
      <c r="D679" s="1" t="s">
        <v>10</v>
      </c>
      <c r="E679" s="2">
        <v>14077843000</v>
      </c>
      <c r="F679" s="2">
        <v>9857923000</v>
      </c>
      <c r="G679" s="2">
        <v>3028028000</v>
      </c>
      <c r="H679" s="1"/>
      <c r="I679" s="2">
        <v>133957000</v>
      </c>
      <c r="J679" s="1" t="s">
        <v>15</v>
      </c>
      <c r="K679" s="1" t="s">
        <v>103</v>
      </c>
      <c r="M679">
        <f t="array" ref="M679">1 - (F678/E678)</f>
        <v>0.29031268797255361</v>
      </c>
      <c r="N679">
        <f t="shared" si="20"/>
        <v>7.5148941496222116E-2</v>
      </c>
      <c r="O679" s="2">
        <f t="array" ref="O679">P679-SUM(G679:I679)</f>
        <v>1057935000</v>
      </c>
      <c r="P679" s="2">
        <f t="shared" si="21"/>
        <v>4219920000</v>
      </c>
    </row>
    <row r="680" spans="1:16" hidden="1" x14ac:dyDescent="0.25">
      <c r="A680" s="1">
        <v>706</v>
      </c>
      <c r="B680" t="s">
        <v>362</v>
      </c>
      <c r="C680" t="s">
        <v>6818</v>
      </c>
      <c r="D680" s="1" t="s">
        <v>11</v>
      </c>
      <c r="E680" s="2">
        <v>15341647000</v>
      </c>
      <c r="F680" s="2">
        <v>10747886000</v>
      </c>
      <c r="G680" s="2">
        <v>3314030000</v>
      </c>
      <c r="H680" s="1"/>
      <c r="I680" s="2">
        <v>148313000</v>
      </c>
      <c r="J680" s="1" t="s">
        <v>15</v>
      </c>
      <c r="K680" s="1" t="s">
        <v>103</v>
      </c>
      <c r="M680">
        <f t="array" ref="M680">1 - (F679/E679)</f>
        <v>0.29975614872249956</v>
      </c>
      <c r="N680">
        <f t="shared" si="20"/>
        <v>7.3748144511472588E-2</v>
      </c>
      <c r="O680" s="2">
        <f t="array" ref="O680">P680-SUM(G680:I680)</f>
        <v>1131418000</v>
      </c>
      <c r="P680" s="2">
        <f t="shared" si="21"/>
        <v>4593761000</v>
      </c>
    </row>
    <row r="681" spans="1:16" hidden="1" x14ac:dyDescent="0.25">
      <c r="A681" s="1">
        <v>707</v>
      </c>
      <c r="B681" t="s">
        <v>362</v>
      </c>
      <c r="C681" t="s">
        <v>6819</v>
      </c>
      <c r="D681" s="1" t="s">
        <v>12</v>
      </c>
      <c r="E681" s="2">
        <v>15280044000</v>
      </c>
      <c r="F681" s="2">
        <v>10724192000</v>
      </c>
      <c r="G681" s="2">
        <v>3277390000</v>
      </c>
      <c r="H681" s="1"/>
      <c r="I681" s="2">
        <v>141675000</v>
      </c>
      <c r="J681" s="1" t="s">
        <v>15</v>
      </c>
      <c r="K681" s="1" t="s">
        <v>103</v>
      </c>
      <c r="M681">
        <f t="array" ref="M681">1 - (F680/E680)</f>
        <v>0.29943075864019031</v>
      </c>
      <c r="N681">
        <f t="shared" si="20"/>
        <v>7.4396840742081638E-2</v>
      </c>
      <c r="O681" s="2">
        <f t="array" ref="O681">P681-SUM(G681:I681)</f>
        <v>1136787000</v>
      </c>
      <c r="P681" s="2">
        <f t="shared" si="21"/>
        <v>4555852000</v>
      </c>
    </row>
    <row r="682" spans="1:16" hidden="1" x14ac:dyDescent="0.25">
      <c r="A682" s="1">
        <v>708</v>
      </c>
      <c r="B682" t="s">
        <v>363</v>
      </c>
      <c r="C682" t="s">
        <v>6816</v>
      </c>
      <c r="D682" s="1" t="s">
        <v>254</v>
      </c>
      <c r="E682" s="2">
        <v>2375923000</v>
      </c>
      <c r="F682" s="2">
        <v>862075000</v>
      </c>
      <c r="G682" s="2">
        <v>1156635000</v>
      </c>
      <c r="H682" s="1"/>
      <c r="I682" s="1"/>
      <c r="J682" s="1" t="s">
        <v>22</v>
      </c>
      <c r="K682" s="1" t="s">
        <v>54</v>
      </c>
      <c r="M682">
        <f t="array" ref="M682">1 - (F681/E681)</f>
        <v>0.29815699483587876</v>
      </c>
      <c r="N682">
        <f t="shared" si="20"/>
        <v>0.15034704407508157</v>
      </c>
      <c r="O682" s="2">
        <f t="array" ref="O682">P682-SUM(G682:I682)</f>
        <v>357213000</v>
      </c>
      <c r="P682" s="2">
        <f t="shared" si="21"/>
        <v>1513848000</v>
      </c>
    </row>
    <row r="683" spans="1:16" x14ac:dyDescent="0.25">
      <c r="A683" s="1">
        <v>709</v>
      </c>
      <c r="B683" t="s">
        <v>363</v>
      </c>
      <c r="C683" t="s">
        <v>6817</v>
      </c>
      <c r="D683" s="1" t="s">
        <v>256</v>
      </c>
      <c r="E683" s="2">
        <v>2554236000</v>
      </c>
      <c r="F683" s="2">
        <v>952225000</v>
      </c>
      <c r="G683" s="2">
        <v>1196512000</v>
      </c>
      <c r="H683" s="1"/>
      <c r="I683" s="1"/>
      <c r="J683" s="1" t="s">
        <v>22</v>
      </c>
      <c r="K683" s="1" t="s">
        <v>54</v>
      </c>
      <c r="M683">
        <f t="array" ref="M683">1 - (F682/E682)</f>
        <v>0.63716206291197142</v>
      </c>
      <c r="N683">
        <f t="shared" si="20"/>
        <v>0.15875549479374654</v>
      </c>
      <c r="O683" s="2">
        <f t="array" ref="O683">P683-SUM(G683:I683)</f>
        <v>405499000</v>
      </c>
      <c r="P683" s="2">
        <f t="shared" si="21"/>
        <v>1602011000</v>
      </c>
    </row>
    <row r="684" spans="1:16" hidden="1" x14ac:dyDescent="0.25">
      <c r="A684" s="1">
        <v>710</v>
      </c>
      <c r="B684" t="s">
        <v>363</v>
      </c>
      <c r="C684" t="s">
        <v>6818</v>
      </c>
      <c r="D684" s="1" t="s">
        <v>166</v>
      </c>
      <c r="E684" s="2">
        <v>2773718000</v>
      </c>
      <c r="F684" s="2">
        <v>1022107000</v>
      </c>
      <c r="G684" s="2">
        <v>1295014000</v>
      </c>
      <c r="H684" s="1"/>
      <c r="I684" s="1"/>
      <c r="J684" s="1" t="s">
        <v>22</v>
      </c>
      <c r="K684" s="1" t="s">
        <v>54</v>
      </c>
      <c r="M684">
        <f t="array" ref="M684">1 - (F683/E683)</f>
        <v>0.62719772174536725</v>
      </c>
      <c r="N684">
        <f t="shared" si="20"/>
        <v>0.1646155088585069</v>
      </c>
      <c r="O684" s="2">
        <f t="array" ref="O684">P684-SUM(G684:I684)</f>
        <v>456597000</v>
      </c>
      <c r="P684" s="2">
        <f t="shared" si="21"/>
        <v>1751611000</v>
      </c>
    </row>
    <row r="685" spans="1:16" hidden="1" x14ac:dyDescent="0.25">
      <c r="A685" s="1">
        <v>711</v>
      </c>
      <c r="B685" t="s">
        <v>363</v>
      </c>
      <c r="C685" t="s">
        <v>6819</v>
      </c>
      <c r="D685" s="1" t="s">
        <v>257</v>
      </c>
      <c r="E685" s="2">
        <v>2898150000</v>
      </c>
      <c r="F685" s="2">
        <v>1147639000</v>
      </c>
      <c r="G685" s="2">
        <v>1325567000</v>
      </c>
      <c r="H685" s="1"/>
      <c r="I685" s="1"/>
      <c r="J685" s="1" t="s">
        <v>22</v>
      </c>
      <c r="K685" s="1" t="s">
        <v>54</v>
      </c>
      <c r="M685">
        <f t="array" ref="M685">1 - (F684/E684)</f>
        <v>0.63150291413907256</v>
      </c>
      <c r="N685">
        <f t="shared" si="20"/>
        <v>0.14662595103773096</v>
      </c>
      <c r="O685" s="2">
        <f t="array" ref="O685">P685-SUM(G685:I685)</f>
        <v>424944000</v>
      </c>
      <c r="P685" s="2">
        <f t="shared" si="21"/>
        <v>1750511000</v>
      </c>
    </row>
    <row r="686" spans="1:16" hidden="1" x14ac:dyDescent="0.25">
      <c r="A686" s="1">
        <v>712</v>
      </c>
      <c r="B686" t="s">
        <v>364</v>
      </c>
      <c r="C686" t="s">
        <v>6816</v>
      </c>
      <c r="D686" s="1" t="s">
        <v>293</v>
      </c>
      <c r="E686" s="2">
        <v>15651000000</v>
      </c>
      <c r="F686" s="2">
        <v>9480000000</v>
      </c>
      <c r="G686" s="1"/>
      <c r="H686" s="1"/>
      <c r="I686" s="1"/>
      <c r="J686" s="1" t="s">
        <v>15</v>
      </c>
      <c r="K686" s="1" t="s">
        <v>345</v>
      </c>
      <c r="M686">
        <f t="array" ref="M686">1 - (F685/E685)</f>
        <v>0.60400979935476085</v>
      </c>
      <c r="N686">
        <f t="shared" si="20"/>
        <v>0.3942879049262028</v>
      </c>
      <c r="O686" s="2">
        <f t="array" ref="O686">P686-SUM(G686:I686)</f>
        <v>6171000000</v>
      </c>
      <c r="P686" s="2">
        <f t="shared" si="21"/>
        <v>6171000000</v>
      </c>
    </row>
    <row r="687" spans="1:16" x14ac:dyDescent="0.25">
      <c r="A687" s="1">
        <v>713</v>
      </c>
      <c r="B687" t="s">
        <v>364</v>
      </c>
      <c r="C687" t="s">
        <v>6817</v>
      </c>
      <c r="D687" s="1" t="s">
        <v>148</v>
      </c>
      <c r="E687" s="2">
        <v>16148000000</v>
      </c>
      <c r="F687" s="2">
        <v>9855000000</v>
      </c>
      <c r="G687" s="1"/>
      <c r="H687" s="1"/>
      <c r="I687" s="1"/>
      <c r="J687" s="1" t="s">
        <v>15</v>
      </c>
      <c r="K687" s="1" t="s">
        <v>345</v>
      </c>
      <c r="M687">
        <f t="array" ref="M687">1 - (F686/E686)</f>
        <v>0.3942879049262028</v>
      </c>
      <c r="N687">
        <f t="shared" si="20"/>
        <v>0.38970770374040131</v>
      </c>
      <c r="O687" s="2">
        <f t="array" ref="O687">P687-SUM(G687:I687)</f>
        <v>6293000000</v>
      </c>
      <c r="P687" s="2">
        <f t="shared" si="21"/>
        <v>6293000000</v>
      </c>
    </row>
    <row r="688" spans="1:16" hidden="1" x14ac:dyDescent="0.25">
      <c r="A688" s="1">
        <v>714</v>
      </c>
      <c r="B688" t="s">
        <v>364</v>
      </c>
      <c r="C688" t="s">
        <v>6818</v>
      </c>
      <c r="D688" s="1" t="s">
        <v>58</v>
      </c>
      <c r="E688" s="2">
        <v>16435000000</v>
      </c>
      <c r="F688" s="2">
        <v>10146000000</v>
      </c>
      <c r="G688" s="1"/>
      <c r="H688" s="1"/>
      <c r="I688" s="1"/>
      <c r="J688" s="1" t="s">
        <v>15</v>
      </c>
      <c r="K688" s="1" t="s">
        <v>345</v>
      </c>
      <c r="M688">
        <f t="array" ref="M688">1 - (F687/E687)</f>
        <v>0.38970770374040131</v>
      </c>
      <c r="N688">
        <f t="shared" si="20"/>
        <v>0.38265895953757223</v>
      </c>
      <c r="O688" s="2">
        <f t="array" ref="O688">P688-SUM(G688:I688)</f>
        <v>6289000000</v>
      </c>
      <c r="P688" s="2">
        <f t="shared" si="21"/>
        <v>6289000000</v>
      </c>
    </row>
    <row r="689" spans="1:16" hidden="1" x14ac:dyDescent="0.25">
      <c r="A689" s="1">
        <v>715</v>
      </c>
      <c r="B689" t="s">
        <v>364</v>
      </c>
      <c r="C689" t="s">
        <v>6819</v>
      </c>
      <c r="D689" s="1" t="s">
        <v>149</v>
      </c>
      <c r="E689" s="2">
        <v>15797000000</v>
      </c>
      <c r="F689" s="2">
        <v>10077000000</v>
      </c>
      <c r="G689" s="1"/>
      <c r="H689" s="1"/>
      <c r="I689" s="1"/>
      <c r="J689" s="1" t="s">
        <v>15</v>
      </c>
      <c r="K689" s="1" t="s">
        <v>345</v>
      </c>
      <c r="M689">
        <f t="array" ref="M689">1 - (F688/E688)</f>
        <v>0.38265895953757223</v>
      </c>
      <c r="N689">
        <f t="shared" si="20"/>
        <v>0.36209406849401787</v>
      </c>
      <c r="O689" s="2">
        <f t="array" ref="O689">P689-SUM(G689:I689)</f>
        <v>5720000000</v>
      </c>
      <c r="P689" s="2">
        <f t="shared" si="21"/>
        <v>5720000000</v>
      </c>
    </row>
    <row r="690" spans="1:16" hidden="1" x14ac:dyDescent="0.25">
      <c r="A690" s="1">
        <v>716</v>
      </c>
      <c r="B690" t="s">
        <v>365</v>
      </c>
      <c r="C690" t="s">
        <v>6816</v>
      </c>
      <c r="D690" s="1" t="s">
        <v>14</v>
      </c>
      <c r="E690" s="2">
        <v>2715675000</v>
      </c>
      <c r="F690" s="2">
        <v>1277195000</v>
      </c>
      <c r="G690" s="2">
        <v>508547000</v>
      </c>
      <c r="H690" s="2">
        <v>325773000</v>
      </c>
      <c r="I690" s="1"/>
      <c r="J690" s="1" t="s">
        <v>15</v>
      </c>
      <c r="K690" s="1" t="s">
        <v>366</v>
      </c>
      <c r="M690">
        <f t="array" ref="M690">1 - (F689/E689)</f>
        <v>0.36209406849401782</v>
      </c>
      <c r="N690">
        <f t="shared" si="20"/>
        <v>0.2224713929317757</v>
      </c>
      <c r="O690" s="2">
        <f t="array" ref="O690">P690-SUM(G690:I690)</f>
        <v>604160000</v>
      </c>
      <c r="P690" s="2">
        <f t="shared" si="21"/>
        <v>1438480000</v>
      </c>
    </row>
    <row r="691" spans="1:16" x14ac:dyDescent="0.25">
      <c r="A691" s="1">
        <v>717</v>
      </c>
      <c r="B691" t="s">
        <v>365</v>
      </c>
      <c r="C691" t="s">
        <v>6817</v>
      </c>
      <c r="D691" s="1" t="s">
        <v>17</v>
      </c>
      <c r="E691" s="2">
        <v>2631851000</v>
      </c>
      <c r="F691" s="2">
        <v>1224551000</v>
      </c>
      <c r="G691" s="2">
        <v>468345000</v>
      </c>
      <c r="H691" s="2">
        <v>364923000</v>
      </c>
      <c r="I691" s="1"/>
      <c r="J691" s="1" t="s">
        <v>15</v>
      </c>
      <c r="K691" s="1" t="s">
        <v>366</v>
      </c>
      <c r="M691">
        <f t="array" ref="M691">1 - (F690/E690)</f>
        <v>0.52969519548546862</v>
      </c>
      <c r="N691">
        <f t="shared" si="20"/>
        <v>0.21810961182832919</v>
      </c>
      <c r="O691" s="2">
        <f t="array" ref="O691">P691-SUM(G691:I691)</f>
        <v>574032000</v>
      </c>
      <c r="P691" s="2">
        <f t="shared" si="21"/>
        <v>1407300000</v>
      </c>
    </row>
    <row r="692" spans="1:16" hidden="1" x14ac:dyDescent="0.25">
      <c r="A692" s="1">
        <v>718</v>
      </c>
      <c r="B692" t="s">
        <v>365</v>
      </c>
      <c r="C692" t="s">
        <v>6818</v>
      </c>
      <c r="D692" s="1" t="s">
        <v>367</v>
      </c>
      <c r="E692" s="2">
        <v>2870658000</v>
      </c>
      <c r="F692" s="2">
        <v>1266246000</v>
      </c>
      <c r="G692" s="2">
        <v>518665000</v>
      </c>
      <c r="H692" s="2">
        <v>395121000</v>
      </c>
      <c r="I692" s="1"/>
      <c r="J692" s="1" t="s">
        <v>15</v>
      </c>
      <c r="K692" s="1" t="s">
        <v>366</v>
      </c>
      <c r="M692">
        <f t="array" ref="M692">1 - (F691/E691)</f>
        <v>0.53471872077864591</v>
      </c>
      <c r="N692">
        <f t="shared" si="20"/>
        <v>0.24058107932049028</v>
      </c>
      <c r="O692" s="2">
        <f t="array" ref="O692">P692-SUM(G692:I692)</f>
        <v>690626000</v>
      </c>
      <c r="P692" s="2">
        <f t="shared" si="21"/>
        <v>1604412000</v>
      </c>
    </row>
    <row r="693" spans="1:16" hidden="1" x14ac:dyDescent="0.25">
      <c r="A693" s="1">
        <v>719</v>
      </c>
      <c r="B693" t="s">
        <v>365</v>
      </c>
      <c r="C693" t="s">
        <v>6819</v>
      </c>
      <c r="D693" s="1" t="s">
        <v>368</v>
      </c>
      <c r="E693" s="2">
        <v>2820270000</v>
      </c>
      <c r="F693" s="2">
        <v>1281566000</v>
      </c>
      <c r="G693" s="2">
        <v>562080000</v>
      </c>
      <c r="H693" s="2">
        <v>427043000</v>
      </c>
      <c r="I693" s="1"/>
      <c r="J693" s="1" t="s">
        <v>15</v>
      </c>
      <c r="K693" s="1" t="s">
        <v>366</v>
      </c>
      <c r="M693">
        <f t="array" ref="M693">1 - (F692/E692)</f>
        <v>0.55890043328045347</v>
      </c>
      <c r="N693">
        <f t="shared" si="20"/>
        <v>0.19486822183691632</v>
      </c>
      <c r="O693" s="2">
        <f t="array" ref="O693">P693-SUM(G693:I693)</f>
        <v>549581000</v>
      </c>
      <c r="P693" s="2">
        <f t="shared" si="21"/>
        <v>1538704000</v>
      </c>
    </row>
    <row r="694" spans="1:16" hidden="1" x14ac:dyDescent="0.25">
      <c r="A694" s="1">
        <v>720</v>
      </c>
      <c r="B694" t="s">
        <v>369</v>
      </c>
      <c r="C694" t="s">
        <v>6816</v>
      </c>
      <c r="D694" s="1" t="s">
        <v>10</v>
      </c>
      <c r="E694" s="2">
        <v>19540000000</v>
      </c>
      <c r="F694" s="2">
        <v>15422000000</v>
      </c>
      <c r="G694" s="2">
        <v>2816000000</v>
      </c>
      <c r="H694" s="1"/>
      <c r="I694" s="1"/>
      <c r="J694" s="1" t="s">
        <v>15</v>
      </c>
      <c r="K694" s="1" t="s">
        <v>370</v>
      </c>
      <c r="M694">
        <f t="array" ref="M694">1 - (F693/E693)</f>
        <v>0.54558747921298312</v>
      </c>
      <c r="N694">
        <f t="shared" si="20"/>
        <v>6.6632548618219031E-2</v>
      </c>
      <c r="O694" s="2">
        <f t="array" ref="O694">P694-SUM(G694:I694)</f>
        <v>1302000000</v>
      </c>
      <c r="P694" s="2">
        <f t="shared" si="21"/>
        <v>4118000000</v>
      </c>
    </row>
    <row r="695" spans="1:16" x14ac:dyDescent="0.25">
      <c r="A695" s="1">
        <v>721</v>
      </c>
      <c r="B695" t="s">
        <v>369</v>
      </c>
      <c r="C695" t="s">
        <v>6817</v>
      </c>
      <c r="D695" s="1" t="s">
        <v>11</v>
      </c>
      <c r="E695" s="2">
        <v>18138000000</v>
      </c>
      <c r="F695" s="2">
        <v>13906000000</v>
      </c>
      <c r="G695" s="2">
        <v>2815000000</v>
      </c>
      <c r="H695" s="1"/>
      <c r="I695" s="1"/>
      <c r="J695" s="1" t="s">
        <v>15</v>
      </c>
      <c r="K695" s="1" t="s">
        <v>370</v>
      </c>
      <c r="M695">
        <f t="array" ref="M695">1 - (F694/E694)</f>
        <v>0.21074718526100311</v>
      </c>
      <c r="N695">
        <f t="shared" si="20"/>
        <v>7.8123277097805713E-2</v>
      </c>
      <c r="O695" s="2">
        <f t="array" ref="O695">P695-SUM(G695:I695)</f>
        <v>1417000000</v>
      </c>
      <c r="P695" s="2">
        <f t="shared" si="21"/>
        <v>4232000000</v>
      </c>
    </row>
    <row r="696" spans="1:16" hidden="1" x14ac:dyDescent="0.25">
      <c r="A696" s="1">
        <v>722</v>
      </c>
      <c r="B696" t="s">
        <v>369</v>
      </c>
      <c r="C696" t="s">
        <v>6818</v>
      </c>
      <c r="D696" s="1" t="s">
        <v>12</v>
      </c>
      <c r="E696" s="2">
        <v>16443000000</v>
      </c>
      <c r="F696" s="2">
        <v>12164000000</v>
      </c>
      <c r="G696" s="2">
        <v>2728000000</v>
      </c>
      <c r="H696" s="1"/>
      <c r="I696" s="1"/>
      <c r="J696" s="1" t="s">
        <v>15</v>
      </c>
      <c r="K696" s="1" t="s">
        <v>370</v>
      </c>
      <c r="M696">
        <f t="array" ref="M696">1 - (F695/E695)</f>
        <v>0.23332230675928989</v>
      </c>
      <c r="N696">
        <f t="shared" si="20"/>
        <v>9.4325852946542596E-2</v>
      </c>
      <c r="O696" s="2">
        <f t="array" ref="O696">P696-SUM(G696:I696)</f>
        <v>1551000000</v>
      </c>
      <c r="P696" s="2">
        <f t="shared" si="21"/>
        <v>4279000000</v>
      </c>
    </row>
    <row r="697" spans="1:16" hidden="1" x14ac:dyDescent="0.25">
      <c r="A697" s="1">
        <v>723</v>
      </c>
      <c r="B697" t="s">
        <v>369</v>
      </c>
      <c r="C697" t="s">
        <v>6819</v>
      </c>
      <c r="D697" s="1" t="s">
        <v>75</v>
      </c>
      <c r="E697" s="2">
        <v>15158000000</v>
      </c>
      <c r="F697" s="2">
        <v>10972000000</v>
      </c>
      <c r="G697" s="2">
        <v>2617000000</v>
      </c>
      <c r="H697" s="1"/>
      <c r="I697" s="1"/>
      <c r="J697" s="1" t="s">
        <v>15</v>
      </c>
      <c r="K697" s="1" t="s">
        <v>370</v>
      </c>
      <c r="M697">
        <f t="array" ref="M697">1 - (F696/E696)</f>
        <v>0.26023231770358202</v>
      </c>
      <c r="N697">
        <f t="shared" si="20"/>
        <v>0.10350969784932049</v>
      </c>
      <c r="O697" s="2">
        <f t="array" ref="O697">P697-SUM(G697:I697)</f>
        <v>1569000000</v>
      </c>
      <c r="P697" s="2">
        <f t="shared" si="21"/>
        <v>4186000000</v>
      </c>
    </row>
    <row r="698" spans="1:16" hidden="1" x14ac:dyDescent="0.25">
      <c r="A698" s="1">
        <v>724</v>
      </c>
      <c r="B698" t="s">
        <v>371</v>
      </c>
      <c r="C698" t="s">
        <v>6816</v>
      </c>
      <c r="D698" s="1" t="s">
        <v>7</v>
      </c>
      <c r="E698" s="2">
        <v>8950045000</v>
      </c>
      <c r="F698" s="2">
        <v>5033885000</v>
      </c>
      <c r="G698" s="2">
        <v>2785035000</v>
      </c>
      <c r="H698" s="1"/>
      <c r="I698" s="1"/>
      <c r="J698" s="1" t="s">
        <v>8</v>
      </c>
      <c r="K698" s="1" t="s">
        <v>372</v>
      </c>
      <c r="M698">
        <f t="array" ref="M698">1 - (F697/E697)</f>
        <v>0.27615780445969129</v>
      </c>
      <c r="N698">
        <f t="shared" si="20"/>
        <v>0.12638204612379045</v>
      </c>
      <c r="O698" s="2">
        <f t="array" ref="O698">P698-SUM(G698:I698)</f>
        <v>1131125000</v>
      </c>
      <c r="P698" s="2">
        <f t="shared" si="21"/>
        <v>3916160000</v>
      </c>
    </row>
    <row r="699" spans="1:16" x14ac:dyDescent="0.25">
      <c r="A699" s="1">
        <v>725</v>
      </c>
      <c r="B699" t="s">
        <v>371</v>
      </c>
      <c r="C699" t="s">
        <v>6817</v>
      </c>
      <c r="D699" s="1" t="s">
        <v>10</v>
      </c>
      <c r="E699" s="2">
        <v>9437758000</v>
      </c>
      <c r="F699" s="2">
        <v>5301275000</v>
      </c>
      <c r="G699" s="2">
        <v>2839629000</v>
      </c>
      <c r="H699" s="1"/>
      <c r="I699" s="1"/>
      <c r="J699" s="1" t="s">
        <v>8</v>
      </c>
      <c r="K699" s="1" t="s">
        <v>372</v>
      </c>
      <c r="M699">
        <f t="array" ref="M699">1 - (F698/E698)</f>
        <v>0.43755757652615157</v>
      </c>
      <c r="N699">
        <f t="shared" si="20"/>
        <v>0.13741123686367038</v>
      </c>
      <c r="O699" s="2">
        <f t="array" ref="O699">P699-SUM(G699:I699)</f>
        <v>1296854000</v>
      </c>
      <c r="P699" s="2">
        <f t="shared" si="21"/>
        <v>4136483000</v>
      </c>
    </row>
    <row r="700" spans="1:16" hidden="1" x14ac:dyDescent="0.25">
      <c r="A700" s="1">
        <v>726</v>
      </c>
      <c r="B700" t="s">
        <v>371</v>
      </c>
      <c r="C700" t="s">
        <v>6818</v>
      </c>
      <c r="D700" s="1" t="s">
        <v>11</v>
      </c>
      <c r="E700" s="2">
        <v>9964953000</v>
      </c>
      <c r="F700" s="2">
        <v>5650711000</v>
      </c>
      <c r="G700" s="2">
        <v>2967125000</v>
      </c>
      <c r="H700" s="1"/>
      <c r="I700" s="1"/>
      <c r="J700" s="1" t="s">
        <v>8</v>
      </c>
      <c r="K700" s="1" t="s">
        <v>372</v>
      </c>
      <c r="M700">
        <f t="array" ref="M700">1 - (F699/E699)</f>
        <v>0.43829085255205735</v>
      </c>
      <c r="N700">
        <f t="shared" si="20"/>
        <v>0.13518548456776464</v>
      </c>
      <c r="O700" s="2">
        <f t="array" ref="O700">P700-SUM(G700:I700)</f>
        <v>1347117000</v>
      </c>
      <c r="P700" s="2">
        <f t="shared" si="21"/>
        <v>4314242000</v>
      </c>
    </row>
    <row r="701" spans="1:16" hidden="1" x14ac:dyDescent="0.25">
      <c r="A701" s="1">
        <v>727</v>
      </c>
      <c r="B701" t="s">
        <v>371</v>
      </c>
      <c r="C701" t="s">
        <v>6819</v>
      </c>
      <c r="D701" s="1" t="s">
        <v>12</v>
      </c>
      <c r="E701" s="2">
        <v>9973384000</v>
      </c>
      <c r="F701" s="2">
        <v>5741956000</v>
      </c>
      <c r="G701" s="2">
        <v>2931108000</v>
      </c>
      <c r="H701" s="1"/>
      <c r="I701" s="1"/>
      <c r="J701" s="1" t="s">
        <v>8</v>
      </c>
      <c r="K701" s="1" t="s">
        <v>372</v>
      </c>
      <c r="M701">
        <f t="array" ref="M701">1 - (F700/E700)</f>
        <v>0.43294153018082471</v>
      </c>
      <c r="N701">
        <f t="shared" si="20"/>
        <v>0.13037901679109118</v>
      </c>
      <c r="O701" s="2">
        <f t="array" ref="O701">P701-SUM(G701:I701)</f>
        <v>1300320000</v>
      </c>
      <c r="P701" s="2">
        <f t="shared" si="21"/>
        <v>4231428000</v>
      </c>
    </row>
    <row r="702" spans="1:16" hidden="1" x14ac:dyDescent="0.25">
      <c r="A702" s="1">
        <v>728</v>
      </c>
      <c r="B702" t="s">
        <v>373</v>
      </c>
      <c r="C702" t="s">
        <v>6816</v>
      </c>
      <c r="D702" s="1" t="s">
        <v>10</v>
      </c>
      <c r="E702" s="2">
        <v>29402000000</v>
      </c>
      <c r="F702" s="2">
        <v>24931000000</v>
      </c>
      <c r="G702" s="2">
        <v>1333000000</v>
      </c>
      <c r="H702" s="1"/>
      <c r="I702" s="1"/>
      <c r="J702" s="1" t="s">
        <v>107</v>
      </c>
      <c r="K702" s="1" t="s">
        <v>153</v>
      </c>
      <c r="M702">
        <f t="array" ref="M702">1 - (F701/E701)</f>
        <v>0.42427204246823347</v>
      </c>
      <c r="N702">
        <f t="shared" si="20"/>
        <v>0.10672743350792463</v>
      </c>
      <c r="O702" s="2">
        <f t="array" ref="O702">P702-SUM(G702:I702)</f>
        <v>3138000000</v>
      </c>
      <c r="P702" s="2">
        <f t="shared" si="21"/>
        <v>4471000000</v>
      </c>
    </row>
    <row r="703" spans="1:16" x14ac:dyDescent="0.25">
      <c r="A703" s="1">
        <v>729</v>
      </c>
      <c r="B703" t="s">
        <v>373</v>
      </c>
      <c r="C703" t="s">
        <v>6817</v>
      </c>
      <c r="D703" s="1" t="s">
        <v>11</v>
      </c>
      <c r="E703" s="2">
        <v>32870000000</v>
      </c>
      <c r="F703" s="2">
        <v>27334000000</v>
      </c>
      <c r="G703" s="2">
        <v>293000000</v>
      </c>
      <c r="H703" s="1"/>
      <c r="I703" s="1"/>
      <c r="J703" s="1" t="s">
        <v>107</v>
      </c>
      <c r="K703" s="1" t="s">
        <v>153</v>
      </c>
      <c r="M703">
        <f t="array" ref="M703">1 - (F702/E702)</f>
        <v>0.15206448540915585</v>
      </c>
      <c r="N703">
        <f t="shared" si="20"/>
        <v>0.15950714937633101</v>
      </c>
      <c r="O703" s="2">
        <f t="array" ref="O703">P703-SUM(G703:I703)</f>
        <v>5243000000</v>
      </c>
      <c r="P703" s="2">
        <f t="shared" si="21"/>
        <v>5536000000</v>
      </c>
    </row>
    <row r="704" spans="1:16" hidden="1" x14ac:dyDescent="0.25">
      <c r="A704" s="1">
        <v>730</v>
      </c>
      <c r="B704" t="s">
        <v>373</v>
      </c>
      <c r="C704" t="s">
        <v>6818</v>
      </c>
      <c r="D704" s="1" t="s">
        <v>12</v>
      </c>
      <c r="E704" s="2">
        <v>23633000000</v>
      </c>
      <c r="F704" s="2">
        <v>21113000000</v>
      </c>
      <c r="G704" s="2">
        <v>200000000</v>
      </c>
      <c r="H704" s="1"/>
      <c r="I704" s="1"/>
      <c r="J704" s="1" t="s">
        <v>107</v>
      </c>
      <c r="K704" s="1" t="s">
        <v>153</v>
      </c>
      <c r="M704">
        <f t="array" ref="M704">1 - (F703/E703)</f>
        <v>0.16842105263157892</v>
      </c>
      <c r="N704">
        <f t="shared" si="20"/>
        <v>9.8167816189226931E-2</v>
      </c>
      <c r="O704" s="2">
        <f t="array" ref="O704">P704-SUM(G704:I704)</f>
        <v>2320000000</v>
      </c>
      <c r="P704" s="2">
        <f t="shared" si="21"/>
        <v>2520000000</v>
      </c>
    </row>
    <row r="705" spans="1:16" hidden="1" x14ac:dyDescent="0.25">
      <c r="A705" s="1">
        <v>731</v>
      </c>
      <c r="B705" t="s">
        <v>373</v>
      </c>
      <c r="C705" t="s">
        <v>6819</v>
      </c>
      <c r="D705" s="1" t="s">
        <v>75</v>
      </c>
      <c r="E705" s="2">
        <v>15887000000</v>
      </c>
      <c r="F705" s="2">
        <v>15023000000</v>
      </c>
      <c r="G705" s="2">
        <v>228000000</v>
      </c>
      <c r="H705" s="1"/>
      <c r="I705" s="1"/>
      <c r="J705" s="1" t="s">
        <v>107</v>
      </c>
      <c r="K705" s="1" t="s">
        <v>153</v>
      </c>
      <c r="M705">
        <f t="array" ref="M705">1 - (F704/E704)</f>
        <v>0.10663055896416029</v>
      </c>
      <c r="N705">
        <f t="shared" si="20"/>
        <v>4.0032731163844655E-2</v>
      </c>
      <c r="O705" s="2">
        <f t="array" ref="O705">P705-SUM(G705:I705)</f>
        <v>636000000</v>
      </c>
      <c r="P705" s="2">
        <f t="shared" si="21"/>
        <v>864000000</v>
      </c>
    </row>
    <row r="706" spans="1:16" hidden="1" x14ac:dyDescent="0.25">
      <c r="A706" s="1">
        <v>732</v>
      </c>
      <c r="B706" t="s">
        <v>374</v>
      </c>
      <c r="C706" t="s">
        <v>6816</v>
      </c>
      <c r="D706" s="1" t="s">
        <v>169</v>
      </c>
      <c r="E706" s="2">
        <v>4297842000</v>
      </c>
      <c r="F706" s="2">
        <v>3193722000</v>
      </c>
      <c r="G706" s="2">
        <v>902869000</v>
      </c>
      <c r="H706" s="1"/>
      <c r="I706" s="1"/>
      <c r="J706" s="1" t="s">
        <v>15</v>
      </c>
      <c r="K706" s="1" t="s">
        <v>366</v>
      </c>
      <c r="M706">
        <f t="array" ref="M706">1 - (F705/E705)</f>
        <v>5.4384087618807864E-2</v>
      </c>
      <c r="N706">
        <f t="shared" si="20"/>
        <v>4.682605828692632E-2</v>
      </c>
      <c r="O706" s="2">
        <f t="array" ref="O706">P706-SUM(G706:I706)</f>
        <v>201251000</v>
      </c>
      <c r="P706" s="2">
        <f t="shared" si="21"/>
        <v>1104120000</v>
      </c>
    </row>
    <row r="707" spans="1:16" x14ac:dyDescent="0.25">
      <c r="A707" s="1">
        <v>733</v>
      </c>
      <c r="B707" t="s">
        <v>374</v>
      </c>
      <c r="C707" t="s">
        <v>6817</v>
      </c>
      <c r="D707" s="1" t="s">
        <v>170</v>
      </c>
      <c r="E707" s="2">
        <v>5348483000</v>
      </c>
      <c r="F707" s="2">
        <v>3891816000</v>
      </c>
      <c r="G707" s="2">
        <v>1126940000</v>
      </c>
      <c r="H707" s="1"/>
      <c r="I707" s="1"/>
      <c r="J707" s="1" t="s">
        <v>15</v>
      </c>
      <c r="K707" s="1" t="s">
        <v>366</v>
      </c>
      <c r="M707">
        <f t="array" ref="M707">1 - (F706/E706)</f>
        <v>0.25690102148938931</v>
      </c>
      <c r="N707">
        <f t="shared" ref="N707:N770" si="22">O707/E707</f>
        <v>6.1648695527311205E-2</v>
      </c>
      <c r="O707" s="2">
        <f t="array" ref="O707">P707-SUM(G707:I707)</f>
        <v>329727000</v>
      </c>
      <c r="P707" s="2">
        <f t="shared" ref="P707:P770" si="23">E707-F707</f>
        <v>1456667000</v>
      </c>
    </row>
    <row r="708" spans="1:16" hidden="1" x14ac:dyDescent="0.25">
      <c r="A708" s="1">
        <v>734</v>
      </c>
      <c r="B708" t="s">
        <v>374</v>
      </c>
      <c r="C708" t="s">
        <v>6818</v>
      </c>
      <c r="D708" s="1" t="s">
        <v>171</v>
      </c>
      <c r="E708" s="2">
        <v>6155297000</v>
      </c>
      <c r="F708" s="2">
        <v>4338193000</v>
      </c>
      <c r="G708" s="2">
        <v>1347510000</v>
      </c>
      <c r="H708" s="1"/>
      <c r="I708" s="1"/>
      <c r="J708" s="1" t="s">
        <v>15</v>
      </c>
      <c r="K708" s="1" t="s">
        <v>366</v>
      </c>
      <c r="M708">
        <f t="array" ref="M708">1 - (F707/E707)</f>
        <v>0.27235143123760508</v>
      </c>
      <c r="N708">
        <f t="shared" si="22"/>
        <v>7.6291038434051189E-2</v>
      </c>
      <c r="O708" s="2">
        <f t="array" ref="O708">P708-SUM(G708:I708)</f>
        <v>469594000</v>
      </c>
      <c r="P708" s="2">
        <f t="shared" si="23"/>
        <v>1817104000</v>
      </c>
    </row>
    <row r="709" spans="1:16" hidden="1" x14ac:dyDescent="0.25">
      <c r="A709" s="1">
        <v>735</v>
      </c>
      <c r="B709" t="s">
        <v>374</v>
      </c>
      <c r="C709" t="s">
        <v>6819</v>
      </c>
      <c r="D709" s="1" t="s">
        <v>172</v>
      </c>
      <c r="E709" s="2">
        <v>6911676000</v>
      </c>
      <c r="F709" s="2">
        <v>4818585000</v>
      </c>
      <c r="G709" s="2">
        <v>1513064000</v>
      </c>
      <c r="H709" s="1"/>
      <c r="I709" s="1"/>
      <c r="J709" s="1" t="s">
        <v>15</v>
      </c>
      <c r="K709" s="1" t="s">
        <v>366</v>
      </c>
      <c r="M709">
        <f t="array" ref="M709">1 - (F708/E708)</f>
        <v>0.29520980059938617</v>
      </c>
      <c r="N709">
        <f t="shared" si="22"/>
        <v>8.3919877031272877E-2</v>
      </c>
      <c r="O709" s="2">
        <f t="array" ref="O709">P709-SUM(G709:I709)</f>
        <v>580027000</v>
      </c>
      <c r="P709" s="2">
        <f t="shared" si="23"/>
        <v>2093091000</v>
      </c>
    </row>
    <row r="710" spans="1:16" hidden="1" x14ac:dyDescent="0.25">
      <c r="A710" s="1">
        <v>736</v>
      </c>
      <c r="B710" t="s">
        <v>375</v>
      </c>
      <c r="C710" t="s">
        <v>6816</v>
      </c>
      <c r="D710" s="1" t="s">
        <v>7</v>
      </c>
      <c r="E710" s="2">
        <v>4088983000</v>
      </c>
      <c r="F710" s="2">
        <v>1671980000</v>
      </c>
      <c r="G710" s="2">
        <v>1269586000</v>
      </c>
      <c r="H710" s="2">
        <v>201197000</v>
      </c>
      <c r="I710" s="2">
        <v>92369000</v>
      </c>
      <c r="J710" s="1" t="s">
        <v>15</v>
      </c>
      <c r="K710" s="1" t="s">
        <v>376</v>
      </c>
      <c r="M710">
        <f t="array" ref="M710">1 - (F709/E709)</f>
        <v>0.3028340738194325</v>
      </c>
      <c r="N710">
        <f t="shared" si="22"/>
        <v>0.20881744922881801</v>
      </c>
      <c r="O710" s="2">
        <f t="array" ref="O710">P710-SUM(G710:I710)</f>
        <v>853851000</v>
      </c>
      <c r="P710" s="2">
        <f t="shared" si="23"/>
        <v>2417003000</v>
      </c>
    </row>
    <row r="711" spans="1:16" x14ac:dyDescent="0.25">
      <c r="A711" s="1">
        <v>737</v>
      </c>
      <c r="B711" t="s">
        <v>375</v>
      </c>
      <c r="C711" t="s">
        <v>6817</v>
      </c>
      <c r="D711" s="1" t="s">
        <v>377</v>
      </c>
      <c r="E711" s="2">
        <v>4082157000</v>
      </c>
      <c r="F711" s="2">
        <v>1672901000</v>
      </c>
      <c r="G711" s="2">
        <v>1269777000</v>
      </c>
      <c r="H711" s="2">
        <v>207591000</v>
      </c>
      <c r="I711" s="2">
        <v>125876000</v>
      </c>
      <c r="J711" s="1" t="s">
        <v>15</v>
      </c>
      <c r="K711" s="1" t="s">
        <v>376</v>
      </c>
      <c r="M711">
        <f t="array" ref="M711">1 - (F710/E710)</f>
        <v>0.59110125916395351</v>
      </c>
      <c r="N711">
        <f t="shared" si="22"/>
        <v>0.19744757489729081</v>
      </c>
      <c r="O711" s="2">
        <f t="array" ref="O711">P711-SUM(G711:I711)</f>
        <v>806012000</v>
      </c>
      <c r="P711" s="2">
        <f t="shared" si="23"/>
        <v>2409256000</v>
      </c>
    </row>
    <row r="712" spans="1:16" hidden="1" x14ac:dyDescent="0.25">
      <c r="A712" s="1">
        <v>738</v>
      </c>
      <c r="B712" t="s">
        <v>375</v>
      </c>
      <c r="C712" t="s">
        <v>6818</v>
      </c>
      <c r="D712" s="1" t="s">
        <v>378</v>
      </c>
      <c r="E712" s="2">
        <v>4277207000</v>
      </c>
      <c r="F712" s="2">
        <v>1698372000</v>
      </c>
      <c r="G712" s="2">
        <v>1315793000</v>
      </c>
      <c r="H712" s="2">
        <v>222556000</v>
      </c>
      <c r="I712" s="2">
        <v>99794000</v>
      </c>
      <c r="J712" s="1" t="s">
        <v>15</v>
      </c>
      <c r="K712" s="1" t="s">
        <v>376</v>
      </c>
      <c r="M712">
        <f t="array" ref="M712">1 - (F711/E711)</f>
        <v>0.59019190099743835</v>
      </c>
      <c r="N712">
        <f t="shared" si="22"/>
        <v>0.21993137110268454</v>
      </c>
      <c r="O712" s="2">
        <f t="array" ref="O712">P712-SUM(G712:I712)</f>
        <v>940692000</v>
      </c>
      <c r="P712" s="2">
        <f t="shared" si="23"/>
        <v>2578835000</v>
      </c>
    </row>
    <row r="713" spans="1:16" hidden="1" x14ac:dyDescent="0.25">
      <c r="A713" s="1">
        <v>739</v>
      </c>
      <c r="B713" t="s">
        <v>375</v>
      </c>
      <c r="C713" t="s">
        <v>6819</v>
      </c>
      <c r="D713" s="1" t="s">
        <v>379</v>
      </c>
      <c r="E713" s="2">
        <v>4447509000</v>
      </c>
      <c r="F713" s="2">
        <v>1677033000</v>
      </c>
      <c r="G713" s="2">
        <v>1370183000</v>
      </c>
      <c r="H713" s="2">
        <v>242944000</v>
      </c>
      <c r="I713" s="2">
        <v>86171000</v>
      </c>
      <c r="J713" s="1" t="s">
        <v>15</v>
      </c>
      <c r="K713" s="1" t="s">
        <v>376</v>
      </c>
      <c r="M713">
        <f t="array" ref="M713">1 - (F712/E712)</f>
        <v>0.60292499287502332</v>
      </c>
      <c r="N713">
        <f t="shared" si="22"/>
        <v>0.24084897860802529</v>
      </c>
      <c r="O713" s="2">
        <f t="array" ref="O713">P713-SUM(G713:I713)</f>
        <v>1071178000</v>
      </c>
      <c r="P713" s="2">
        <f t="shared" si="23"/>
        <v>2770476000</v>
      </c>
    </row>
    <row r="714" spans="1:16" hidden="1" x14ac:dyDescent="0.25">
      <c r="A714" s="1">
        <v>740</v>
      </c>
      <c r="B714" t="s">
        <v>380</v>
      </c>
      <c r="C714" t="s">
        <v>6816</v>
      </c>
      <c r="D714" s="1" t="s">
        <v>7</v>
      </c>
      <c r="E714" s="2">
        <v>3036584000</v>
      </c>
      <c r="F714" s="2">
        <v>162167000</v>
      </c>
      <c r="G714" s="2">
        <v>1789327000</v>
      </c>
      <c r="H714" s="1"/>
      <c r="I714" s="2">
        <v>193937000</v>
      </c>
      <c r="J714" s="1" t="s">
        <v>66</v>
      </c>
      <c r="K714" s="1" t="s">
        <v>137</v>
      </c>
      <c r="M714">
        <f t="array" ref="M714">1 - (F713/E713)</f>
        <v>0.62292757586325287</v>
      </c>
      <c r="N714">
        <f t="shared" si="22"/>
        <v>0.29347220429271842</v>
      </c>
      <c r="O714" s="2">
        <f t="array" ref="O714">P714-SUM(G714:I714)</f>
        <v>891153000</v>
      </c>
      <c r="P714" s="2">
        <f t="shared" si="23"/>
        <v>2874417000</v>
      </c>
    </row>
    <row r="715" spans="1:16" x14ac:dyDescent="0.25">
      <c r="A715" s="1">
        <v>741</v>
      </c>
      <c r="B715" t="s">
        <v>380</v>
      </c>
      <c r="C715" t="s">
        <v>6817</v>
      </c>
      <c r="D715" s="1" t="s">
        <v>10</v>
      </c>
      <c r="E715" s="2">
        <v>2872833000</v>
      </c>
      <c r="F715" s="2">
        <v>116241000</v>
      </c>
      <c r="G715" s="2">
        <v>1716639000</v>
      </c>
      <c r="H715" s="1"/>
      <c r="I715" s="2">
        <v>131409000</v>
      </c>
      <c r="J715" s="1" t="s">
        <v>66</v>
      </c>
      <c r="K715" s="1" t="s">
        <v>137</v>
      </c>
      <c r="M715">
        <f t="array" ref="M715">1 - (F714/E714)</f>
        <v>0.94659558240443864</v>
      </c>
      <c r="N715">
        <f t="shared" si="22"/>
        <v>0.31625367711941488</v>
      </c>
      <c r="O715" s="2">
        <f t="array" ref="O715">P715-SUM(G715:I715)</f>
        <v>908544000</v>
      </c>
      <c r="P715" s="2">
        <f t="shared" si="23"/>
        <v>2756592000</v>
      </c>
    </row>
    <row r="716" spans="1:16" hidden="1" x14ac:dyDescent="0.25">
      <c r="A716" s="1">
        <v>742</v>
      </c>
      <c r="B716" t="s">
        <v>380</v>
      </c>
      <c r="C716" t="s">
        <v>6818</v>
      </c>
      <c r="D716" s="1" t="s">
        <v>11</v>
      </c>
      <c r="E716" s="2">
        <v>2955641000</v>
      </c>
      <c r="F716" s="2">
        <v>86453000</v>
      </c>
      <c r="G716" s="2">
        <v>1843069000</v>
      </c>
      <c r="H716" s="1"/>
      <c r="I716" s="2">
        <v>120266000</v>
      </c>
      <c r="J716" s="1" t="s">
        <v>66</v>
      </c>
      <c r="K716" s="1" t="s">
        <v>137</v>
      </c>
      <c r="M716">
        <f t="array" ref="M716">1 - (F715/E715)</f>
        <v>0.95953784992027036</v>
      </c>
      <c r="N716">
        <f t="shared" si="22"/>
        <v>0.30648275619400328</v>
      </c>
      <c r="O716" s="2">
        <f t="array" ref="O716">P716-SUM(G716:I716)</f>
        <v>905853000</v>
      </c>
      <c r="P716" s="2">
        <f t="shared" si="23"/>
        <v>2869188000</v>
      </c>
    </row>
    <row r="717" spans="1:16" hidden="1" x14ac:dyDescent="0.25">
      <c r="A717" s="1">
        <v>743</v>
      </c>
      <c r="B717" t="s">
        <v>380</v>
      </c>
      <c r="C717" t="s">
        <v>6819</v>
      </c>
      <c r="D717" s="1" t="s">
        <v>12</v>
      </c>
      <c r="E717" s="2">
        <v>3153251000</v>
      </c>
      <c r="F717" s="2">
        <v>82175000</v>
      </c>
      <c r="G717" s="2">
        <v>1948041000</v>
      </c>
      <c r="H717" s="1"/>
      <c r="I717" s="2">
        <v>127821000</v>
      </c>
      <c r="J717" s="1" t="s">
        <v>66</v>
      </c>
      <c r="K717" s="1" t="s">
        <v>137</v>
      </c>
      <c r="M717">
        <f t="array" ref="M717">1 - (F716/E716)</f>
        <v>0.97074983057820619</v>
      </c>
      <c r="N717">
        <f t="shared" si="22"/>
        <v>0.31561521743749549</v>
      </c>
      <c r="O717" s="2">
        <f t="array" ref="O717">P717-SUM(G717:I717)</f>
        <v>995214000</v>
      </c>
      <c r="P717" s="2">
        <f t="shared" si="23"/>
        <v>3071076000</v>
      </c>
    </row>
    <row r="718" spans="1:16" hidden="1" x14ac:dyDescent="0.25">
      <c r="A718" s="1">
        <v>744</v>
      </c>
      <c r="B718" t="s">
        <v>381</v>
      </c>
      <c r="C718" t="s">
        <v>6816</v>
      </c>
      <c r="D718" s="1" t="s">
        <v>17</v>
      </c>
      <c r="E718" s="2">
        <v>4627802000</v>
      </c>
      <c r="F718" s="2">
        <v>3016109000</v>
      </c>
      <c r="G718" s="2">
        <v>1096507000</v>
      </c>
      <c r="H718" s="1"/>
      <c r="I718" s="1"/>
      <c r="J718" s="1" t="s">
        <v>15</v>
      </c>
      <c r="K718" s="1" t="s">
        <v>382</v>
      </c>
      <c r="M718">
        <f t="array" ref="M718">1 - (F717/E717)</f>
        <v>0.9739395944059005</v>
      </c>
      <c r="N718">
        <f t="shared" si="22"/>
        <v>0.11132412320146799</v>
      </c>
      <c r="O718" s="2">
        <f t="array" ref="O718">P718-SUM(G718:I718)</f>
        <v>515186000</v>
      </c>
      <c r="P718" s="2">
        <f t="shared" si="23"/>
        <v>1611693000</v>
      </c>
    </row>
    <row r="719" spans="1:16" x14ac:dyDescent="0.25">
      <c r="A719" s="1">
        <v>745</v>
      </c>
      <c r="B719" t="s">
        <v>381</v>
      </c>
      <c r="C719" t="s">
        <v>6817</v>
      </c>
      <c r="D719" s="1" t="s">
        <v>18</v>
      </c>
      <c r="E719" s="2">
        <v>5324746000</v>
      </c>
      <c r="F719" s="2">
        <v>3420339000</v>
      </c>
      <c r="G719" s="2">
        <v>1340453000</v>
      </c>
      <c r="H719" s="1"/>
      <c r="I719" s="1"/>
      <c r="J719" s="1" t="s">
        <v>15</v>
      </c>
      <c r="K719" s="1" t="s">
        <v>382</v>
      </c>
      <c r="M719">
        <f t="array" ref="M719">1 - (F718/E718)</f>
        <v>0.34826317115555072</v>
      </c>
      <c r="N719">
        <f t="shared" si="22"/>
        <v>0.10591190640830567</v>
      </c>
      <c r="O719" s="2">
        <f t="array" ref="O719">P719-SUM(G719:I719)</f>
        <v>563954000</v>
      </c>
      <c r="P719" s="2">
        <f t="shared" si="23"/>
        <v>1904407000</v>
      </c>
    </row>
    <row r="720" spans="1:16" hidden="1" x14ac:dyDescent="0.25">
      <c r="A720" s="1">
        <v>746</v>
      </c>
      <c r="B720" t="s">
        <v>381</v>
      </c>
      <c r="C720" t="s">
        <v>6818</v>
      </c>
      <c r="D720" s="1" t="s">
        <v>19</v>
      </c>
      <c r="E720" s="2">
        <v>5731549000</v>
      </c>
      <c r="F720" s="2">
        <v>3595217000</v>
      </c>
      <c r="G720" s="2">
        <v>1541214000</v>
      </c>
      <c r="H720" s="1"/>
      <c r="I720" s="1"/>
      <c r="J720" s="1" t="s">
        <v>15</v>
      </c>
      <c r="K720" s="1" t="s">
        <v>382</v>
      </c>
      <c r="M720">
        <f t="array" ref="M720">1 - (F719/E719)</f>
        <v>0.35765217721183318</v>
      </c>
      <c r="N720">
        <f t="shared" si="22"/>
        <v>0.10383196584378848</v>
      </c>
      <c r="O720" s="2">
        <f t="array" ref="O720">P720-SUM(G720:I720)</f>
        <v>595118000</v>
      </c>
      <c r="P720" s="2">
        <f t="shared" si="23"/>
        <v>2136332000</v>
      </c>
    </row>
    <row r="721" spans="1:16" hidden="1" x14ac:dyDescent="0.25">
      <c r="A721" s="1">
        <v>747</v>
      </c>
      <c r="B721" t="s">
        <v>381</v>
      </c>
      <c r="C721" t="s">
        <v>6819</v>
      </c>
      <c r="D721" s="1" t="s">
        <v>75</v>
      </c>
      <c r="E721" s="2">
        <v>6028199000</v>
      </c>
      <c r="F721" s="2">
        <v>3752151000</v>
      </c>
      <c r="G721" s="2">
        <v>1500399000</v>
      </c>
      <c r="H721" s="1"/>
      <c r="I721" s="1"/>
      <c r="J721" s="1" t="s">
        <v>15</v>
      </c>
      <c r="K721" s="1" t="s">
        <v>382</v>
      </c>
      <c r="M721">
        <f t="array" ref="M721">1 - (F720/E720)</f>
        <v>0.37273204852649777</v>
      </c>
      <c r="N721">
        <f t="shared" si="22"/>
        <v>0.12867010528351835</v>
      </c>
      <c r="O721" s="2">
        <f t="array" ref="O721">P721-SUM(G721:I721)</f>
        <v>775649000</v>
      </c>
      <c r="P721" s="2">
        <f t="shared" si="23"/>
        <v>2276048000</v>
      </c>
    </row>
    <row r="722" spans="1:16" hidden="1" x14ac:dyDescent="0.25">
      <c r="A722" s="1">
        <v>748</v>
      </c>
      <c r="B722" t="s">
        <v>383</v>
      </c>
      <c r="C722" t="s">
        <v>6816</v>
      </c>
      <c r="D722" s="1" t="s">
        <v>7</v>
      </c>
      <c r="E722" s="2">
        <v>33013000000</v>
      </c>
      <c r="F722" s="2">
        <v>5717000000</v>
      </c>
      <c r="G722" s="2">
        <v>20801000000</v>
      </c>
      <c r="H722" s="1"/>
      <c r="I722" s="2">
        <v>1679000000</v>
      </c>
      <c r="J722" s="1" t="s">
        <v>28</v>
      </c>
      <c r="K722" s="1" t="s">
        <v>280</v>
      </c>
      <c r="M722">
        <f t="array" ref="M722">1 - (F721/E721)</f>
        <v>0.3775668321500335</v>
      </c>
      <c r="N722">
        <f t="shared" si="22"/>
        <v>0.14588192530215369</v>
      </c>
      <c r="O722" s="2">
        <f t="array" ref="O722">P722-SUM(G722:I722)</f>
        <v>4816000000</v>
      </c>
      <c r="P722" s="2">
        <f t="shared" si="23"/>
        <v>27296000000</v>
      </c>
    </row>
    <row r="723" spans="1:16" x14ac:dyDescent="0.25">
      <c r="A723" s="1">
        <v>749</v>
      </c>
      <c r="B723" t="s">
        <v>383</v>
      </c>
      <c r="C723" t="s">
        <v>6817</v>
      </c>
      <c r="D723" s="1" t="s">
        <v>10</v>
      </c>
      <c r="E723" s="2">
        <v>34182000000</v>
      </c>
      <c r="F723" s="2">
        <v>5970000000</v>
      </c>
      <c r="G723" s="2">
        <v>21667000000</v>
      </c>
      <c r="H723" s="1"/>
      <c r="I723" s="2">
        <v>1753000000</v>
      </c>
      <c r="J723" s="1" t="s">
        <v>28</v>
      </c>
      <c r="K723" s="1" t="s">
        <v>280</v>
      </c>
      <c r="M723">
        <f t="array" ref="M723">1 - (F722/E722)</f>
        <v>0.8268257958985854</v>
      </c>
      <c r="N723">
        <f t="shared" si="22"/>
        <v>0.14019074366625708</v>
      </c>
      <c r="O723" s="2">
        <f t="array" ref="O723">P723-SUM(G723:I723)</f>
        <v>4792000000</v>
      </c>
      <c r="P723" s="2">
        <f t="shared" si="23"/>
        <v>28212000000</v>
      </c>
    </row>
    <row r="724" spans="1:16" hidden="1" x14ac:dyDescent="0.25">
      <c r="A724" s="1">
        <v>750</v>
      </c>
      <c r="B724" t="s">
        <v>383</v>
      </c>
      <c r="C724" t="s">
        <v>6818</v>
      </c>
      <c r="D724" s="1" t="s">
        <v>11</v>
      </c>
      <c r="E724" s="2">
        <v>36918000000</v>
      </c>
      <c r="F724" s="2">
        <v>6262000000</v>
      </c>
      <c r="G724" s="2">
        <v>23271000000</v>
      </c>
      <c r="H724" s="1"/>
      <c r="I724" s="2">
        <v>1820000000</v>
      </c>
      <c r="J724" s="1" t="s">
        <v>28</v>
      </c>
      <c r="K724" s="1" t="s">
        <v>280</v>
      </c>
      <c r="M724">
        <f t="array" ref="M724">1 - (F723/E723)</f>
        <v>0.82534667368790593</v>
      </c>
      <c r="N724">
        <f t="shared" si="22"/>
        <v>0.15073947667804324</v>
      </c>
      <c r="O724" s="2">
        <f t="array" ref="O724">P724-SUM(G724:I724)</f>
        <v>5565000000</v>
      </c>
      <c r="P724" s="2">
        <f t="shared" si="23"/>
        <v>30656000000</v>
      </c>
    </row>
    <row r="725" spans="1:16" hidden="1" x14ac:dyDescent="0.25">
      <c r="A725" s="1">
        <v>751</v>
      </c>
      <c r="B725" t="s">
        <v>383</v>
      </c>
      <c r="C725" t="s">
        <v>6819</v>
      </c>
      <c r="D725" s="1" t="s">
        <v>12</v>
      </c>
      <c r="E725" s="2">
        <v>39678000000</v>
      </c>
      <c r="F725" s="2">
        <v>6638000000</v>
      </c>
      <c r="G725" s="2">
        <v>25171000000</v>
      </c>
      <c r="H725" s="1"/>
      <c r="I725" s="2">
        <v>1904000000</v>
      </c>
      <c r="J725" s="1" t="s">
        <v>28</v>
      </c>
      <c r="K725" s="1" t="s">
        <v>280</v>
      </c>
      <c r="M725">
        <f t="array" ref="M725">1 - (F724/E724)</f>
        <v>0.83038084403272117</v>
      </c>
      <c r="N725">
        <f t="shared" si="22"/>
        <v>0.15033519834669087</v>
      </c>
      <c r="O725" s="2">
        <f t="array" ref="O725">P725-SUM(G725:I725)</f>
        <v>5965000000</v>
      </c>
      <c r="P725" s="2">
        <f t="shared" si="23"/>
        <v>33040000000</v>
      </c>
    </row>
    <row r="726" spans="1:16" hidden="1" x14ac:dyDescent="0.25">
      <c r="A726" s="1">
        <v>752</v>
      </c>
      <c r="B726" t="s">
        <v>384</v>
      </c>
      <c r="C726" t="s">
        <v>6816</v>
      </c>
      <c r="D726" s="1" t="s">
        <v>7</v>
      </c>
      <c r="E726" s="2">
        <v>1765979000</v>
      </c>
      <c r="F726" s="2">
        <v>567989000</v>
      </c>
      <c r="G726" s="2">
        <v>158950000</v>
      </c>
      <c r="H726" s="1"/>
      <c r="I726" s="2">
        <v>506220000</v>
      </c>
      <c r="J726" s="1" t="s">
        <v>71</v>
      </c>
      <c r="K726" s="1" t="s">
        <v>72</v>
      </c>
      <c r="M726">
        <f t="array" ref="M726">1 - (F725/E725)</f>
        <v>0.83270326125308736</v>
      </c>
      <c r="N726">
        <f t="shared" si="22"/>
        <v>0.30171366703681074</v>
      </c>
      <c r="O726" s="2">
        <f t="array" ref="O726">P726-SUM(G726:I726)</f>
        <v>532820000</v>
      </c>
      <c r="P726" s="2">
        <f t="shared" si="23"/>
        <v>1197990000</v>
      </c>
    </row>
    <row r="727" spans="1:16" x14ac:dyDescent="0.25">
      <c r="A727" s="1">
        <v>753</v>
      </c>
      <c r="B727" t="s">
        <v>384</v>
      </c>
      <c r="C727" t="s">
        <v>6817</v>
      </c>
      <c r="D727" s="1" t="s">
        <v>10</v>
      </c>
      <c r="E727" s="2">
        <v>2847945000</v>
      </c>
      <c r="F727" s="2">
        <v>1206813000</v>
      </c>
      <c r="G727" s="2">
        <v>241719000</v>
      </c>
      <c r="H727" s="1"/>
      <c r="I727" s="2">
        <v>865800000</v>
      </c>
      <c r="J727" s="1" t="s">
        <v>71</v>
      </c>
      <c r="K727" s="1" t="s">
        <v>72</v>
      </c>
      <c r="M727">
        <f t="array" ref="M727">1 - (F726/E726)</f>
        <v>0.67837160011529019</v>
      </c>
      <c r="N727">
        <f t="shared" si="22"/>
        <v>0.18736773357631556</v>
      </c>
      <c r="O727" s="2">
        <f t="array" ref="O727">P727-SUM(G727:I727)</f>
        <v>533613000</v>
      </c>
      <c r="P727" s="2">
        <f t="shared" si="23"/>
        <v>1641132000</v>
      </c>
    </row>
    <row r="728" spans="1:16" hidden="1" x14ac:dyDescent="0.25">
      <c r="A728" s="1">
        <v>754</v>
      </c>
      <c r="B728" t="s">
        <v>384</v>
      </c>
      <c r="C728" t="s">
        <v>6818</v>
      </c>
      <c r="D728" s="1" t="s">
        <v>11</v>
      </c>
      <c r="E728" s="2">
        <v>3305879000</v>
      </c>
      <c r="F728" s="2">
        <v>1403358000</v>
      </c>
      <c r="G728" s="2">
        <v>212481000</v>
      </c>
      <c r="H728" s="1"/>
      <c r="I728" s="2">
        <v>844130000</v>
      </c>
      <c r="J728" s="1" t="s">
        <v>71</v>
      </c>
      <c r="K728" s="1" t="s">
        <v>72</v>
      </c>
      <c r="M728">
        <f t="array" ref="M728">1 - (F727/E727)</f>
        <v>0.57625129698782807</v>
      </c>
      <c r="N728">
        <f t="shared" si="22"/>
        <v>0.25588050863325607</v>
      </c>
      <c r="O728" s="2">
        <f t="array" ref="O728">P728-SUM(G728:I728)</f>
        <v>845910000</v>
      </c>
      <c r="P728" s="2">
        <f t="shared" si="23"/>
        <v>1902521000</v>
      </c>
    </row>
    <row r="729" spans="1:16" hidden="1" x14ac:dyDescent="0.25">
      <c r="A729" s="1">
        <v>755</v>
      </c>
      <c r="B729" t="s">
        <v>384</v>
      </c>
      <c r="C729" t="s">
        <v>6819</v>
      </c>
      <c r="D729" s="1" t="s">
        <v>12</v>
      </c>
      <c r="E729" s="2">
        <v>3775685000</v>
      </c>
      <c r="F729" s="2">
        <v>1622257000</v>
      </c>
      <c r="G729" s="2">
        <v>258342000</v>
      </c>
      <c r="H729" s="1"/>
      <c r="I729" s="2">
        <v>826240000</v>
      </c>
      <c r="J729" s="1" t="s">
        <v>71</v>
      </c>
      <c r="K729" s="1" t="s">
        <v>72</v>
      </c>
      <c r="M729">
        <f t="array" ref="M729">1 - (F728/E728)</f>
        <v>0.57549625984496111</v>
      </c>
      <c r="N729">
        <f t="shared" si="22"/>
        <v>0.28308664520477739</v>
      </c>
      <c r="O729" s="2">
        <f t="array" ref="O729">P729-SUM(G729:I729)</f>
        <v>1068846000</v>
      </c>
      <c r="P729" s="2">
        <f t="shared" si="23"/>
        <v>2153428000</v>
      </c>
    </row>
    <row r="730" spans="1:16" hidden="1" x14ac:dyDescent="0.25">
      <c r="A730" s="1">
        <v>756</v>
      </c>
      <c r="B730" t="s">
        <v>385</v>
      </c>
      <c r="C730" t="s">
        <v>6816</v>
      </c>
      <c r="D730" s="1" t="s">
        <v>10</v>
      </c>
      <c r="E730" s="2">
        <v>2013719000</v>
      </c>
      <c r="F730" s="1"/>
      <c r="G730" s="2">
        <v>401324000</v>
      </c>
      <c r="H730" s="1"/>
      <c r="I730" s="2">
        <v>423312000</v>
      </c>
      <c r="J730" s="1" t="s">
        <v>71</v>
      </c>
      <c r="K730" s="1" t="s">
        <v>72</v>
      </c>
      <c r="M730">
        <f t="array" ref="M730">1 - (F729/E729)</f>
        <v>0.57034101096887058</v>
      </c>
      <c r="N730">
        <f t="shared" si="22"/>
        <v>0.59049102680165411</v>
      </c>
      <c r="O730" s="2">
        <f t="array" ref="O730">P730-SUM(G730:I730)</f>
        <v>1189083000</v>
      </c>
      <c r="P730" s="2">
        <f t="shared" si="23"/>
        <v>2013719000</v>
      </c>
    </row>
    <row r="731" spans="1:16" x14ac:dyDescent="0.25">
      <c r="A731" s="1">
        <v>757</v>
      </c>
      <c r="B731" t="s">
        <v>385</v>
      </c>
      <c r="C731" t="s">
        <v>6817</v>
      </c>
      <c r="D731" s="1" t="s">
        <v>11</v>
      </c>
      <c r="E731" s="2">
        <v>1563210000</v>
      </c>
      <c r="F731" s="1"/>
      <c r="G731" s="2">
        <v>463059000</v>
      </c>
      <c r="H731" s="1"/>
      <c r="I731" s="2">
        <v>455016000</v>
      </c>
      <c r="J731" s="1" t="s">
        <v>71</v>
      </c>
      <c r="K731" s="1" t="s">
        <v>72</v>
      </c>
      <c r="M731">
        <f t="array" ref="M731">1 - (F730/E730)</f>
        <v>1</v>
      </c>
      <c r="N731">
        <f t="shared" si="22"/>
        <v>0.4126988696336385</v>
      </c>
      <c r="O731" s="2">
        <f t="array" ref="O731">P731-SUM(G731:I731)</f>
        <v>645135000</v>
      </c>
      <c r="P731" s="2">
        <f t="shared" si="23"/>
        <v>1563210000</v>
      </c>
    </row>
    <row r="732" spans="1:16" hidden="1" x14ac:dyDescent="0.25">
      <c r="A732" s="1">
        <v>758</v>
      </c>
      <c r="B732" t="s">
        <v>385</v>
      </c>
      <c r="C732" t="s">
        <v>6818</v>
      </c>
      <c r="D732" s="1" t="s">
        <v>12</v>
      </c>
      <c r="E732" s="2">
        <v>1828305000</v>
      </c>
      <c r="F732" s="1"/>
      <c r="G732" s="2">
        <v>706644000</v>
      </c>
      <c r="H732" s="1"/>
      <c r="I732" s="2">
        <v>504905000</v>
      </c>
      <c r="J732" s="1" t="s">
        <v>71</v>
      </c>
      <c r="K732" s="1" t="s">
        <v>72</v>
      </c>
      <c r="M732">
        <f t="array" ref="M732">1 - (F731/E731)</f>
        <v>1</v>
      </c>
      <c r="N732">
        <f t="shared" si="22"/>
        <v>0.33733758864084495</v>
      </c>
      <c r="O732" s="2">
        <f t="array" ref="O732">P732-SUM(G732:I732)</f>
        <v>616756000</v>
      </c>
      <c r="P732" s="2">
        <f t="shared" si="23"/>
        <v>1828305000</v>
      </c>
    </row>
    <row r="733" spans="1:16" hidden="1" x14ac:dyDescent="0.25">
      <c r="A733" s="1">
        <v>759</v>
      </c>
      <c r="B733" t="s">
        <v>385</v>
      </c>
      <c r="C733" t="s">
        <v>6819</v>
      </c>
      <c r="D733" s="1" t="s">
        <v>75</v>
      </c>
      <c r="E733" s="2">
        <v>2040486000</v>
      </c>
      <c r="F733" s="1"/>
      <c r="G733" s="2">
        <v>842010000</v>
      </c>
      <c r="H733" s="1"/>
      <c r="I733" s="2">
        <v>568108000</v>
      </c>
      <c r="J733" s="1" t="s">
        <v>71</v>
      </c>
      <c r="K733" s="1" t="s">
        <v>72</v>
      </c>
      <c r="M733">
        <f t="array" ref="M733">1 - (F732/E732)</f>
        <v>1</v>
      </c>
      <c r="N733">
        <f t="shared" si="22"/>
        <v>0.3089303234621556</v>
      </c>
      <c r="O733" s="2">
        <f t="array" ref="O733">P733-SUM(G733:I733)</f>
        <v>630368000</v>
      </c>
      <c r="P733" s="2">
        <f t="shared" si="23"/>
        <v>2040486000</v>
      </c>
    </row>
    <row r="734" spans="1:16" hidden="1" x14ac:dyDescent="0.25">
      <c r="A734" s="1">
        <v>760</v>
      </c>
      <c r="B734" t="s">
        <v>386</v>
      </c>
      <c r="C734" t="s">
        <v>6816</v>
      </c>
      <c r="D734" s="1" t="s">
        <v>387</v>
      </c>
      <c r="E734" s="2">
        <v>74754000000</v>
      </c>
      <c r="F734" s="2">
        <v>48912000000</v>
      </c>
      <c r="G734" s="2">
        <v>16508000000</v>
      </c>
      <c r="H734" s="1"/>
      <c r="I734" s="2">
        <v>1568000000</v>
      </c>
      <c r="J734" s="1" t="s">
        <v>15</v>
      </c>
      <c r="K734" s="1" t="s">
        <v>388</v>
      </c>
      <c r="M734">
        <f t="array" ref="M734">1 - (F733/E733)</f>
        <v>1</v>
      </c>
      <c r="N734">
        <f t="shared" si="22"/>
        <v>0.10388741739572464</v>
      </c>
      <c r="O734" s="2">
        <f t="array" ref="O734">P734-SUM(G734:I734)</f>
        <v>7766000000</v>
      </c>
      <c r="P734" s="2">
        <f t="shared" si="23"/>
        <v>25842000000</v>
      </c>
    </row>
    <row r="735" spans="1:16" x14ac:dyDescent="0.25">
      <c r="A735" s="1">
        <v>761</v>
      </c>
      <c r="B735" t="s">
        <v>386</v>
      </c>
      <c r="C735" t="s">
        <v>6817</v>
      </c>
      <c r="D735" s="1" t="s">
        <v>389</v>
      </c>
      <c r="E735" s="2">
        <v>78812000000</v>
      </c>
      <c r="F735" s="2">
        <v>51897000000</v>
      </c>
      <c r="G735" s="2">
        <v>16122000000</v>
      </c>
      <c r="H735" s="1"/>
      <c r="I735" s="2">
        <v>1627000000</v>
      </c>
      <c r="J735" s="1" t="s">
        <v>15</v>
      </c>
      <c r="K735" s="1" t="s">
        <v>388</v>
      </c>
      <c r="M735">
        <f t="array" ref="M735">1 - (F734/E734)</f>
        <v>0.34569387591299461</v>
      </c>
      <c r="N735">
        <f t="shared" si="22"/>
        <v>0.11630208597675482</v>
      </c>
      <c r="O735" s="2">
        <f t="array" ref="O735">P735-SUM(G735:I735)</f>
        <v>9166000000</v>
      </c>
      <c r="P735" s="2">
        <f t="shared" si="23"/>
        <v>26915000000</v>
      </c>
    </row>
    <row r="736" spans="1:16" hidden="1" x14ac:dyDescent="0.25">
      <c r="A736" s="1">
        <v>762</v>
      </c>
      <c r="B736" t="s">
        <v>386</v>
      </c>
      <c r="C736" t="s">
        <v>6818</v>
      </c>
      <c r="D736" s="1" t="s">
        <v>390</v>
      </c>
      <c r="E736" s="2">
        <v>83176000000</v>
      </c>
      <c r="F736" s="2">
        <v>54787000000</v>
      </c>
      <c r="G736" s="2">
        <v>16280000000</v>
      </c>
      <c r="H736" s="1"/>
      <c r="I736" s="2">
        <v>1640000000</v>
      </c>
      <c r="J736" s="1" t="s">
        <v>15</v>
      </c>
      <c r="K736" s="1" t="s">
        <v>388</v>
      </c>
      <c r="M736">
        <f t="array" ref="M736">1 - (F735/E735)</f>
        <v>0.34150890727300409</v>
      </c>
      <c r="N736">
        <f t="shared" si="22"/>
        <v>0.12586563431759162</v>
      </c>
      <c r="O736" s="2">
        <f t="array" ref="O736">P736-SUM(G736:I736)</f>
        <v>10469000000</v>
      </c>
      <c r="P736" s="2">
        <f t="shared" si="23"/>
        <v>28389000000</v>
      </c>
    </row>
    <row r="737" spans="1:16" hidden="1" x14ac:dyDescent="0.25">
      <c r="A737" s="1">
        <v>763</v>
      </c>
      <c r="B737" t="s">
        <v>386</v>
      </c>
      <c r="C737" t="s">
        <v>6819</v>
      </c>
      <c r="D737" s="1" t="s">
        <v>59</v>
      </c>
      <c r="E737" s="2">
        <v>88519000000</v>
      </c>
      <c r="F737" s="2">
        <v>58254000000</v>
      </c>
      <c r="G737" s="2">
        <v>16801000000</v>
      </c>
      <c r="H737" s="1"/>
      <c r="I737" s="2">
        <v>1690000000</v>
      </c>
      <c r="J737" s="1" t="s">
        <v>15</v>
      </c>
      <c r="K737" s="1" t="s">
        <v>388</v>
      </c>
      <c r="M737">
        <f t="array" ref="M737">1 - (F736/E736)</f>
        <v>0.34131239780705969</v>
      </c>
      <c r="N737">
        <f t="shared" si="22"/>
        <v>0.13301099199042013</v>
      </c>
      <c r="O737" s="2">
        <f t="array" ref="O737">P737-SUM(G737:I737)</f>
        <v>11774000000</v>
      </c>
      <c r="P737" s="2">
        <f t="shared" si="23"/>
        <v>30265000000</v>
      </c>
    </row>
    <row r="738" spans="1:16" hidden="1" x14ac:dyDescent="0.25">
      <c r="A738" s="1">
        <v>764</v>
      </c>
      <c r="B738" t="s">
        <v>391</v>
      </c>
      <c r="C738" t="s">
        <v>6816</v>
      </c>
      <c r="D738" s="1" t="s">
        <v>7</v>
      </c>
      <c r="E738" s="2">
        <v>12245000000</v>
      </c>
      <c r="F738" s="2">
        <v>3535000000</v>
      </c>
      <c r="G738" s="2">
        <v>1126000000</v>
      </c>
      <c r="H738" s="1"/>
      <c r="I738" s="2">
        <v>2866000000</v>
      </c>
      <c r="J738" s="1" t="s">
        <v>107</v>
      </c>
      <c r="K738" s="1" t="s">
        <v>195</v>
      </c>
      <c r="M738">
        <f t="array" ref="M738">1 - (F737/E737)</f>
        <v>0.34190399801172633</v>
      </c>
      <c r="N738">
        <f t="shared" si="22"/>
        <v>0.38530012249897916</v>
      </c>
      <c r="O738" s="2">
        <f t="array" ref="O738">P738-SUM(G738:I738)</f>
        <v>4718000000</v>
      </c>
      <c r="P738" s="2">
        <f t="shared" si="23"/>
        <v>8710000000</v>
      </c>
    </row>
    <row r="739" spans="1:16" x14ac:dyDescent="0.25">
      <c r="A739" s="1">
        <v>765</v>
      </c>
      <c r="B739" t="s">
        <v>391</v>
      </c>
      <c r="C739" t="s">
        <v>6817</v>
      </c>
      <c r="D739" s="1" t="s">
        <v>10</v>
      </c>
      <c r="E739" s="2">
        <v>11905000000</v>
      </c>
      <c r="F739" s="2">
        <v>3969000000</v>
      </c>
      <c r="G739" s="2">
        <v>1045000000</v>
      </c>
      <c r="H739" s="1"/>
      <c r="I739" s="2">
        <v>2687000000</v>
      </c>
      <c r="J739" s="1" t="s">
        <v>107</v>
      </c>
      <c r="K739" s="1" t="s">
        <v>195</v>
      </c>
      <c r="M739">
        <f t="array" ref="M739">1 - (F738/E738)</f>
        <v>0.71131073907717435</v>
      </c>
      <c r="N739">
        <f t="shared" si="22"/>
        <v>0.35312893742125157</v>
      </c>
      <c r="O739" s="2">
        <f t="array" ref="O739">P739-SUM(G739:I739)</f>
        <v>4204000000</v>
      </c>
      <c r="P739" s="2">
        <f t="shared" si="23"/>
        <v>7936000000</v>
      </c>
    </row>
    <row r="740" spans="1:16" hidden="1" x14ac:dyDescent="0.25">
      <c r="A740" s="1">
        <v>766</v>
      </c>
      <c r="B740" t="s">
        <v>391</v>
      </c>
      <c r="C740" t="s">
        <v>6818</v>
      </c>
      <c r="D740" s="1" t="s">
        <v>11</v>
      </c>
      <c r="E740" s="2">
        <v>10737000000</v>
      </c>
      <c r="F740" s="2">
        <v>3753000000</v>
      </c>
      <c r="G740" s="2">
        <v>863000000</v>
      </c>
      <c r="H740" s="1"/>
      <c r="I740" s="2">
        <v>3224000000</v>
      </c>
      <c r="J740" s="1" t="s">
        <v>107</v>
      </c>
      <c r="K740" s="1" t="s">
        <v>195</v>
      </c>
      <c r="M740">
        <f t="array" ref="M740">1 - (F739/E739)</f>
        <v>0.66661066778664424</v>
      </c>
      <c r="N740">
        <f t="shared" si="22"/>
        <v>0.26981465958833939</v>
      </c>
      <c r="O740" s="2">
        <f t="array" ref="O740">P740-SUM(G740:I740)</f>
        <v>2897000000</v>
      </c>
      <c r="P740" s="2">
        <f t="shared" si="23"/>
        <v>6984000000</v>
      </c>
    </row>
    <row r="741" spans="1:16" hidden="1" x14ac:dyDescent="0.25">
      <c r="A741" s="1">
        <v>767</v>
      </c>
      <c r="B741" t="s">
        <v>391</v>
      </c>
      <c r="C741" t="s">
        <v>6819</v>
      </c>
      <c r="D741" s="1" t="s">
        <v>12</v>
      </c>
      <c r="E741" s="2">
        <v>6636000000</v>
      </c>
      <c r="F741" s="2">
        <v>3323000000</v>
      </c>
      <c r="G741" s="2">
        <v>703000000</v>
      </c>
      <c r="H741" s="1"/>
      <c r="I741" s="2">
        <v>3955000000</v>
      </c>
      <c r="J741" s="1" t="s">
        <v>107</v>
      </c>
      <c r="K741" s="1" t="s">
        <v>195</v>
      </c>
      <c r="M741">
        <f t="array" ref="M741">1 - (F740/E740)</f>
        <v>0.6504610226320201</v>
      </c>
      <c r="N741">
        <f t="shared" si="22"/>
        <v>-0.20268233875828812</v>
      </c>
      <c r="O741" s="2">
        <f t="array" ref="O741">P741-SUM(G741:I741)</f>
        <v>-1345000000</v>
      </c>
      <c r="P741" s="2">
        <f t="shared" si="23"/>
        <v>3313000000</v>
      </c>
    </row>
    <row r="742" spans="1:16" hidden="1" x14ac:dyDescent="0.25">
      <c r="A742" s="1">
        <v>768</v>
      </c>
      <c r="B742" t="s">
        <v>392</v>
      </c>
      <c r="C742" t="s">
        <v>6816</v>
      </c>
      <c r="D742" s="1" t="s">
        <v>7</v>
      </c>
      <c r="E742" s="2">
        <v>22086000000</v>
      </c>
      <c r="F742" s="2">
        <v>13195000000</v>
      </c>
      <c r="G742" s="1"/>
      <c r="H742" s="1"/>
      <c r="I742" s="2">
        <v>7080000000</v>
      </c>
      <c r="J742" s="1" t="s">
        <v>66</v>
      </c>
      <c r="K742" s="1" t="s">
        <v>69</v>
      </c>
      <c r="M742">
        <f t="array" ref="M742">1 - (F741/E741)</f>
        <v>0.49924653405666064</v>
      </c>
      <c r="N742">
        <f t="shared" si="22"/>
        <v>8.199764556732772E-2</v>
      </c>
      <c r="O742" s="2">
        <f t="array" ref="O742">P742-SUM(G742:I742)</f>
        <v>1811000000</v>
      </c>
      <c r="P742" s="2">
        <f t="shared" si="23"/>
        <v>8891000000</v>
      </c>
    </row>
    <row r="743" spans="1:16" x14ac:dyDescent="0.25">
      <c r="A743" s="1">
        <v>769</v>
      </c>
      <c r="B743" t="s">
        <v>392</v>
      </c>
      <c r="C743" t="s">
        <v>6817</v>
      </c>
      <c r="D743" s="1" t="s">
        <v>10</v>
      </c>
      <c r="E743" s="2">
        <v>20673000000</v>
      </c>
      <c r="F743" s="2">
        <v>11048000000</v>
      </c>
      <c r="G743" s="1"/>
      <c r="H743" s="1"/>
      <c r="I743" s="2">
        <v>5970000000</v>
      </c>
      <c r="J743" s="1" t="s">
        <v>66</v>
      </c>
      <c r="K743" s="1" t="s">
        <v>69</v>
      </c>
      <c r="M743">
        <f t="array" ref="M743">1 - (F742/E742)</f>
        <v>0.40256270940867522</v>
      </c>
      <c r="N743">
        <f t="shared" si="22"/>
        <v>0.17680065786291299</v>
      </c>
      <c r="O743" s="2">
        <f t="array" ref="O743">P743-SUM(G743:I743)</f>
        <v>3655000000</v>
      </c>
      <c r="P743" s="2">
        <f t="shared" si="23"/>
        <v>9625000000</v>
      </c>
    </row>
    <row r="744" spans="1:16" hidden="1" x14ac:dyDescent="0.25">
      <c r="A744" s="1">
        <v>770</v>
      </c>
      <c r="B744" t="s">
        <v>392</v>
      </c>
      <c r="C744" t="s">
        <v>6818</v>
      </c>
      <c r="D744" s="1" t="s">
        <v>11</v>
      </c>
      <c r="E744" s="2">
        <v>18614000000</v>
      </c>
      <c r="F744" s="2">
        <v>10805000000</v>
      </c>
      <c r="G744" s="1"/>
      <c r="H744" s="1"/>
      <c r="I744" s="2">
        <v>5757000000</v>
      </c>
      <c r="J744" s="1" t="s">
        <v>66</v>
      </c>
      <c r="K744" s="1" t="s">
        <v>69</v>
      </c>
      <c r="M744">
        <f t="array" ref="M744">1 - (F743/E743)</f>
        <v>0.46558312775117305</v>
      </c>
      <c r="N744">
        <f t="shared" si="22"/>
        <v>0.11023960459868916</v>
      </c>
      <c r="O744" s="2">
        <f t="array" ref="O744">P744-SUM(G744:I744)</f>
        <v>2052000000</v>
      </c>
      <c r="P744" s="2">
        <f t="shared" si="23"/>
        <v>7809000000</v>
      </c>
    </row>
    <row r="745" spans="1:16" hidden="1" x14ac:dyDescent="0.25">
      <c r="A745" s="1">
        <v>771</v>
      </c>
      <c r="B745" t="s">
        <v>392</v>
      </c>
      <c r="C745" t="s">
        <v>6819</v>
      </c>
      <c r="D745" s="1" t="s">
        <v>12</v>
      </c>
      <c r="E745" s="2">
        <v>18377000000</v>
      </c>
      <c r="F745" s="2">
        <v>10775000000</v>
      </c>
      <c r="G745" s="1"/>
      <c r="H745" s="1"/>
      <c r="I745" s="2">
        <v>5274000000</v>
      </c>
      <c r="J745" s="1" t="s">
        <v>66</v>
      </c>
      <c r="K745" s="1" t="s">
        <v>69</v>
      </c>
      <c r="M745">
        <f t="array" ref="M745">1 - (F744/E744)</f>
        <v>0.41952293972278931</v>
      </c>
      <c r="N745">
        <f t="shared" si="22"/>
        <v>0.12668008924198726</v>
      </c>
      <c r="O745" s="2">
        <f t="array" ref="O745">P745-SUM(G745:I745)</f>
        <v>2328000000</v>
      </c>
      <c r="P745" s="2">
        <f t="shared" si="23"/>
        <v>7602000000</v>
      </c>
    </row>
    <row r="746" spans="1:16" hidden="1" x14ac:dyDescent="0.25">
      <c r="A746" s="1">
        <v>772</v>
      </c>
      <c r="B746" t="s">
        <v>393</v>
      </c>
      <c r="C746" t="s">
        <v>6816</v>
      </c>
      <c r="D746" s="1" t="s">
        <v>7</v>
      </c>
      <c r="E746" s="2">
        <v>5580506000</v>
      </c>
      <c r="F746" s="2">
        <v>3440623000</v>
      </c>
      <c r="G746" s="2">
        <v>1111232000</v>
      </c>
      <c r="H746" s="1"/>
      <c r="I746" s="1"/>
      <c r="J746" s="1" t="s">
        <v>15</v>
      </c>
      <c r="K746" s="1" t="s">
        <v>394</v>
      </c>
      <c r="M746">
        <f t="array" ref="M746">1 - (F745/E745)</f>
        <v>0.41366926048865427</v>
      </c>
      <c r="N746">
        <f t="shared" si="22"/>
        <v>0.18432934217793154</v>
      </c>
      <c r="O746" s="2">
        <f t="array" ref="O746">P746-SUM(G746:I746)</f>
        <v>1028651000</v>
      </c>
      <c r="P746" s="2">
        <f t="shared" si="23"/>
        <v>2139883000</v>
      </c>
    </row>
    <row r="747" spans="1:16" x14ac:dyDescent="0.25">
      <c r="A747" s="1">
        <v>773</v>
      </c>
      <c r="B747" t="s">
        <v>393</v>
      </c>
      <c r="C747" t="s">
        <v>6817</v>
      </c>
      <c r="D747" s="1" t="s">
        <v>10</v>
      </c>
      <c r="E747" s="2">
        <v>5899872000</v>
      </c>
      <c r="F747" s="2">
        <v>3621417000</v>
      </c>
      <c r="G747" s="2">
        <v>1124753000</v>
      </c>
      <c r="H747" s="1"/>
      <c r="I747" s="1"/>
      <c r="J747" s="1" t="s">
        <v>15</v>
      </c>
      <c r="K747" s="1" t="s">
        <v>394</v>
      </c>
      <c r="M747">
        <f t="array" ref="M747">1 - (F746/E746)</f>
        <v>0.38345680481304023</v>
      </c>
      <c r="N747">
        <f t="shared" si="22"/>
        <v>0.19554695423900723</v>
      </c>
      <c r="O747" s="2">
        <f t="array" ref="O747">P747-SUM(G747:I747)</f>
        <v>1153702000</v>
      </c>
      <c r="P747" s="2">
        <f t="shared" si="23"/>
        <v>2278455000</v>
      </c>
    </row>
    <row r="748" spans="1:16" hidden="1" x14ac:dyDescent="0.25">
      <c r="A748" s="1">
        <v>774</v>
      </c>
      <c r="B748" t="s">
        <v>393</v>
      </c>
      <c r="C748" t="s">
        <v>6818</v>
      </c>
      <c r="D748" s="1" t="s">
        <v>11</v>
      </c>
      <c r="E748" s="2">
        <v>6228508000</v>
      </c>
      <c r="F748" s="2">
        <v>3788023000</v>
      </c>
      <c r="G748" s="2">
        <v>1159502000</v>
      </c>
      <c r="H748" s="1"/>
      <c r="I748" s="1"/>
      <c r="J748" s="1" t="s">
        <v>15</v>
      </c>
      <c r="K748" s="1" t="s">
        <v>394</v>
      </c>
      <c r="M748">
        <f t="array" ref="M748">1 - (F747/E747)</f>
        <v>0.38618719185772166</v>
      </c>
      <c r="N748">
        <f t="shared" si="22"/>
        <v>0.2056645026385131</v>
      </c>
      <c r="O748" s="2">
        <f t="array" ref="O748">P748-SUM(G748:I748)</f>
        <v>1280983000</v>
      </c>
      <c r="P748" s="2">
        <f t="shared" si="23"/>
        <v>2440485000</v>
      </c>
    </row>
    <row r="749" spans="1:16" hidden="1" x14ac:dyDescent="0.25">
      <c r="A749" s="1">
        <v>775</v>
      </c>
      <c r="B749" t="s">
        <v>393</v>
      </c>
      <c r="C749" t="s">
        <v>6819</v>
      </c>
      <c r="D749" s="1" t="s">
        <v>12</v>
      </c>
      <c r="E749" s="2">
        <v>5995402000</v>
      </c>
      <c r="F749" s="2">
        <v>3619612000</v>
      </c>
      <c r="G749" s="2">
        <v>1220095000</v>
      </c>
      <c r="H749" s="1"/>
      <c r="I749" s="1"/>
      <c r="J749" s="1" t="s">
        <v>15</v>
      </c>
      <c r="K749" s="1" t="s">
        <v>394</v>
      </c>
      <c r="M749">
        <f t="array" ref="M749">1 - (F748/E748)</f>
        <v>0.39182497638278702</v>
      </c>
      <c r="N749">
        <f t="shared" si="22"/>
        <v>0.19276355447057594</v>
      </c>
      <c r="O749" s="2">
        <f t="array" ref="O749">P749-SUM(G749:I749)</f>
        <v>1155695000</v>
      </c>
      <c r="P749" s="2">
        <f t="shared" si="23"/>
        <v>2375790000</v>
      </c>
    </row>
    <row r="750" spans="1:16" hidden="1" x14ac:dyDescent="0.25">
      <c r="A750" s="1">
        <v>776</v>
      </c>
      <c r="B750" t="s">
        <v>395</v>
      </c>
      <c r="C750" t="s">
        <v>6816</v>
      </c>
      <c r="D750" s="1" t="s">
        <v>21</v>
      </c>
      <c r="E750" s="2">
        <v>2492300000</v>
      </c>
      <c r="F750" s="2">
        <v>1330900000</v>
      </c>
      <c r="G750" s="2">
        <v>661100000</v>
      </c>
      <c r="H750" s="2">
        <v>197600000</v>
      </c>
      <c r="I750" s="2">
        <v>112600000</v>
      </c>
      <c r="J750" s="1" t="s">
        <v>28</v>
      </c>
      <c r="K750" s="1" t="s">
        <v>37</v>
      </c>
      <c r="M750">
        <f t="array" ref="M750">1 - (F749/E749)</f>
        <v>0.39626867389376064</v>
      </c>
      <c r="N750">
        <f t="shared" si="22"/>
        <v>7.627492677446536E-2</v>
      </c>
      <c r="O750" s="2">
        <f t="array" ref="O750">P750-SUM(G750:I750)</f>
        <v>190100000</v>
      </c>
      <c r="P750" s="2">
        <f t="shared" si="23"/>
        <v>1161400000</v>
      </c>
    </row>
    <row r="751" spans="1:16" x14ac:dyDescent="0.25">
      <c r="A751" s="1">
        <v>777</v>
      </c>
      <c r="B751" t="s">
        <v>395</v>
      </c>
      <c r="C751" t="s">
        <v>6817</v>
      </c>
      <c r="D751" s="1" t="s">
        <v>24</v>
      </c>
      <c r="E751" s="2">
        <v>2530700000</v>
      </c>
      <c r="F751" s="2">
        <v>1285200000</v>
      </c>
      <c r="G751" s="2">
        <v>591500000</v>
      </c>
      <c r="H751" s="2">
        <v>203200000</v>
      </c>
      <c r="I751" s="2">
        <v>113800000</v>
      </c>
      <c r="J751" s="1" t="s">
        <v>28</v>
      </c>
      <c r="K751" s="1" t="s">
        <v>37</v>
      </c>
      <c r="M751">
        <f t="array" ref="M751">1 - (F750/E750)</f>
        <v>0.46599526541748582</v>
      </c>
      <c r="N751">
        <f t="shared" si="22"/>
        <v>0.13316473702928044</v>
      </c>
      <c r="O751" s="2">
        <f t="array" ref="O751">P751-SUM(G751:I751)</f>
        <v>337000000</v>
      </c>
      <c r="P751" s="2">
        <f t="shared" si="23"/>
        <v>1245500000</v>
      </c>
    </row>
    <row r="752" spans="1:16" hidden="1" x14ac:dyDescent="0.25">
      <c r="A752" s="1">
        <v>778</v>
      </c>
      <c r="B752" t="s">
        <v>395</v>
      </c>
      <c r="C752" t="s">
        <v>6818</v>
      </c>
      <c r="D752" s="1" t="s">
        <v>25</v>
      </c>
      <c r="E752" s="2">
        <v>2705000000</v>
      </c>
      <c r="F752" s="2">
        <v>1272300000</v>
      </c>
      <c r="G752" s="2">
        <v>624000000</v>
      </c>
      <c r="H752" s="2">
        <v>214900000</v>
      </c>
      <c r="I752" s="2">
        <v>110200000</v>
      </c>
      <c r="J752" s="1" t="s">
        <v>28</v>
      </c>
      <c r="K752" s="1" t="s">
        <v>37</v>
      </c>
      <c r="M752">
        <f t="array" ref="M752">1 - (F751/E751)</f>
        <v>0.49215632038566404</v>
      </c>
      <c r="N752">
        <f t="shared" si="22"/>
        <v>0.17878003696857672</v>
      </c>
      <c r="O752" s="2">
        <f t="array" ref="O752">P752-SUM(G752:I752)</f>
        <v>483600000</v>
      </c>
      <c r="P752" s="2">
        <f t="shared" si="23"/>
        <v>1432700000</v>
      </c>
    </row>
    <row r="753" spans="1:16" hidden="1" x14ac:dyDescent="0.25">
      <c r="A753" s="1">
        <v>779</v>
      </c>
      <c r="B753" t="s">
        <v>395</v>
      </c>
      <c r="C753" t="s">
        <v>6819</v>
      </c>
      <c r="D753" s="1" t="s">
        <v>26</v>
      </c>
      <c r="E753" s="2">
        <v>2832700000</v>
      </c>
      <c r="F753" s="2">
        <v>1269400000</v>
      </c>
      <c r="G753" s="2">
        <v>682400000</v>
      </c>
      <c r="H753" s="2">
        <v>232100000</v>
      </c>
      <c r="I753" s="2">
        <v>89700000</v>
      </c>
      <c r="J753" s="1" t="s">
        <v>28</v>
      </c>
      <c r="K753" s="1" t="s">
        <v>37</v>
      </c>
      <c r="M753">
        <f t="array" ref="M753">1 - (F752/E752)</f>
        <v>0.52964879852125701</v>
      </c>
      <c r="N753">
        <f t="shared" si="22"/>
        <v>0.19737353055388851</v>
      </c>
      <c r="O753" s="2">
        <f t="array" ref="O753">P753-SUM(G753:I753)</f>
        <v>559100000</v>
      </c>
      <c r="P753" s="2">
        <f t="shared" si="23"/>
        <v>1563300000</v>
      </c>
    </row>
    <row r="754" spans="1:16" hidden="1" x14ac:dyDescent="0.25">
      <c r="A754" s="1">
        <v>780</v>
      </c>
      <c r="B754" t="s">
        <v>396</v>
      </c>
      <c r="C754" t="s">
        <v>6816</v>
      </c>
      <c r="D754" s="1" t="s">
        <v>10</v>
      </c>
      <c r="E754" s="2">
        <v>39055000000</v>
      </c>
      <c r="F754" s="2">
        <v>28364000000</v>
      </c>
      <c r="G754" s="2">
        <v>5190000000</v>
      </c>
      <c r="H754" s="1"/>
      <c r="I754" s="1"/>
      <c r="J754" s="1" t="s">
        <v>8</v>
      </c>
      <c r="K754" s="1" t="s">
        <v>215</v>
      </c>
      <c r="M754">
        <f t="array" ref="M754">1 - (F753/E753)</f>
        <v>0.55187630176157021</v>
      </c>
      <c r="N754">
        <f t="shared" si="22"/>
        <v>0.14085264370759185</v>
      </c>
      <c r="O754" s="2">
        <f t="array" ref="O754">P754-SUM(G754:I754)</f>
        <v>5501000000</v>
      </c>
      <c r="P754" s="2">
        <f t="shared" si="23"/>
        <v>10691000000</v>
      </c>
    </row>
    <row r="755" spans="1:16" x14ac:dyDescent="0.25">
      <c r="A755" s="1">
        <v>781</v>
      </c>
      <c r="B755" t="s">
        <v>396</v>
      </c>
      <c r="C755" t="s">
        <v>6817</v>
      </c>
      <c r="D755" s="1" t="s">
        <v>11</v>
      </c>
      <c r="E755" s="2">
        <v>40306000000</v>
      </c>
      <c r="F755" s="2">
        <v>28957000000</v>
      </c>
      <c r="G755" s="2">
        <v>5518000000</v>
      </c>
      <c r="H755" s="1"/>
      <c r="I755" s="1"/>
      <c r="J755" s="1" t="s">
        <v>8</v>
      </c>
      <c r="K755" s="1" t="s">
        <v>215</v>
      </c>
      <c r="M755">
        <f t="array" ref="M755">1 - (F754/E754)</f>
        <v>0.27374215849443095</v>
      </c>
      <c r="N755">
        <f t="shared" si="22"/>
        <v>0.14466828759986106</v>
      </c>
      <c r="O755" s="2">
        <f t="array" ref="O755">P755-SUM(G755:I755)</f>
        <v>5831000000</v>
      </c>
      <c r="P755" s="2">
        <f t="shared" si="23"/>
        <v>11349000000</v>
      </c>
    </row>
    <row r="756" spans="1:16" hidden="1" x14ac:dyDescent="0.25">
      <c r="A756" s="1">
        <v>782</v>
      </c>
      <c r="B756" t="s">
        <v>396</v>
      </c>
      <c r="C756" t="s">
        <v>6818</v>
      </c>
      <c r="D756" s="1" t="s">
        <v>12</v>
      </c>
      <c r="E756" s="2">
        <v>38581000000</v>
      </c>
      <c r="F756" s="2">
        <v>26747000000</v>
      </c>
      <c r="G756" s="2">
        <v>5006000000</v>
      </c>
      <c r="H756" s="1"/>
      <c r="I756" s="1"/>
      <c r="J756" s="1" t="s">
        <v>8</v>
      </c>
      <c r="K756" s="1" t="s">
        <v>215</v>
      </c>
      <c r="M756">
        <f t="array" ref="M756">1 - (F755/E755)</f>
        <v>0.2815709819877934</v>
      </c>
      <c r="N756">
        <f t="shared" si="22"/>
        <v>0.17697830538347892</v>
      </c>
      <c r="O756" s="2">
        <f t="array" ref="O756">P756-SUM(G756:I756)</f>
        <v>6828000000</v>
      </c>
      <c r="P756" s="2">
        <f t="shared" si="23"/>
        <v>11834000000</v>
      </c>
    </row>
    <row r="757" spans="1:16" hidden="1" x14ac:dyDescent="0.25">
      <c r="A757" s="1">
        <v>783</v>
      </c>
      <c r="B757" t="s">
        <v>396</v>
      </c>
      <c r="C757" t="s">
        <v>6819</v>
      </c>
      <c r="D757" s="1" t="s">
        <v>75</v>
      </c>
      <c r="E757" s="2">
        <v>39302000000</v>
      </c>
      <c r="F757" s="2">
        <v>27150000000</v>
      </c>
      <c r="G757" s="2">
        <v>5469000000</v>
      </c>
      <c r="H757" s="1"/>
      <c r="I757" s="1"/>
      <c r="J757" s="1" t="s">
        <v>8</v>
      </c>
      <c r="K757" s="1" t="s">
        <v>215</v>
      </c>
      <c r="M757">
        <f t="array" ref="M757">1 - (F756/E756)</f>
        <v>0.30673129260516829</v>
      </c>
      <c r="N757">
        <f t="shared" si="22"/>
        <v>0.17004223703628313</v>
      </c>
      <c r="O757" s="2">
        <f t="array" ref="O757">P757-SUM(G757:I757)</f>
        <v>6683000000</v>
      </c>
      <c r="P757" s="2">
        <f t="shared" si="23"/>
        <v>12152000000</v>
      </c>
    </row>
    <row r="758" spans="1:16" hidden="1" x14ac:dyDescent="0.25">
      <c r="A758" s="1">
        <v>784</v>
      </c>
      <c r="B758" t="s">
        <v>397</v>
      </c>
      <c r="C758" t="s">
        <v>6816</v>
      </c>
      <c r="D758" s="1" t="s">
        <v>31</v>
      </c>
      <c r="E758" s="2">
        <v>3387614000</v>
      </c>
      <c r="F758" s="2">
        <v>1852768000</v>
      </c>
      <c r="G758" s="2">
        <v>126250000</v>
      </c>
      <c r="H758" s="2">
        <v>15235000</v>
      </c>
      <c r="I758" s="2">
        <v>455623000</v>
      </c>
      <c r="J758" s="1" t="s">
        <v>107</v>
      </c>
      <c r="K758" s="1" t="s">
        <v>398</v>
      </c>
      <c r="M758">
        <f t="array" ref="M758">1 - (F757/E757)</f>
        <v>0.3091954607907994</v>
      </c>
      <c r="N758">
        <f t="shared" si="22"/>
        <v>0.27681371018067585</v>
      </c>
      <c r="O758" s="2">
        <f t="array" ref="O758">P758-SUM(G758:I758)</f>
        <v>937738000</v>
      </c>
      <c r="P758" s="2">
        <f t="shared" si="23"/>
        <v>1534846000</v>
      </c>
    </row>
    <row r="759" spans="1:16" x14ac:dyDescent="0.25">
      <c r="A759" s="1">
        <v>785</v>
      </c>
      <c r="B759" t="s">
        <v>397</v>
      </c>
      <c r="C759" t="s">
        <v>6817</v>
      </c>
      <c r="D759" s="1" t="s">
        <v>33</v>
      </c>
      <c r="E759" s="2">
        <v>3715968000</v>
      </c>
      <c r="F759" s="2">
        <v>2006715000</v>
      </c>
      <c r="G759" s="2">
        <v>116190000</v>
      </c>
      <c r="H759" s="2">
        <v>15905000</v>
      </c>
      <c r="I759" s="2">
        <v>523984000</v>
      </c>
      <c r="J759" s="1" t="s">
        <v>107</v>
      </c>
      <c r="K759" s="1" t="s">
        <v>398</v>
      </c>
      <c r="M759">
        <f t="array" ref="M759">1 - (F758/E758)</f>
        <v>0.45307582268818114</v>
      </c>
      <c r="N759">
        <f t="shared" si="22"/>
        <v>0.28341847938410664</v>
      </c>
      <c r="O759" s="2">
        <f t="array" ref="O759">P759-SUM(G759:I759)</f>
        <v>1053174000</v>
      </c>
      <c r="P759" s="2">
        <f t="shared" si="23"/>
        <v>1709253000</v>
      </c>
    </row>
    <row r="760" spans="1:16" hidden="1" x14ac:dyDescent="0.25">
      <c r="A760" s="1">
        <v>786</v>
      </c>
      <c r="B760" t="s">
        <v>397</v>
      </c>
      <c r="C760" t="s">
        <v>6818</v>
      </c>
      <c r="D760" s="1" t="s">
        <v>34</v>
      </c>
      <c r="E760" s="2">
        <v>3161702000</v>
      </c>
      <c r="F760" s="2">
        <v>1703476000</v>
      </c>
      <c r="G760" s="2">
        <v>122878000</v>
      </c>
      <c r="H760" s="2">
        <v>16104000</v>
      </c>
      <c r="I760" s="2">
        <v>608039000</v>
      </c>
      <c r="J760" s="1" t="s">
        <v>107</v>
      </c>
      <c r="K760" s="1" t="s">
        <v>398</v>
      </c>
      <c r="M760">
        <f t="array" ref="M760">1 - (F759/E759)</f>
        <v>0.45997516663222071</v>
      </c>
      <c r="N760">
        <f t="shared" si="22"/>
        <v>0.22494371702329949</v>
      </c>
      <c r="O760" s="2">
        <f t="array" ref="O760">P760-SUM(G760:I760)</f>
        <v>711205000</v>
      </c>
      <c r="P760" s="2">
        <f t="shared" si="23"/>
        <v>1458226000</v>
      </c>
    </row>
    <row r="761" spans="1:16" hidden="1" x14ac:dyDescent="0.25">
      <c r="A761" s="1">
        <v>787</v>
      </c>
      <c r="B761" t="s">
        <v>397</v>
      </c>
      <c r="C761" t="s">
        <v>6819</v>
      </c>
      <c r="D761" s="1" t="s">
        <v>35</v>
      </c>
      <c r="E761" s="2">
        <v>1624232000</v>
      </c>
      <c r="F761" s="2">
        <v>898805000</v>
      </c>
      <c r="G761" s="2">
        <v>136287000</v>
      </c>
      <c r="H761" s="2">
        <v>10269000</v>
      </c>
      <c r="I761" s="2">
        <v>598587000</v>
      </c>
      <c r="J761" s="1" t="s">
        <v>107</v>
      </c>
      <c r="K761" s="1" t="s">
        <v>398</v>
      </c>
      <c r="M761">
        <f t="array" ref="M761">1 - (F760/E760)</f>
        <v>0.46121550987411208</v>
      </c>
      <c r="N761">
        <f t="shared" si="22"/>
        <v>-1.2138659994385039E-2</v>
      </c>
      <c r="O761" s="2">
        <f t="array" ref="O761">P761-SUM(G761:I761)</f>
        <v>-19716000</v>
      </c>
      <c r="P761" s="2">
        <f t="shared" si="23"/>
        <v>725427000</v>
      </c>
    </row>
    <row r="762" spans="1:16" hidden="1" x14ac:dyDescent="0.25">
      <c r="A762" s="1">
        <v>788</v>
      </c>
      <c r="B762" t="s">
        <v>399</v>
      </c>
      <c r="C762" t="s">
        <v>6816</v>
      </c>
      <c r="D762" s="1" t="s">
        <v>219</v>
      </c>
      <c r="E762" s="2">
        <v>55123000000</v>
      </c>
      <c r="F762" s="2">
        <v>39486000000</v>
      </c>
      <c r="G762" s="2">
        <v>8717000000</v>
      </c>
      <c r="H762" s="2">
        <v>2197000000</v>
      </c>
      <c r="I762" s="2">
        <v>906000000</v>
      </c>
      <c r="J762" s="1" t="s">
        <v>22</v>
      </c>
      <c r="K762" s="1" t="s">
        <v>400</v>
      </c>
      <c r="M762">
        <f t="array" ref="M762">1 - (F761/E761)</f>
        <v>0.44662769850612472</v>
      </c>
      <c r="N762">
        <f t="shared" si="22"/>
        <v>6.9245142680913599E-2</v>
      </c>
      <c r="O762" s="2">
        <f t="array" ref="O762">P762-SUM(G762:I762)</f>
        <v>3817000000</v>
      </c>
      <c r="P762" s="2">
        <f t="shared" si="23"/>
        <v>15637000000</v>
      </c>
    </row>
    <row r="763" spans="1:16" x14ac:dyDescent="0.25">
      <c r="A763" s="1">
        <v>789</v>
      </c>
      <c r="B763" t="s">
        <v>399</v>
      </c>
      <c r="C763" t="s">
        <v>6817</v>
      </c>
      <c r="D763" s="1" t="s">
        <v>48</v>
      </c>
      <c r="E763" s="2">
        <v>52107000000</v>
      </c>
      <c r="F763" s="2">
        <v>37168000000</v>
      </c>
      <c r="G763" s="2">
        <v>9047000000</v>
      </c>
      <c r="H763" s="2">
        <v>2338000000</v>
      </c>
      <c r="I763" s="2">
        <v>852000000</v>
      </c>
      <c r="J763" s="1" t="s">
        <v>22</v>
      </c>
      <c r="K763" s="1" t="s">
        <v>400</v>
      </c>
      <c r="M763">
        <f t="array" ref="M763">1 - (F762/E762)</f>
        <v>0.28367469114525701</v>
      </c>
      <c r="N763">
        <f t="shared" si="22"/>
        <v>5.1854837161993593E-2</v>
      </c>
      <c r="O763" s="2">
        <f t="array" ref="O763">P763-SUM(G763:I763)</f>
        <v>2702000000</v>
      </c>
      <c r="P763" s="2">
        <f t="shared" si="23"/>
        <v>14939000000</v>
      </c>
    </row>
    <row r="764" spans="1:16" hidden="1" x14ac:dyDescent="0.25">
      <c r="A764" s="1">
        <v>790</v>
      </c>
      <c r="B764" t="s">
        <v>399</v>
      </c>
      <c r="C764" t="s">
        <v>6818</v>
      </c>
      <c r="D764" s="1" t="s">
        <v>220</v>
      </c>
      <c r="E764" s="2">
        <v>50123000000</v>
      </c>
      <c r="F764" s="2">
        <v>35507000000</v>
      </c>
      <c r="G764" s="2">
        <v>8419000000</v>
      </c>
      <c r="H764" s="2">
        <v>2298000000</v>
      </c>
      <c r="I764" s="2">
        <v>755000000</v>
      </c>
      <c r="J764" s="1" t="s">
        <v>22</v>
      </c>
      <c r="K764" s="1" t="s">
        <v>400</v>
      </c>
      <c r="M764">
        <f t="array" ref="M764">1 - (F763/E763)</f>
        <v>0.28669852419060782</v>
      </c>
      <c r="N764">
        <f t="shared" si="22"/>
        <v>6.2725694790814593E-2</v>
      </c>
      <c r="O764" s="2">
        <f t="array" ref="O764">P764-SUM(G764:I764)</f>
        <v>3144000000</v>
      </c>
      <c r="P764" s="2">
        <f t="shared" si="23"/>
        <v>14616000000</v>
      </c>
    </row>
    <row r="765" spans="1:16" hidden="1" x14ac:dyDescent="0.25">
      <c r="A765" s="1">
        <v>791</v>
      </c>
      <c r="B765" t="s">
        <v>401</v>
      </c>
      <c r="C765" t="s">
        <v>6816</v>
      </c>
      <c r="D765" s="1" t="s">
        <v>217</v>
      </c>
      <c r="E765" s="2">
        <v>112298000000</v>
      </c>
      <c r="F765" s="2">
        <v>86380000000</v>
      </c>
      <c r="G765" s="2">
        <v>13267000000</v>
      </c>
      <c r="H765" s="2">
        <v>3135000000</v>
      </c>
      <c r="I765" s="2">
        <v>1373000000</v>
      </c>
      <c r="J765" s="1" t="s">
        <v>22</v>
      </c>
      <c r="K765" s="1" t="s">
        <v>23</v>
      </c>
      <c r="M765">
        <f t="array" ref="M765">1 - (F764/E764)</f>
        <v>0.29160265746264191</v>
      </c>
      <c r="N765">
        <f t="shared" si="22"/>
        <v>7.2512422304938651E-2</v>
      </c>
      <c r="O765" s="2">
        <f t="array" ref="O765">P765-SUM(G765:I765)</f>
        <v>8143000000</v>
      </c>
      <c r="P765" s="2">
        <f t="shared" si="23"/>
        <v>25918000000</v>
      </c>
    </row>
    <row r="766" spans="1:16" x14ac:dyDescent="0.25">
      <c r="A766" s="1">
        <v>792</v>
      </c>
      <c r="B766" t="s">
        <v>401</v>
      </c>
      <c r="C766" t="s">
        <v>6817</v>
      </c>
      <c r="D766" s="1" t="s">
        <v>219</v>
      </c>
      <c r="E766" s="2">
        <v>56651000000</v>
      </c>
      <c r="F766" s="2">
        <v>45431000000</v>
      </c>
      <c r="G766" s="2">
        <v>5361000000</v>
      </c>
      <c r="H766" s="2">
        <v>1298000000</v>
      </c>
      <c r="I766" s="2">
        <v>129000000</v>
      </c>
      <c r="J766" s="1" t="s">
        <v>22</v>
      </c>
      <c r="K766" s="1" t="s">
        <v>23</v>
      </c>
      <c r="M766">
        <f t="array" ref="M766">1 - (F765/E765)</f>
        <v>0.2307966303941299</v>
      </c>
      <c r="N766">
        <f t="shared" si="22"/>
        <v>7.8233393938324125E-2</v>
      </c>
      <c r="O766" s="2">
        <f t="array" ref="O766">P766-SUM(G766:I766)</f>
        <v>4432000000</v>
      </c>
      <c r="P766" s="2">
        <f t="shared" si="23"/>
        <v>11220000000</v>
      </c>
    </row>
    <row r="767" spans="1:16" hidden="1" x14ac:dyDescent="0.25">
      <c r="A767" s="1">
        <v>793</v>
      </c>
      <c r="B767" t="s">
        <v>401</v>
      </c>
      <c r="C767" t="s">
        <v>6818</v>
      </c>
      <c r="D767" s="1" t="s">
        <v>48</v>
      </c>
      <c r="E767" s="2">
        <v>51463000000</v>
      </c>
      <c r="F767" s="2">
        <v>41524000000</v>
      </c>
      <c r="G767" s="2">
        <v>4663000000</v>
      </c>
      <c r="H767" s="2">
        <v>1191000000</v>
      </c>
      <c r="I767" s="2">
        <v>102000000</v>
      </c>
      <c r="J767" s="1" t="s">
        <v>22</v>
      </c>
      <c r="K767" s="1" t="s">
        <v>23</v>
      </c>
      <c r="M767">
        <f t="array" ref="M767">1 - (F766/E766)</f>
        <v>0.19805475631498115</v>
      </c>
      <c r="N767">
        <f t="shared" si="22"/>
        <v>7.7395410294774883E-2</v>
      </c>
      <c r="O767" s="2">
        <f t="array" ref="O767">P767-SUM(G767:I767)</f>
        <v>3983000000</v>
      </c>
      <c r="P767" s="2">
        <f t="shared" si="23"/>
        <v>9939000000</v>
      </c>
    </row>
    <row r="768" spans="1:16" hidden="1" x14ac:dyDescent="0.25">
      <c r="A768" s="1">
        <v>794</v>
      </c>
      <c r="B768" t="s">
        <v>401</v>
      </c>
      <c r="C768" t="s">
        <v>6819</v>
      </c>
      <c r="D768" s="1" t="s">
        <v>220</v>
      </c>
      <c r="E768" s="2">
        <v>48238000000</v>
      </c>
      <c r="F768" s="2">
        <v>39240000000</v>
      </c>
      <c r="G768" s="2">
        <v>4019000000</v>
      </c>
      <c r="H768" s="2">
        <v>1209000000</v>
      </c>
      <c r="I768" s="2">
        <v>16000000</v>
      </c>
      <c r="J768" s="1" t="s">
        <v>22</v>
      </c>
      <c r="K768" s="1" t="s">
        <v>23</v>
      </c>
      <c r="M768">
        <f t="array" ref="M768">1 - (F767/E767)</f>
        <v>0.19312904416765442</v>
      </c>
      <c r="N768">
        <f t="shared" si="22"/>
        <v>7.7822463617894605E-2</v>
      </c>
      <c r="O768" s="2">
        <f t="array" ref="O768">P768-SUM(G768:I768)</f>
        <v>3754000000</v>
      </c>
      <c r="P768" s="2">
        <f t="shared" si="23"/>
        <v>8998000000</v>
      </c>
    </row>
    <row r="769" spans="1:16" hidden="1" x14ac:dyDescent="0.25">
      <c r="A769" s="1">
        <v>795</v>
      </c>
      <c r="B769" t="s">
        <v>402</v>
      </c>
      <c r="C769" t="s">
        <v>6816</v>
      </c>
      <c r="D769" s="1" t="s">
        <v>403</v>
      </c>
      <c r="E769" s="2">
        <v>2807114000</v>
      </c>
      <c r="F769" s="2">
        <v>1123773000</v>
      </c>
      <c r="G769" s="2">
        <v>828095000</v>
      </c>
      <c r="H769" s="1"/>
      <c r="I769" s="2">
        <v>92407000</v>
      </c>
      <c r="J769" s="1" t="s">
        <v>66</v>
      </c>
      <c r="K769" s="1" t="s">
        <v>125</v>
      </c>
      <c r="M769">
        <f t="array" ref="M769">1 - (F768/E768)</f>
        <v>0.18653343836809155</v>
      </c>
      <c r="N769">
        <f t="shared" si="22"/>
        <v>0.27175205566998706</v>
      </c>
      <c r="O769" s="2">
        <f t="array" ref="O769">P769-SUM(G769:I769)</f>
        <v>762839000</v>
      </c>
      <c r="P769" s="2">
        <f t="shared" si="23"/>
        <v>1683341000</v>
      </c>
    </row>
    <row r="770" spans="1:16" x14ac:dyDescent="0.25">
      <c r="A770" s="1">
        <v>796</v>
      </c>
      <c r="B770" t="s">
        <v>402</v>
      </c>
      <c r="C770" t="s">
        <v>6817</v>
      </c>
      <c r="D770" s="1" t="s">
        <v>404</v>
      </c>
      <c r="E770" s="2">
        <v>3024295000</v>
      </c>
      <c r="F770" s="2">
        <v>1179405000</v>
      </c>
      <c r="G770" s="2">
        <v>830789000</v>
      </c>
      <c r="H770" s="1"/>
      <c r="I770" s="2">
        <v>115604000</v>
      </c>
      <c r="J770" s="1" t="s">
        <v>66</v>
      </c>
      <c r="K770" s="1" t="s">
        <v>125</v>
      </c>
      <c r="M770">
        <f t="array" ref="M770">1 - (F769/E769)</f>
        <v>0.59966962510250743</v>
      </c>
      <c r="N770">
        <f t="shared" si="22"/>
        <v>0.2970930415187672</v>
      </c>
      <c r="O770" s="2">
        <f t="array" ref="O770">P770-SUM(G770:I770)</f>
        <v>898497000</v>
      </c>
      <c r="P770" s="2">
        <f t="shared" si="23"/>
        <v>1844890000</v>
      </c>
    </row>
    <row r="771" spans="1:16" hidden="1" x14ac:dyDescent="0.25">
      <c r="A771" s="1">
        <v>797</v>
      </c>
      <c r="B771" t="s">
        <v>402</v>
      </c>
      <c r="C771" t="s">
        <v>6818</v>
      </c>
      <c r="D771" s="1" t="s">
        <v>405</v>
      </c>
      <c r="E771" s="2">
        <v>3078658000</v>
      </c>
      <c r="F771" s="2">
        <v>1231104000</v>
      </c>
      <c r="G771" s="2">
        <v>818091000</v>
      </c>
      <c r="H771" s="1"/>
      <c r="I771" s="2">
        <v>159804000</v>
      </c>
      <c r="J771" s="1" t="s">
        <v>66</v>
      </c>
      <c r="K771" s="1" t="s">
        <v>125</v>
      </c>
      <c r="M771">
        <f t="array" ref="M771">1 - (F770/E770)</f>
        <v>0.61002316242297794</v>
      </c>
      <c r="N771">
        <f t="shared" ref="N771:N834" si="24">O771/E771</f>
        <v>0.28247989870911289</v>
      </c>
      <c r="O771" s="2">
        <f t="array" ref="O771">P771-SUM(G771:I771)</f>
        <v>869659000</v>
      </c>
      <c r="P771" s="2">
        <f t="shared" ref="P771:P834" si="25">E771-F771</f>
        <v>1847554000</v>
      </c>
    </row>
    <row r="772" spans="1:16" hidden="1" x14ac:dyDescent="0.25">
      <c r="A772" s="1">
        <v>798</v>
      </c>
      <c r="B772" t="s">
        <v>402</v>
      </c>
      <c r="C772" t="s">
        <v>6819</v>
      </c>
      <c r="D772" s="1" t="s">
        <v>406</v>
      </c>
      <c r="E772" s="2">
        <v>3038153000</v>
      </c>
      <c r="F772" s="2">
        <v>1250320000</v>
      </c>
      <c r="G772" s="2">
        <v>905648000</v>
      </c>
      <c r="H772" s="1"/>
      <c r="I772" s="2">
        <v>173598000</v>
      </c>
      <c r="J772" s="1" t="s">
        <v>66</v>
      </c>
      <c r="K772" s="1" t="s">
        <v>125</v>
      </c>
      <c r="M772">
        <f t="array" ref="M772">1 - (F771/E771)</f>
        <v>0.60011667421324488</v>
      </c>
      <c r="N772">
        <f t="shared" si="24"/>
        <v>0.23322953123163975</v>
      </c>
      <c r="O772" s="2">
        <f t="array" ref="O772">P772-SUM(G772:I772)</f>
        <v>708587000</v>
      </c>
      <c r="P772" s="2">
        <f t="shared" si="25"/>
        <v>1787833000</v>
      </c>
    </row>
    <row r="773" spans="1:16" hidden="1" x14ac:dyDescent="0.25">
      <c r="A773" s="1">
        <v>799</v>
      </c>
      <c r="B773" t="s">
        <v>407</v>
      </c>
      <c r="C773" t="s">
        <v>6816</v>
      </c>
      <c r="D773" s="1" t="s">
        <v>88</v>
      </c>
      <c r="E773" s="2">
        <v>8751654000</v>
      </c>
      <c r="F773" s="2">
        <v>7338838000</v>
      </c>
      <c r="G773" s="2">
        <v>627340000</v>
      </c>
      <c r="H773" s="1"/>
      <c r="I773" s="1"/>
      <c r="J773" s="1" t="s">
        <v>51</v>
      </c>
      <c r="K773" s="1" t="s">
        <v>164</v>
      </c>
      <c r="M773">
        <f t="array" ref="M773">1 - (F772/E772)</f>
        <v>0.58846048898788172</v>
      </c>
      <c r="N773">
        <f t="shared" si="24"/>
        <v>8.9751720074856711E-2</v>
      </c>
      <c r="O773" s="2">
        <f t="array" ref="O773">P773-SUM(G773:I773)</f>
        <v>785476000</v>
      </c>
      <c r="P773" s="2">
        <f t="shared" si="25"/>
        <v>1412816000</v>
      </c>
    </row>
    <row r="774" spans="1:16" x14ac:dyDescent="0.25">
      <c r="A774" s="1">
        <v>800</v>
      </c>
      <c r="B774" t="s">
        <v>407</v>
      </c>
      <c r="C774" t="s">
        <v>6817</v>
      </c>
      <c r="D774" s="1" t="s">
        <v>90</v>
      </c>
      <c r="E774" s="2">
        <v>9316256000</v>
      </c>
      <c r="F774" s="2">
        <v>7751273000</v>
      </c>
      <c r="G774" s="2">
        <v>650948000</v>
      </c>
      <c r="H774" s="1"/>
      <c r="I774" s="1"/>
      <c r="J774" s="1" t="s">
        <v>51</v>
      </c>
      <c r="K774" s="1" t="s">
        <v>164</v>
      </c>
      <c r="M774">
        <f t="array" ref="M774">1 - (F773/E773)</f>
        <v>0.16143417004374261</v>
      </c>
      <c r="N774">
        <f t="shared" si="24"/>
        <v>9.8111838060267992E-2</v>
      </c>
      <c r="O774" s="2">
        <f t="array" ref="O774">P774-SUM(G774:I774)</f>
        <v>914035000</v>
      </c>
      <c r="P774" s="2">
        <f t="shared" si="25"/>
        <v>1564983000</v>
      </c>
    </row>
    <row r="775" spans="1:16" hidden="1" x14ac:dyDescent="0.25">
      <c r="A775" s="1">
        <v>801</v>
      </c>
      <c r="B775" t="s">
        <v>407</v>
      </c>
      <c r="C775" t="s">
        <v>6818</v>
      </c>
      <c r="D775" s="1" t="s">
        <v>48</v>
      </c>
      <c r="E775" s="2">
        <v>9263863000</v>
      </c>
      <c r="F775" s="2">
        <v>7455282000</v>
      </c>
      <c r="G775" s="2">
        <v>743611000</v>
      </c>
      <c r="H775" s="1"/>
      <c r="I775" s="1"/>
      <c r="J775" s="1" t="s">
        <v>51</v>
      </c>
      <c r="K775" s="1" t="s">
        <v>164</v>
      </c>
      <c r="M775">
        <f t="array" ref="M775">1 - (F774/E774)</f>
        <v>0.1679841129312033</v>
      </c>
      <c r="N775">
        <f t="shared" si="24"/>
        <v>0.11495960162623303</v>
      </c>
      <c r="O775" s="2">
        <f t="array" ref="O775">P775-SUM(G775:I775)</f>
        <v>1064970000</v>
      </c>
      <c r="P775" s="2">
        <f t="shared" si="25"/>
        <v>1808581000</v>
      </c>
    </row>
    <row r="776" spans="1:16" hidden="1" x14ac:dyDescent="0.25">
      <c r="A776" s="1">
        <v>802</v>
      </c>
      <c r="B776" t="s">
        <v>407</v>
      </c>
      <c r="C776" t="s">
        <v>6819</v>
      </c>
      <c r="D776" s="1" t="s">
        <v>92</v>
      </c>
      <c r="E776" s="2">
        <v>9523224000</v>
      </c>
      <c r="F776" s="2">
        <v>7365049000</v>
      </c>
      <c r="G776" s="2">
        <v>871974000</v>
      </c>
      <c r="H776" s="1"/>
      <c r="I776" s="1"/>
      <c r="J776" s="1" t="s">
        <v>51</v>
      </c>
      <c r="K776" s="1" t="s">
        <v>164</v>
      </c>
      <c r="M776">
        <f t="array" ref="M776">1 - (F775/E775)</f>
        <v>0.19522967902267119</v>
      </c>
      <c r="N776">
        <f t="shared" si="24"/>
        <v>0.13505940845243167</v>
      </c>
      <c r="O776" s="2">
        <f t="array" ref="O776">P776-SUM(G776:I776)</f>
        <v>1286201000</v>
      </c>
      <c r="P776" s="2">
        <f t="shared" si="25"/>
        <v>2158175000</v>
      </c>
    </row>
    <row r="777" spans="1:16" hidden="1" x14ac:dyDescent="0.25">
      <c r="A777" s="1">
        <v>803</v>
      </c>
      <c r="B777" t="s">
        <v>408</v>
      </c>
      <c r="C777" t="s">
        <v>6816</v>
      </c>
      <c r="D777" s="1" t="s">
        <v>409</v>
      </c>
      <c r="E777" s="2">
        <v>5112000000</v>
      </c>
      <c r="F777" s="2">
        <v>3385000000</v>
      </c>
      <c r="G777" s="2">
        <v>914000000</v>
      </c>
      <c r="H777" s="1"/>
      <c r="I777" s="1"/>
      <c r="J777" s="1" t="s">
        <v>22</v>
      </c>
      <c r="K777" s="1" t="s">
        <v>410</v>
      </c>
      <c r="M777">
        <f t="array" ref="M777">1 - (F776/E776)</f>
        <v>0.22662230773947978</v>
      </c>
      <c r="N777">
        <f t="shared" si="24"/>
        <v>0.159037558685446</v>
      </c>
      <c r="O777" s="2">
        <f t="array" ref="O777">P777-SUM(G777:I777)</f>
        <v>813000000</v>
      </c>
      <c r="P777" s="2">
        <f t="shared" si="25"/>
        <v>1727000000</v>
      </c>
    </row>
    <row r="778" spans="1:16" x14ac:dyDescent="0.25">
      <c r="A778" s="1">
        <v>804</v>
      </c>
      <c r="B778" t="s">
        <v>408</v>
      </c>
      <c r="C778" t="s">
        <v>6817</v>
      </c>
      <c r="D778" s="1" t="s">
        <v>411</v>
      </c>
      <c r="E778" s="2">
        <v>5012000000</v>
      </c>
      <c r="F778" s="2">
        <v>3310000000</v>
      </c>
      <c r="G778" s="2">
        <v>820000000</v>
      </c>
      <c r="H778" s="1"/>
      <c r="I778" s="1"/>
      <c r="J778" s="1" t="s">
        <v>22</v>
      </c>
      <c r="K778" s="1" t="s">
        <v>410</v>
      </c>
      <c r="M778">
        <f t="array" ref="M778">1 - (F777/E777)</f>
        <v>0.33783255086071984</v>
      </c>
      <c r="N778">
        <f t="shared" si="24"/>
        <v>0.17597765363128492</v>
      </c>
      <c r="O778" s="2">
        <f t="array" ref="O778">P778-SUM(G778:I778)</f>
        <v>882000000</v>
      </c>
      <c r="P778" s="2">
        <f t="shared" si="25"/>
        <v>1702000000</v>
      </c>
    </row>
    <row r="779" spans="1:16" hidden="1" x14ac:dyDescent="0.25">
      <c r="A779" s="1">
        <v>805</v>
      </c>
      <c r="B779" t="s">
        <v>408</v>
      </c>
      <c r="C779" t="s">
        <v>6818</v>
      </c>
      <c r="D779" s="1" t="s">
        <v>412</v>
      </c>
      <c r="E779" s="2">
        <v>5083000000</v>
      </c>
      <c r="F779" s="2">
        <v>3348000000</v>
      </c>
      <c r="G779" s="2">
        <v>976000000</v>
      </c>
      <c r="H779" s="1"/>
      <c r="I779" s="1"/>
      <c r="J779" s="1" t="s">
        <v>22</v>
      </c>
      <c r="K779" s="1" t="s">
        <v>410</v>
      </c>
      <c r="M779">
        <f t="array" ref="M779">1 - (F778/E778)</f>
        <v>0.33958499600957703</v>
      </c>
      <c r="N779">
        <f t="shared" si="24"/>
        <v>0.14932126696832579</v>
      </c>
      <c r="O779" s="2">
        <f t="array" ref="O779">P779-SUM(G779:I779)</f>
        <v>759000000</v>
      </c>
      <c r="P779" s="2">
        <f t="shared" si="25"/>
        <v>1735000000</v>
      </c>
    </row>
    <row r="780" spans="1:16" hidden="1" x14ac:dyDescent="0.25">
      <c r="A780" s="1">
        <v>806</v>
      </c>
      <c r="B780" t="s">
        <v>408</v>
      </c>
      <c r="C780" t="s">
        <v>6819</v>
      </c>
      <c r="D780" s="1" t="s">
        <v>413</v>
      </c>
      <c r="E780" s="2">
        <v>7467000000</v>
      </c>
      <c r="F780" s="2">
        <v>5132000000</v>
      </c>
      <c r="G780" s="2">
        <v>1186000000</v>
      </c>
      <c r="H780" s="1"/>
      <c r="I780" s="1"/>
      <c r="J780" s="1" t="s">
        <v>22</v>
      </c>
      <c r="K780" s="1" t="s">
        <v>410</v>
      </c>
      <c r="M780">
        <f t="array" ref="M780">1 - (F779/E779)</f>
        <v>0.34133385795789883</v>
      </c>
      <c r="N780">
        <f t="shared" si="24"/>
        <v>0.1538770590598634</v>
      </c>
      <c r="O780" s="2">
        <f t="array" ref="O780">P780-SUM(G780:I780)</f>
        <v>1149000000</v>
      </c>
      <c r="P780" s="2">
        <f t="shared" si="25"/>
        <v>2335000000</v>
      </c>
    </row>
    <row r="781" spans="1:16" hidden="1" x14ac:dyDescent="0.25">
      <c r="A781" s="1">
        <v>807</v>
      </c>
      <c r="B781" t="s">
        <v>414</v>
      </c>
      <c r="C781" t="s">
        <v>6816</v>
      </c>
      <c r="D781" s="1" t="s">
        <v>14</v>
      </c>
      <c r="E781" s="2">
        <v>8939967000</v>
      </c>
      <c r="F781" s="2">
        <v>6432454000</v>
      </c>
      <c r="G781" s="2">
        <v>1873360000</v>
      </c>
      <c r="H781" s="1"/>
      <c r="I781" s="1"/>
      <c r="J781" s="1" t="s">
        <v>28</v>
      </c>
      <c r="K781" s="1" t="s">
        <v>32</v>
      </c>
      <c r="M781">
        <f t="array" ref="M781">1 - (F780/E780)</f>
        <v>0.31270925405115846</v>
      </c>
      <c r="N781">
        <f t="shared" si="24"/>
        <v>7.0934601883877194E-2</v>
      </c>
      <c r="O781" s="2">
        <f t="array" ref="O781">P781-SUM(G781:I781)</f>
        <v>634153000</v>
      </c>
      <c r="P781" s="2">
        <f t="shared" si="25"/>
        <v>2507513000</v>
      </c>
    </row>
    <row r="782" spans="1:16" x14ac:dyDescent="0.25">
      <c r="A782" s="1">
        <v>808</v>
      </c>
      <c r="B782" t="s">
        <v>414</v>
      </c>
      <c r="C782" t="s">
        <v>6817</v>
      </c>
      <c r="D782" s="1" t="s">
        <v>17</v>
      </c>
      <c r="E782" s="2">
        <v>9560647000</v>
      </c>
      <c r="F782" s="2">
        <v>6904633000</v>
      </c>
      <c r="G782" s="2">
        <v>1978960000</v>
      </c>
      <c r="H782" s="1"/>
      <c r="I782" s="1"/>
      <c r="J782" s="1" t="s">
        <v>28</v>
      </c>
      <c r="K782" s="1" t="s">
        <v>32</v>
      </c>
      <c r="M782">
        <f t="array" ref="M782">1 - (F781/E781)</f>
        <v>0.28048347382042904</v>
      </c>
      <c r="N782">
        <f t="shared" si="24"/>
        <v>7.0816755393228098E-2</v>
      </c>
      <c r="O782" s="2">
        <f t="array" ref="O782">P782-SUM(G782:I782)</f>
        <v>677054000</v>
      </c>
      <c r="P782" s="2">
        <f t="shared" si="25"/>
        <v>2656014000</v>
      </c>
    </row>
    <row r="783" spans="1:16" hidden="1" x14ac:dyDescent="0.25">
      <c r="A783" s="1">
        <v>809</v>
      </c>
      <c r="B783" t="s">
        <v>414</v>
      </c>
      <c r="C783" t="s">
        <v>6818</v>
      </c>
      <c r="D783" s="1" t="s">
        <v>367</v>
      </c>
      <c r="E783" s="2">
        <v>10371390000</v>
      </c>
      <c r="F783" s="2">
        <v>7460075000</v>
      </c>
      <c r="G783" s="2">
        <v>2196173000</v>
      </c>
      <c r="H783" s="1"/>
      <c r="I783" s="1"/>
      <c r="J783" s="1" t="s">
        <v>28</v>
      </c>
      <c r="K783" s="1" t="s">
        <v>32</v>
      </c>
      <c r="M783">
        <f t="array" ref="M783">1 - (F782/E782)</f>
        <v>0.27780693084892683</v>
      </c>
      <c r="N783">
        <f t="shared" si="24"/>
        <v>6.8953341837497198E-2</v>
      </c>
      <c r="O783" s="2">
        <f t="array" ref="O783">P783-SUM(G783:I783)</f>
        <v>715142000</v>
      </c>
      <c r="P783" s="2">
        <f t="shared" si="25"/>
        <v>2911315000</v>
      </c>
    </row>
    <row r="784" spans="1:16" hidden="1" x14ac:dyDescent="0.25">
      <c r="A784" s="1">
        <v>810</v>
      </c>
      <c r="B784" t="s">
        <v>414</v>
      </c>
      <c r="C784" t="s">
        <v>6819</v>
      </c>
      <c r="D784" s="1" t="s">
        <v>368</v>
      </c>
      <c r="E784" s="2">
        <v>10629719000</v>
      </c>
      <c r="F784" s="2">
        <v>7617460000</v>
      </c>
      <c r="G784" s="2">
        <v>2243356000</v>
      </c>
      <c r="H784" s="1"/>
      <c r="I784" s="1"/>
      <c r="J784" s="1" t="s">
        <v>28</v>
      </c>
      <c r="K784" s="1" t="s">
        <v>32</v>
      </c>
      <c r="M784">
        <f t="array" ref="M784">1 - (F783/E783)</f>
        <v>0.28070634697952734</v>
      </c>
      <c r="N784">
        <f t="shared" si="24"/>
        <v>7.2335214129366915E-2</v>
      </c>
      <c r="O784" s="2">
        <f t="array" ref="O784">P784-SUM(G784:I784)</f>
        <v>768903000</v>
      </c>
      <c r="P784" s="2">
        <f t="shared" si="25"/>
        <v>3012259000</v>
      </c>
    </row>
    <row r="785" spans="1:16" hidden="1" x14ac:dyDescent="0.25">
      <c r="A785" s="1">
        <v>811</v>
      </c>
      <c r="B785" t="s">
        <v>415</v>
      </c>
      <c r="C785" t="s">
        <v>6816</v>
      </c>
      <c r="D785" s="1" t="s">
        <v>7</v>
      </c>
      <c r="E785" s="2">
        <v>5059000000</v>
      </c>
      <c r="F785" s="2">
        <v>1885000000</v>
      </c>
      <c r="G785" s="2">
        <v>2101000000</v>
      </c>
      <c r="H785" s="1"/>
      <c r="I785" s="2">
        <v>722000000</v>
      </c>
      <c r="J785" s="1" t="s">
        <v>71</v>
      </c>
      <c r="K785" s="1" t="s">
        <v>72</v>
      </c>
      <c r="M785">
        <f t="array" ref="M785">1 - (F784/E784)</f>
        <v>0.28338086829952891</v>
      </c>
      <c r="N785">
        <f t="shared" si="24"/>
        <v>6.938130065230283E-2</v>
      </c>
      <c r="O785" s="2">
        <f t="array" ref="O785">P785-SUM(G785:I785)</f>
        <v>351000000</v>
      </c>
      <c r="P785" s="2">
        <f t="shared" si="25"/>
        <v>3174000000</v>
      </c>
    </row>
    <row r="786" spans="1:16" x14ac:dyDescent="0.25">
      <c r="A786" s="1">
        <v>812</v>
      </c>
      <c r="B786" t="s">
        <v>415</v>
      </c>
      <c r="C786" t="s">
        <v>6817</v>
      </c>
      <c r="D786" s="1" t="s">
        <v>10</v>
      </c>
      <c r="E786" s="2">
        <v>5166000000</v>
      </c>
      <c r="F786" s="2">
        <v>1989000000</v>
      </c>
      <c r="G786" s="2">
        <v>1968000000</v>
      </c>
      <c r="H786" s="1"/>
      <c r="I786" s="2">
        <v>697000000</v>
      </c>
      <c r="J786" s="1" t="s">
        <v>71</v>
      </c>
      <c r="K786" s="1" t="s">
        <v>72</v>
      </c>
      <c r="M786">
        <f t="array" ref="M786">1 - (F785/E785)</f>
        <v>0.62739671871911451</v>
      </c>
      <c r="N786">
        <f t="shared" si="24"/>
        <v>9.910956252419667E-2</v>
      </c>
      <c r="O786" s="2">
        <f t="array" ref="O786">P786-SUM(G786:I786)</f>
        <v>512000000</v>
      </c>
      <c r="P786" s="2">
        <f t="shared" si="25"/>
        <v>3177000000</v>
      </c>
    </row>
    <row r="787" spans="1:16" hidden="1" x14ac:dyDescent="0.25">
      <c r="A787" s="1">
        <v>813</v>
      </c>
      <c r="B787" t="s">
        <v>415</v>
      </c>
      <c r="C787" t="s">
        <v>6818</v>
      </c>
      <c r="D787" s="1" t="s">
        <v>11</v>
      </c>
      <c r="E787" s="2">
        <v>5354000000</v>
      </c>
      <c r="F787" s="2">
        <v>2033000000</v>
      </c>
      <c r="G787" s="2">
        <v>1920000000</v>
      </c>
      <c r="H787" s="1"/>
      <c r="I787" s="2">
        <v>701000000</v>
      </c>
      <c r="J787" s="1" t="s">
        <v>71</v>
      </c>
      <c r="K787" s="1" t="s">
        <v>72</v>
      </c>
      <c r="M787">
        <f t="array" ref="M787">1 - (F786/E786)</f>
        <v>0.61498257839721249</v>
      </c>
      <c r="N787">
        <f t="shared" si="24"/>
        <v>0.13074336944340681</v>
      </c>
      <c r="O787" s="2">
        <f t="array" ref="O787">P787-SUM(G787:I787)</f>
        <v>700000000</v>
      </c>
      <c r="P787" s="2">
        <f t="shared" si="25"/>
        <v>3321000000</v>
      </c>
    </row>
    <row r="788" spans="1:16" hidden="1" x14ac:dyDescent="0.25">
      <c r="A788" s="1">
        <v>814</v>
      </c>
      <c r="B788" t="s">
        <v>415</v>
      </c>
      <c r="C788" t="s">
        <v>6819</v>
      </c>
      <c r="D788" s="1" t="s">
        <v>12</v>
      </c>
      <c r="E788" s="2">
        <v>5387000000</v>
      </c>
      <c r="F788" s="2">
        <v>2012000000</v>
      </c>
      <c r="G788" s="2">
        <v>2011000000</v>
      </c>
      <c r="H788" s="1"/>
      <c r="I788" s="2">
        <v>716000000</v>
      </c>
      <c r="J788" s="1" t="s">
        <v>71</v>
      </c>
      <c r="K788" s="1" t="s">
        <v>72</v>
      </c>
      <c r="M788">
        <f t="array" ref="M788">1 - (F787/E787)</f>
        <v>0.62028389988793431</v>
      </c>
      <c r="N788">
        <f t="shared" si="24"/>
        <v>0.1202895860404678</v>
      </c>
      <c r="O788" s="2">
        <f t="array" ref="O788">P788-SUM(G788:I788)</f>
        <v>648000000</v>
      </c>
      <c r="P788" s="2">
        <f t="shared" si="25"/>
        <v>3375000000</v>
      </c>
    </row>
    <row r="789" spans="1:16" hidden="1" x14ac:dyDescent="0.25">
      <c r="A789" s="1">
        <v>815</v>
      </c>
      <c r="B789" t="s">
        <v>416</v>
      </c>
      <c r="C789" t="s">
        <v>6816</v>
      </c>
      <c r="D789" s="1" t="s">
        <v>7</v>
      </c>
      <c r="E789" s="2">
        <v>6644252000</v>
      </c>
      <c r="F789" s="2">
        <v>3784370000</v>
      </c>
      <c r="G789" s="2">
        <v>1703796000</v>
      </c>
      <c r="H789" s="1"/>
      <c r="I789" s="1"/>
      <c r="J789" s="1" t="s">
        <v>51</v>
      </c>
      <c r="K789" s="1" t="s">
        <v>164</v>
      </c>
      <c r="M789">
        <f t="array" ref="M789">1 - (F788/E788)</f>
        <v>0.62650826062743636</v>
      </c>
      <c r="N789">
        <f t="shared" si="24"/>
        <v>0.17399791579247748</v>
      </c>
      <c r="O789" s="2">
        <f t="array" ref="O789">P789-SUM(G789:I789)</f>
        <v>1156086000</v>
      </c>
      <c r="P789" s="2">
        <f t="shared" si="25"/>
        <v>2859882000</v>
      </c>
    </row>
    <row r="790" spans="1:16" x14ac:dyDescent="0.25">
      <c r="A790" s="1">
        <v>816</v>
      </c>
      <c r="B790" t="s">
        <v>416</v>
      </c>
      <c r="C790" t="s">
        <v>6817</v>
      </c>
      <c r="D790" s="1" t="s">
        <v>10</v>
      </c>
      <c r="E790" s="2">
        <v>7146079000</v>
      </c>
      <c r="F790" s="2">
        <v>3865231000</v>
      </c>
      <c r="G790" s="2">
        <v>1924132000</v>
      </c>
      <c r="H790" s="1"/>
      <c r="I790" s="1"/>
      <c r="J790" s="1" t="s">
        <v>51</v>
      </c>
      <c r="K790" s="1" t="s">
        <v>164</v>
      </c>
      <c r="M790">
        <f t="array" ref="M790">1 - (F789/E789)</f>
        <v>0.43042949003138353</v>
      </c>
      <c r="N790">
        <f t="shared" si="24"/>
        <v>0.18985460418223757</v>
      </c>
      <c r="O790" s="2">
        <f t="array" ref="O790">P790-SUM(G790:I790)</f>
        <v>1356716000</v>
      </c>
      <c r="P790" s="2">
        <f t="shared" si="25"/>
        <v>3280848000</v>
      </c>
    </row>
    <row r="791" spans="1:16" hidden="1" x14ac:dyDescent="0.25">
      <c r="A791" s="1">
        <v>817</v>
      </c>
      <c r="B791" t="s">
        <v>416</v>
      </c>
      <c r="C791" t="s">
        <v>6818</v>
      </c>
      <c r="D791" s="1" t="s">
        <v>11</v>
      </c>
      <c r="E791" s="2">
        <v>7421768000</v>
      </c>
      <c r="F791" s="2">
        <v>4085602000</v>
      </c>
      <c r="G791" s="2">
        <v>1898284000</v>
      </c>
      <c r="H791" s="1"/>
      <c r="I791" s="1"/>
      <c r="J791" s="1" t="s">
        <v>51</v>
      </c>
      <c r="K791" s="1" t="s">
        <v>164</v>
      </c>
      <c r="M791">
        <f t="array" ref="M791">1 - (F790/E790)</f>
        <v>0.45911163310677083</v>
      </c>
      <c r="N791">
        <f t="shared" si="24"/>
        <v>0.19373847309697637</v>
      </c>
      <c r="O791" s="2">
        <f t="array" ref="O791">P791-SUM(G791:I791)</f>
        <v>1437882000</v>
      </c>
      <c r="P791" s="2">
        <f t="shared" si="25"/>
        <v>3336166000</v>
      </c>
    </row>
    <row r="792" spans="1:16" hidden="1" x14ac:dyDescent="0.25">
      <c r="A792" s="1">
        <v>818</v>
      </c>
      <c r="B792" t="s">
        <v>416</v>
      </c>
      <c r="C792" t="s">
        <v>6819</v>
      </c>
      <c r="D792" s="1" t="s">
        <v>12</v>
      </c>
      <c r="E792" s="2">
        <v>7386626000</v>
      </c>
      <c r="F792" s="2">
        <v>4003951000</v>
      </c>
      <c r="G792" s="2">
        <v>1969308000</v>
      </c>
      <c r="H792" s="1"/>
      <c r="I792" s="1"/>
      <c r="J792" s="1" t="s">
        <v>51</v>
      </c>
      <c r="K792" s="1" t="s">
        <v>164</v>
      </c>
      <c r="M792">
        <f t="array" ref="M792">1 - (F791/E791)</f>
        <v>0.44951095210736847</v>
      </c>
      <c r="N792">
        <f t="shared" si="24"/>
        <v>0.19134135124751139</v>
      </c>
      <c r="O792" s="2">
        <f t="array" ref="O792">P792-SUM(G792:I792)</f>
        <v>1413367000</v>
      </c>
      <c r="P792" s="2">
        <f t="shared" si="25"/>
        <v>3382675000</v>
      </c>
    </row>
    <row r="793" spans="1:16" hidden="1" x14ac:dyDescent="0.25">
      <c r="A793" s="1">
        <v>819</v>
      </c>
      <c r="B793" t="s">
        <v>417</v>
      </c>
      <c r="C793" t="s">
        <v>6816</v>
      </c>
      <c r="D793" s="1" t="s">
        <v>10</v>
      </c>
      <c r="E793" s="2">
        <v>41313000000</v>
      </c>
      <c r="F793" s="2">
        <v>32564000000</v>
      </c>
      <c r="G793" s="1"/>
      <c r="H793" s="1"/>
      <c r="I793" s="2">
        <v>6688000000</v>
      </c>
      <c r="J793" s="1" t="s">
        <v>28</v>
      </c>
      <c r="K793" s="1" t="s">
        <v>105</v>
      </c>
      <c r="M793">
        <f t="array" ref="M793">1 - (F792/E792)</f>
        <v>0.45794588760822597</v>
      </c>
      <c r="N793">
        <f t="shared" si="24"/>
        <v>4.9887444630019609E-2</v>
      </c>
      <c r="O793" s="2">
        <f t="array" ref="O793">P793-SUM(G793:I793)</f>
        <v>2061000000</v>
      </c>
      <c r="P793" s="2">
        <f t="shared" si="25"/>
        <v>8749000000</v>
      </c>
    </row>
    <row r="794" spans="1:16" x14ac:dyDescent="0.25">
      <c r="A794" s="1">
        <v>820</v>
      </c>
      <c r="B794" t="s">
        <v>417</v>
      </c>
      <c r="C794" t="s">
        <v>6817</v>
      </c>
      <c r="D794" s="1" t="s">
        <v>11</v>
      </c>
      <c r="E794" s="2">
        <v>48500000000</v>
      </c>
      <c r="F794" s="2">
        <v>38166000000</v>
      </c>
      <c r="G794" s="1"/>
      <c r="H794" s="1"/>
      <c r="I794" s="2">
        <v>7972000000</v>
      </c>
      <c r="J794" s="1" t="s">
        <v>28</v>
      </c>
      <c r="K794" s="1" t="s">
        <v>105</v>
      </c>
      <c r="M794">
        <f t="array" ref="M794">1 - (F793/E793)</f>
        <v>0.21177353375450825</v>
      </c>
      <c r="N794">
        <f t="shared" si="24"/>
        <v>4.8701030927835051E-2</v>
      </c>
      <c r="O794" s="2">
        <f t="array" ref="O794">P794-SUM(G794:I794)</f>
        <v>2362000000</v>
      </c>
      <c r="P794" s="2">
        <f t="shared" si="25"/>
        <v>10334000000</v>
      </c>
    </row>
    <row r="795" spans="1:16" hidden="1" x14ac:dyDescent="0.25">
      <c r="A795" s="1">
        <v>821</v>
      </c>
      <c r="B795" t="s">
        <v>417</v>
      </c>
      <c r="C795" t="s">
        <v>6818</v>
      </c>
      <c r="D795" s="1" t="s">
        <v>12</v>
      </c>
      <c r="E795" s="2">
        <v>54289000000</v>
      </c>
      <c r="F795" s="2">
        <v>44269000000</v>
      </c>
      <c r="G795" s="1"/>
      <c r="H795" s="1"/>
      <c r="I795" s="2">
        <v>7673000000</v>
      </c>
      <c r="J795" s="1" t="s">
        <v>28</v>
      </c>
      <c r="K795" s="1" t="s">
        <v>105</v>
      </c>
      <c r="M795">
        <f t="array" ref="M795">1 - (F794/E794)</f>
        <v>0.2130721649484536</v>
      </c>
      <c r="N795">
        <f t="shared" si="24"/>
        <v>4.3231593877212697E-2</v>
      </c>
      <c r="O795" s="2">
        <f t="array" ref="O795">P795-SUM(G795:I795)</f>
        <v>2347000000</v>
      </c>
      <c r="P795" s="2">
        <f t="shared" si="25"/>
        <v>10020000000</v>
      </c>
    </row>
    <row r="796" spans="1:16" hidden="1" x14ac:dyDescent="0.25">
      <c r="A796" s="1">
        <v>822</v>
      </c>
      <c r="B796" t="s">
        <v>417</v>
      </c>
      <c r="C796" t="s">
        <v>6819</v>
      </c>
      <c r="D796" s="1" t="s">
        <v>75</v>
      </c>
      <c r="E796" s="2">
        <v>54379000000</v>
      </c>
      <c r="F796" s="2">
        <v>45007000000</v>
      </c>
      <c r="G796" s="1"/>
      <c r="H796" s="1"/>
      <c r="I796" s="2">
        <v>7631000000</v>
      </c>
      <c r="J796" s="1" t="s">
        <v>28</v>
      </c>
      <c r="K796" s="1" t="s">
        <v>105</v>
      </c>
      <c r="M796">
        <f t="array" ref="M796">1 - (F795/E795)</f>
        <v>0.18456777616091657</v>
      </c>
      <c r="N796">
        <f t="shared" si="24"/>
        <v>3.2016035601978708E-2</v>
      </c>
      <c r="O796" s="2">
        <f t="array" ref="O796">P796-SUM(G796:I796)</f>
        <v>1741000000</v>
      </c>
      <c r="P796" s="2">
        <f t="shared" si="25"/>
        <v>9372000000</v>
      </c>
    </row>
    <row r="797" spans="1:16" hidden="1" x14ac:dyDescent="0.25">
      <c r="A797" s="1">
        <v>823</v>
      </c>
      <c r="B797" t="s">
        <v>418</v>
      </c>
      <c r="C797" t="s">
        <v>6816</v>
      </c>
      <c r="D797" s="1" t="s">
        <v>7</v>
      </c>
      <c r="E797" s="2">
        <v>102874000000</v>
      </c>
      <c r="F797" s="2">
        <v>52513000000</v>
      </c>
      <c r="G797" s="2">
        <v>22389000000</v>
      </c>
      <c r="H797" s="2">
        <v>5816000000</v>
      </c>
      <c r="I797" s="1"/>
      <c r="J797" s="1" t="s">
        <v>22</v>
      </c>
      <c r="K797" s="1" t="s">
        <v>246</v>
      </c>
      <c r="M797">
        <f t="array" ref="M797">1 - (F796/E796)</f>
        <v>0.17234594236745804</v>
      </c>
      <c r="N797">
        <f t="shared" si="24"/>
        <v>0.21537025876314714</v>
      </c>
      <c r="O797" s="2">
        <f t="array" ref="O797">P797-SUM(G797:I797)</f>
        <v>22156000000</v>
      </c>
      <c r="P797" s="2">
        <f t="shared" si="25"/>
        <v>50361000000</v>
      </c>
    </row>
    <row r="798" spans="1:16" x14ac:dyDescent="0.25">
      <c r="A798" s="1">
        <v>824</v>
      </c>
      <c r="B798" t="s">
        <v>418</v>
      </c>
      <c r="C798" t="s">
        <v>6817</v>
      </c>
      <c r="D798" s="1" t="s">
        <v>10</v>
      </c>
      <c r="E798" s="2">
        <v>98367000000</v>
      </c>
      <c r="F798" s="2">
        <v>49683000000</v>
      </c>
      <c r="G798" s="2">
        <v>22629000000</v>
      </c>
      <c r="H798" s="2">
        <v>5743000000</v>
      </c>
      <c r="I798" s="1"/>
      <c r="J798" s="1" t="s">
        <v>22</v>
      </c>
      <c r="K798" s="1" t="s">
        <v>246</v>
      </c>
      <c r="M798">
        <f t="array" ref="M798">1 - (F797/E797)</f>
        <v>0.48954060306783054</v>
      </c>
      <c r="N798">
        <f t="shared" si="24"/>
        <v>0.20649201459839173</v>
      </c>
      <c r="O798" s="2">
        <f t="array" ref="O798">P798-SUM(G798:I798)</f>
        <v>20312000000</v>
      </c>
      <c r="P798" s="2">
        <f t="shared" si="25"/>
        <v>48684000000</v>
      </c>
    </row>
    <row r="799" spans="1:16" hidden="1" x14ac:dyDescent="0.25">
      <c r="A799" s="1">
        <v>825</v>
      </c>
      <c r="B799" t="s">
        <v>418</v>
      </c>
      <c r="C799" t="s">
        <v>6818</v>
      </c>
      <c r="D799" s="1" t="s">
        <v>11</v>
      </c>
      <c r="E799" s="2">
        <v>92793000000</v>
      </c>
      <c r="F799" s="2">
        <v>46386000000</v>
      </c>
      <c r="G799" s="2">
        <v>22438000000</v>
      </c>
      <c r="H799" s="2">
        <v>5437000000</v>
      </c>
      <c r="I799" s="1"/>
      <c r="J799" s="1" t="s">
        <v>22</v>
      </c>
      <c r="K799" s="1" t="s">
        <v>246</v>
      </c>
      <c r="M799">
        <f t="array" ref="M799">1 - (F798/E798)</f>
        <v>0.49492207752599959</v>
      </c>
      <c r="N799">
        <f t="shared" si="24"/>
        <v>0.1997133404459388</v>
      </c>
      <c r="O799" s="2">
        <f t="array" ref="O799">P799-SUM(G799:I799)</f>
        <v>18532000000</v>
      </c>
      <c r="P799" s="2">
        <f t="shared" si="25"/>
        <v>46407000000</v>
      </c>
    </row>
    <row r="800" spans="1:16" hidden="1" x14ac:dyDescent="0.25">
      <c r="A800" s="1">
        <v>826</v>
      </c>
      <c r="B800" t="s">
        <v>418</v>
      </c>
      <c r="C800" t="s">
        <v>6819</v>
      </c>
      <c r="D800" s="1" t="s">
        <v>12</v>
      </c>
      <c r="E800" s="2">
        <v>81741000000</v>
      </c>
      <c r="F800" s="2">
        <v>41057000000</v>
      </c>
      <c r="G800" s="2">
        <v>19748000000</v>
      </c>
      <c r="H800" s="2">
        <v>5247000000</v>
      </c>
      <c r="I800" s="1"/>
      <c r="J800" s="1" t="s">
        <v>22</v>
      </c>
      <c r="K800" s="1" t="s">
        <v>246</v>
      </c>
      <c r="M800">
        <f t="array" ref="M800">1 - (F799/E799)</f>
        <v>0.50011315508712939</v>
      </c>
      <c r="N800">
        <f t="shared" si="24"/>
        <v>0.19193550360284312</v>
      </c>
      <c r="O800" s="2">
        <f t="array" ref="O800">P800-SUM(G800:I800)</f>
        <v>15689000000</v>
      </c>
      <c r="P800" s="2">
        <f t="shared" si="25"/>
        <v>40684000000</v>
      </c>
    </row>
    <row r="801" spans="1:16" hidden="1" x14ac:dyDescent="0.25">
      <c r="A801" s="1">
        <v>827</v>
      </c>
      <c r="B801" t="s">
        <v>419</v>
      </c>
      <c r="C801" t="s">
        <v>6816</v>
      </c>
      <c r="D801" s="1" t="s">
        <v>7</v>
      </c>
      <c r="E801" s="2">
        <v>1293338000</v>
      </c>
      <c r="F801" s="2">
        <v>594190000</v>
      </c>
      <c r="G801" s="2">
        <v>354571000</v>
      </c>
      <c r="H801" s="2">
        <v>82014000</v>
      </c>
      <c r="I801" s="1"/>
      <c r="J801" s="1" t="s">
        <v>28</v>
      </c>
      <c r="K801" s="1" t="s">
        <v>37</v>
      </c>
      <c r="M801">
        <f t="array" ref="M801">1 - (F800/E800)</f>
        <v>0.4977184032492874</v>
      </c>
      <c r="N801">
        <f t="shared" si="24"/>
        <v>0.2030118963488276</v>
      </c>
      <c r="O801" s="2">
        <f t="array" ref="O801">P801-SUM(G801:I801)</f>
        <v>262563000</v>
      </c>
      <c r="P801" s="2">
        <f t="shared" si="25"/>
        <v>699148000</v>
      </c>
    </row>
    <row r="802" spans="1:16" x14ac:dyDescent="0.25">
      <c r="A802" s="1">
        <v>828</v>
      </c>
      <c r="B802" t="s">
        <v>419</v>
      </c>
      <c r="C802" t="s">
        <v>6817</v>
      </c>
      <c r="D802" s="1" t="s">
        <v>10</v>
      </c>
      <c r="E802" s="2">
        <v>1377058000</v>
      </c>
      <c r="F802" s="2">
        <v>620940000</v>
      </c>
      <c r="G802" s="2">
        <v>401353000</v>
      </c>
      <c r="H802" s="2">
        <v>88003000</v>
      </c>
      <c r="I802" s="1"/>
      <c r="J802" s="1" t="s">
        <v>28</v>
      </c>
      <c r="K802" s="1" t="s">
        <v>37</v>
      </c>
      <c r="M802">
        <f t="array" ref="M802">1 - (F801/E801)</f>
        <v>0.54057639998206186</v>
      </c>
      <c r="N802">
        <f t="shared" si="24"/>
        <v>0.19371878308684165</v>
      </c>
      <c r="O802" s="2">
        <f t="array" ref="O802">P802-SUM(G802:I802)</f>
        <v>266762000</v>
      </c>
      <c r="P802" s="2">
        <f t="shared" si="25"/>
        <v>756118000</v>
      </c>
    </row>
    <row r="803" spans="1:16" hidden="1" x14ac:dyDescent="0.25">
      <c r="A803" s="1">
        <v>829</v>
      </c>
      <c r="B803" t="s">
        <v>419</v>
      </c>
      <c r="C803" t="s">
        <v>6818</v>
      </c>
      <c r="D803" s="1" t="s">
        <v>11</v>
      </c>
      <c r="E803" s="2">
        <v>1485807000</v>
      </c>
      <c r="F803" s="2">
        <v>669691000</v>
      </c>
      <c r="G803" s="2">
        <v>457598000</v>
      </c>
      <c r="H803" s="2">
        <v>98263000</v>
      </c>
      <c r="I803" s="1"/>
      <c r="J803" s="1" t="s">
        <v>28</v>
      </c>
      <c r="K803" s="1" t="s">
        <v>37</v>
      </c>
      <c r="M803">
        <f t="array" ref="M803">1 - (F802/E802)</f>
        <v>0.54908217373560153</v>
      </c>
      <c r="N803">
        <f t="shared" si="24"/>
        <v>0.17516070391376537</v>
      </c>
      <c r="O803" s="2">
        <f t="array" ref="O803">P803-SUM(G803:I803)</f>
        <v>260255000</v>
      </c>
      <c r="P803" s="2">
        <f t="shared" si="25"/>
        <v>816116000</v>
      </c>
    </row>
    <row r="804" spans="1:16" hidden="1" x14ac:dyDescent="0.25">
      <c r="A804" s="1">
        <v>830</v>
      </c>
      <c r="B804" t="s">
        <v>419</v>
      </c>
      <c r="C804" t="s">
        <v>6819</v>
      </c>
      <c r="D804" s="1" t="s">
        <v>12</v>
      </c>
      <c r="E804" s="2">
        <v>1601892000</v>
      </c>
      <c r="F804" s="2">
        <v>711622000</v>
      </c>
      <c r="G804" s="2">
        <v>482465000</v>
      </c>
      <c r="H804" s="2">
        <v>99681000</v>
      </c>
      <c r="I804" s="1"/>
      <c r="J804" s="1" t="s">
        <v>28</v>
      </c>
      <c r="K804" s="1" t="s">
        <v>37</v>
      </c>
      <c r="M804">
        <f t="array" ref="M804">1 - (F803/E803)</f>
        <v>0.5492745693081269</v>
      </c>
      <c r="N804">
        <f t="shared" si="24"/>
        <v>0.19235004607052161</v>
      </c>
      <c r="O804" s="2">
        <f t="array" ref="O804">P804-SUM(G804:I804)</f>
        <v>308124000</v>
      </c>
      <c r="P804" s="2">
        <f t="shared" si="25"/>
        <v>890270000</v>
      </c>
    </row>
    <row r="805" spans="1:16" hidden="1" x14ac:dyDescent="0.25">
      <c r="A805" s="1">
        <v>831</v>
      </c>
      <c r="B805" t="s">
        <v>420</v>
      </c>
      <c r="C805" t="s">
        <v>6816</v>
      </c>
      <c r="D805" s="1" t="s">
        <v>7</v>
      </c>
      <c r="E805" s="2">
        <v>2821446000</v>
      </c>
      <c r="F805" s="2">
        <v>1645912000</v>
      </c>
      <c r="G805" s="2">
        <v>453535000</v>
      </c>
      <c r="H805" s="2">
        <v>233713000</v>
      </c>
      <c r="I805" s="1"/>
      <c r="J805" s="1" t="s">
        <v>79</v>
      </c>
      <c r="K805" s="1" t="s">
        <v>80</v>
      </c>
      <c r="M805">
        <f t="array" ref="M805">1 - (F804/E804)</f>
        <v>0.55576156195299053</v>
      </c>
      <c r="N805">
        <f t="shared" si="24"/>
        <v>0.17306232336185062</v>
      </c>
      <c r="O805" s="2">
        <f t="array" ref="O805">P805-SUM(G805:I805)</f>
        <v>488286000</v>
      </c>
      <c r="P805" s="2">
        <f t="shared" si="25"/>
        <v>1175534000</v>
      </c>
    </row>
    <row r="806" spans="1:16" x14ac:dyDescent="0.25">
      <c r="A806" s="1">
        <v>832</v>
      </c>
      <c r="B806" t="s">
        <v>420</v>
      </c>
      <c r="C806" t="s">
        <v>6817</v>
      </c>
      <c r="D806" s="1" t="s">
        <v>10</v>
      </c>
      <c r="E806" s="2">
        <v>2952896000</v>
      </c>
      <c r="F806" s="2">
        <v>1668691000</v>
      </c>
      <c r="G806" s="2">
        <v>505877000</v>
      </c>
      <c r="H806" s="2">
        <v>259838000</v>
      </c>
      <c r="I806" s="1"/>
      <c r="J806" s="1" t="s">
        <v>79</v>
      </c>
      <c r="K806" s="1" t="s">
        <v>80</v>
      </c>
      <c r="M806">
        <f t="array" ref="M806">1 - (F805/E805)</f>
        <v>0.4166423883356265</v>
      </c>
      <c r="N806">
        <f t="shared" si="24"/>
        <v>0.17558694921866533</v>
      </c>
      <c r="O806" s="2">
        <f t="array" ref="O806">P806-SUM(G806:I806)</f>
        <v>518490000</v>
      </c>
      <c r="P806" s="2">
        <f t="shared" si="25"/>
        <v>1284205000</v>
      </c>
    </row>
    <row r="807" spans="1:16" hidden="1" x14ac:dyDescent="0.25">
      <c r="A807" s="1">
        <v>833</v>
      </c>
      <c r="B807" t="s">
        <v>420</v>
      </c>
      <c r="C807" t="s">
        <v>6818</v>
      </c>
      <c r="D807" s="1" t="s">
        <v>11</v>
      </c>
      <c r="E807" s="2">
        <v>3088533000</v>
      </c>
      <c r="F807" s="2">
        <v>1726383000</v>
      </c>
      <c r="G807" s="2">
        <v>514891000</v>
      </c>
      <c r="H807" s="2">
        <v>253640000</v>
      </c>
      <c r="I807" s="1"/>
      <c r="J807" s="1" t="s">
        <v>79</v>
      </c>
      <c r="K807" s="1" t="s">
        <v>80</v>
      </c>
      <c r="M807">
        <f t="array" ref="M807">1 - (F806/E806)</f>
        <v>0.43489679284336458</v>
      </c>
      <c r="N807">
        <f t="shared" si="24"/>
        <v>0.19220095754197866</v>
      </c>
      <c r="O807" s="2">
        <f t="array" ref="O807">P807-SUM(G807:I807)</f>
        <v>593619000</v>
      </c>
      <c r="P807" s="2">
        <f t="shared" si="25"/>
        <v>1362150000</v>
      </c>
    </row>
    <row r="808" spans="1:16" hidden="1" x14ac:dyDescent="0.25">
      <c r="A808" s="1">
        <v>834</v>
      </c>
      <c r="B808" t="s">
        <v>420</v>
      </c>
      <c r="C808" t="s">
        <v>6819</v>
      </c>
      <c r="D808" s="1" t="s">
        <v>12</v>
      </c>
      <c r="E808" s="2">
        <v>3023189000</v>
      </c>
      <c r="F808" s="2">
        <v>1671590000</v>
      </c>
      <c r="G808" s="2">
        <v>509557000</v>
      </c>
      <c r="H808" s="2">
        <v>246101000</v>
      </c>
      <c r="I808" s="1"/>
      <c r="J808" s="1" t="s">
        <v>79</v>
      </c>
      <c r="K808" s="1" t="s">
        <v>80</v>
      </c>
      <c r="M808">
        <f t="array" ref="M808">1 - (F807/E807)</f>
        <v>0.44103462711908858</v>
      </c>
      <c r="N808">
        <f t="shared" si="24"/>
        <v>0.19712330257883315</v>
      </c>
      <c r="O808" s="2">
        <f t="array" ref="O808">P808-SUM(G808:I808)</f>
        <v>595941000</v>
      </c>
      <c r="P808" s="2">
        <f t="shared" si="25"/>
        <v>1351599000</v>
      </c>
    </row>
    <row r="809" spans="1:16" hidden="1" x14ac:dyDescent="0.25">
      <c r="A809" s="1">
        <v>835</v>
      </c>
      <c r="B809" t="s">
        <v>421</v>
      </c>
      <c r="C809" t="s">
        <v>6816</v>
      </c>
      <c r="D809" s="1" t="s">
        <v>377</v>
      </c>
      <c r="E809" s="2">
        <v>1421178000</v>
      </c>
      <c r="F809" s="2">
        <v>509291000</v>
      </c>
      <c r="G809" s="2">
        <v>397285000</v>
      </c>
      <c r="H809" s="2">
        <v>276743000</v>
      </c>
      <c r="I809" s="1"/>
      <c r="J809" s="1" t="s">
        <v>28</v>
      </c>
      <c r="K809" s="1" t="s">
        <v>422</v>
      </c>
      <c r="M809">
        <f t="array" ref="M809">1 - (F808/E808)</f>
        <v>0.44707724194550857</v>
      </c>
      <c r="N809">
        <f t="shared" si="24"/>
        <v>0.16736749372703488</v>
      </c>
      <c r="O809" s="2">
        <f t="array" ref="O809">P809-SUM(G809:I809)</f>
        <v>237859000</v>
      </c>
      <c r="P809" s="2">
        <f t="shared" si="25"/>
        <v>911887000</v>
      </c>
    </row>
    <row r="810" spans="1:16" x14ac:dyDescent="0.25">
      <c r="A810" s="1">
        <v>836</v>
      </c>
      <c r="B810" t="s">
        <v>421</v>
      </c>
      <c r="C810" t="s">
        <v>6817</v>
      </c>
      <c r="D810" s="1" t="s">
        <v>378</v>
      </c>
      <c r="E810" s="2">
        <v>1861358000</v>
      </c>
      <c r="F810" s="2">
        <v>563648000</v>
      </c>
      <c r="G810" s="2">
        <v>471921000</v>
      </c>
      <c r="H810" s="2">
        <v>388055000</v>
      </c>
      <c r="I810" s="1"/>
      <c r="J810" s="1" t="s">
        <v>28</v>
      </c>
      <c r="K810" s="1" t="s">
        <v>422</v>
      </c>
      <c r="M810">
        <f t="array" ref="M810">1 - (F809/E809)</f>
        <v>0.64164165220683123</v>
      </c>
      <c r="N810">
        <f t="shared" si="24"/>
        <v>0.23516916144019581</v>
      </c>
      <c r="O810" s="2">
        <f t="array" ref="O810">P810-SUM(G810:I810)</f>
        <v>437734000</v>
      </c>
      <c r="P810" s="2">
        <f t="shared" si="25"/>
        <v>1297710000</v>
      </c>
    </row>
    <row r="811" spans="1:16" hidden="1" x14ac:dyDescent="0.25">
      <c r="A811" s="1">
        <v>837</v>
      </c>
      <c r="B811" t="s">
        <v>421</v>
      </c>
      <c r="C811" t="s">
        <v>6818</v>
      </c>
      <c r="D811" s="1" t="s">
        <v>423</v>
      </c>
      <c r="E811" s="2">
        <v>2219762000</v>
      </c>
      <c r="F811" s="2">
        <v>670472000</v>
      </c>
      <c r="G811" s="2">
        <v>522046000</v>
      </c>
      <c r="H811" s="2">
        <v>401527000</v>
      </c>
      <c r="I811" s="1"/>
      <c r="J811" s="1" t="s">
        <v>28</v>
      </c>
      <c r="K811" s="1" t="s">
        <v>422</v>
      </c>
      <c r="M811">
        <f t="array" ref="M811">1 - (F810/E810)</f>
        <v>0.69718452871505643</v>
      </c>
      <c r="N811">
        <f t="shared" si="24"/>
        <v>0.28188472457858094</v>
      </c>
      <c r="O811" s="2">
        <f t="array" ref="O811">P811-SUM(G811:I811)</f>
        <v>625717000</v>
      </c>
      <c r="P811" s="2">
        <f t="shared" si="25"/>
        <v>1549290000</v>
      </c>
    </row>
    <row r="812" spans="1:16" hidden="1" x14ac:dyDescent="0.25">
      <c r="A812" s="1">
        <v>838</v>
      </c>
      <c r="B812" t="s">
        <v>421</v>
      </c>
      <c r="C812" t="s">
        <v>6819</v>
      </c>
      <c r="D812" s="1" t="s">
        <v>424</v>
      </c>
      <c r="E812" s="2">
        <v>2398373000</v>
      </c>
      <c r="F812" s="2">
        <v>731925000</v>
      </c>
      <c r="G812" s="2">
        <v>584491000</v>
      </c>
      <c r="H812" s="2">
        <v>504415000</v>
      </c>
      <c r="I812" s="1"/>
      <c r="J812" s="1" t="s">
        <v>28</v>
      </c>
      <c r="K812" s="1" t="s">
        <v>422</v>
      </c>
      <c r="M812">
        <f t="array" ref="M812">1 - (F811/E811)</f>
        <v>0.69795320399213967</v>
      </c>
      <c r="N812">
        <f t="shared" si="24"/>
        <v>0.24080574622879761</v>
      </c>
      <c r="O812" s="2">
        <f t="array" ref="O812">P812-SUM(G812:I812)</f>
        <v>577542000</v>
      </c>
      <c r="P812" s="2">
        <f t="shared" si="25"/>
        <v>1666448000</v>
      </c>
    </row>
    <row r="813" spans="1:16" hidden="1" x14ac:dyDescent="0.25">
      <c r="A813" s="1">
        <v>839</v>
      </c>
      <c r="B813" t="s">
        <v>425</v>
      </c>
      <c r="C813" t="s">
        <v>6816</v>
      </c>
      <c r="D813" s="1" t="s">
        <v>17</v>
      </c>
      <c r="E813" s="2">
        <v>52708000000</v>
      </c>
      <c r="F813" s="2">
        <v>21187000000</v>
      </c>
      <c r="G813" s="2">
        <v>8088000000</v>
      </c>
      <c r="H813" s="2">
        <v>10611000000</v>
      </c>
      <c r="I813" s="2">
        <v>291000000</v>
      </c>
      <c r="J813" s="1" t="s">
        <v>22</v>
      </c>
      <c r="K813" s="1" t="s">
        <v>46</v>
      </c>
      <c r="M813">
        <f t="array" ref="M813">1 - (F812/E812)</f>
        <v>0.69482436635168932</v>
      </c>
      <c r="N813">
        <f t="shared" si="24"/>
        <v>0.23774379600819609</v>
      </c>
      <c r="O813" s="2">
        <f t="array" ref="O813">P813-SUM(G813:I813)</f>
        <v>12531000000</v>
      </c>
      <c r="P813" s="2">
        <f t="shared" si="25"/>
        <v>31521000000</v>
      </c>
    </row>
    <row r="814" spans="1:16" x14ac:dyDescent="0.25">
      <c r="A814" s="1">
        <v>840</v>
      </c>
      <c r="B814" t="s">
        <v>425</v>
      </c>
      <c r="C814" t="s">
        <v>6817</v>
      </c>
      <c r="D814" s="1" t="s">
        <v>367</v>
      </c>
      <c r="E814" s="2">
        <v>55870000000</v>
      </c>
      <c r="F814" s="2">
        <v>20261000000</v>
      </c>
      <c r="G814" s="2">
        <v>8136000000</v>
      </c>
      <c r="H814" s="2">
        <v>11537000000</v>
      </c>
      <c r="I814" s="2">
        <v>294000000</v>
      </c>
      <c r="J814" s="1" t="s">
        <v>22</v>
      </c>
      <c r="K814" s="1" t="s">
        <v>46</v>
      </c>
      <c r="M814">
        <f t="array" ref="M814">1 - (F813/E813)</f>
        <v>0.5980306594824315</v>
      </c>
      <c r="N814">
        <f t="shared" si="24"/>
        <v>0.27997136209056739</v>
      </c>
      <c r="O814" s="2">
        <f t="array" ref="O814">P814-SUM(G814:I814)</f>
        <v>15642000000</v>
      </c>
      <c r="P814" s="2">
        <f t="shared" si="25"/>
        <v>35609000000</v>
      </c>
    </row>
    <row r="815" spans="1:16" hidden="1" x14ac:dyDescent="0.25">
      <c r="A815" s="1">
        <v>841</v>
      </c>
      <c r="B815" t="s">
        <v>425</v>
      </c>
      <c r="C815" t="s">
        <v>6818</v>
      </c>
      <c r="D815" s="1" t="s">
        <v>368</v>
      </c>
      <c r="E815" s="2">
        <v>55355000000</v>
      </c>
      <c r="F815" s="2">
        <v>20676000000</v>
      </c>
      <c r="G815" s="2">
        <v>7930000000</v>
      </c>
      <c r="H815" s="2">
        <v>12128000000</v>
      </c>
      <c r="I815" s="2">
        <v>265000000</v>
      </c>
      <c r="J815" s="1" t="s">
        <v>22</v>
      </c>
      <c r="K815" s="1" t="s">
        <v>46</v>
      </c>
      <c r="M815">
        <f t="array" ref="M815">1 - (F814/E814)</f>
        <v>0.6373545731161625</v>
      </c>
      <c r="N815">
        <f t="shared" si="24"/>
        <v>0.2593442326799747</v>
      </c>
      <c r="O815" s="2">
        <f t="array" ref="O815">P815-SUM(G815:I815)</f>
        <v>14356000000</v>
      </c>
      <c r="P815" s="2">
        <f t="shared" si="25"/>
        <v>34679000000</v>
      </c>
    </row>
    <row r="816" spans="1:16" hidden="1" x14ac:dyDescent="0.25">
      <c r="A816" s="1">
        <v>842</v>
      </c>
      <c r="B816" t="s">
        <v>425</v>
      </c>
      <c r="C816" t="s">
        <v>6819</v>
      </c>
      <c r="D816" s="1" t="s">
        <v>75</v>
      </c>
      <c r="E816" s="2">
        <v>59387000000</v>
      </c>
      <c r="F816" s="2">
        <v>23196000000</v>
      </c>
      <c r="G816" s="2">
        <v>8397000000</v>
      </c>
      <c r="H816" s="2">
        <v>12740000000</v>
      </c>
      <c r="I816" s="2">
        <v>294000000</v>
      </c>
      <c r="J816" s="1" t="s">
        <v>22</v>
      </c>
      <c r="K816" s="1" t="s">
        <v>46</v>
      </c>
      <c r="M816">
        <f t="array" ref="M816">1 - (F815/E815)</f>
        <v>0.62648360581699936</v>
      </c>
      <c r="N816">
        <f t="shared" si="24"/>
        <v>0.24853924259518076</v>
      </c>
      <c r="O816" s="2">
        <f t="array" ref="O816">P816-SUM(G816:I816)</f>
        <v>14760000000</v>
      </c>
      <c r="P816" s="2">
        <f t="shared" si="25"/>
        <v>36191000000</v>
      </c>
    </row>
    <row r="817" spans="1:16" hidden="1" x14ac:dyDescent="0.25">
      <c r="A817" s="1">
        <v>843</v>
      </c>
      <c r="B817" t="s">
        <v>426</v>
      </c>
      <c r="C817" t="s">
        <v>6816</v>
      </c>
      <c r="D817" s="1" t="s">
        <v>427</v>
      </c>
      <c r="E817" s="2">
        <v>3946000000</v>
      </c>
      <c r="F817" s="2">
        <v>527000000</v>
      </c>
      <c r="G817" s="2">
        <v>1534000000</v>
      </c>
      <c r="H817" s="2">
        <v>647000000</v>
      </c>
      <c r="I817" s="2">
        <v>30000000</v>
      </c>
      <c r="J817" s="1" t="s">
        <v>22</v>
      </c>
      <c r="K817" s="1" t="s">
        <v>77</v>
      </c>
      <c r="M817">
        <f t="array" ref="M817">1 - (F816/E816)</f>
        <v>0.60940946671830543</v>
      </c>
      <c r="N817">
        <f t="shared" si="24"/>
        <v>0.30613279270146987</v>
      </c>
      <c r="O817" s="2">
        <f t="array" ref="O817">P817-SUM(G817:I817)</f>
        <v>1208000000</v>
      </c>
      <c r="P817" s="2">
        <f t="shared" si="25"/>
        <v>3419000000</v>
      </c>
    </row>
    <row r="818" spans="1:16" x14ac:dyDescent="0.25">
      <c r="A818" s="1">
        <v>844</v>
      </c>
      <c r="B818" t="s">
        <v>426</v>
      </c>
      <c r="C818" t="s">
        <v>6817</v>
      </c>
      <c r="D818" s="1" t="s">
        <v>428</v>
      </c>
      <c r="E818" s="2">
        <v>4243000000</v>
      </c>
      <c r="F818" s="2">
        <v>603000000</v>
      </c>
      <c r="G818" s="2">
        <v>1601000000</v>
      </c>
      <c r="H818" s="2">
        <v>714000000</v>
      </c>
      <c r="I818" s="2">
        <v>25000000</v>
      </c>
      <c r="J818" s="1" t="s">
        <v>22</v>
      </c>
      <c r="K818" s="1" t="s">
        <v>77</v>
      </c>
      <c r="M818">
        <f t="array" ref="M818">1 - (F817/E817)</f>
        <v>0.86644703497212361</v>
      </c>
      <c r="N818">
        <f t="shared" si="24"/>
        <v>0.30638699033702571</v>
      </c>
      <c r="O818" s="2">
        <f t="array" ref="O818">P818-SUM(G818:I818)</f>
        <v>1300000000</v>
      </c>
      <c r="P818" s="2">
        <f t="shared" si="25"/>
        <v>3640000000</v>
      </c>
    </row>
    <row r="819" spans="1:16" hidden="1" x14ac:dyDescent="0.25">
      <c r="A819" s="1">
        <v>845</v>
      </c>
      <c r="B819" t="s">
        <v>426</v>
      </c>
      <c r="C819" t="s">
        <v>6818</v>
      </c>
      <c r="D819" s="1" t="s">
        <v>429</v>
      </c>
      <c r="E819" s="2">
        <v>4192000000</v>
      </c>
      <c r="F819" s="2">
        <v>695000000</v>
      </c>
      <c r="G819" s="2">
        <v>1771000000</v>
      </c>
      <c r="H819" s="2">
        <v>798000000</v>
      </c>
      <c r="I819" s="2">
        <v>42000000</v>
      </c>
      <c r="J819" s="1" t="s">
        <v>22</v>
      </c>
      <c r="K819" s="1" t="s">
        <v>77</v>
      </c>
      <c r="M819">
        <f t="array" ref="M819">1 - (F818/E818)</f>
        <v>0.8578835729436719</v>
      </c>
      <c r="N819">
        <f t="shared" si="24"/>
        <v>0.21135496183206107</v>
      </c>
      <c r="O819" s="2">
        <f t="array" ref="O819">P819-SUM(G819:I819)</f>
        <v>886000000</v>
      </c>
      <c r="P819" s="2">
        <f t="shared" si="25"/>
        <v>3497000000</v>
      </c>
    </row>
    <row r="820" spans="1:16" hidden="1" x14ac:dyDescent="0.25">
      <c r="A820" s="1">
        <v>846</v>
      </c>
      <c r="B820" t="s">
        <v>426</v>
      </c>
      <c r="C820" t="s">
        <v>6819</v>
      </c>
      <c r="D820" s="1" t="s">
        <v>236</v>
      </c>
      <c r="E820" s="2">
        <v>4694000000</v>
      </c>
      <c r="F820" s="2">
        <v>730000000</v>
      </c>
      <c r="G820" s="2">
        <v>1807000000</v>
      </c>
      <c r="H820" s="2">
        <v>881000000</v>
      </c>
      <c r="I820" s="2">
        <v>34000000</v>
      </c>
      <c r="J820" s="1" t="s">
        <v>22</v>
      </c>
      <c r="K820" s="1" t="s">
        <v>77</v>
      </c>
      <c r="M820">
        <f t="array" ref="M820">1 - (F819/E819)</f>
        <v>0.83420801526717558</v>
      </c>
      <c r="N820">
        <f t="shared" si="24"/>
        <v>0.26459309757136773</v>
      </c>
      <c r="O820" s="2">
        <f t="array" ref="O820">P820-SUM(G820:I820)</f>
        <v>1242000000</v>
      </c>
      <c r="P820" s="2">
        <f t="shared" si="25"/>
        <v>3964000000</v>
      </c>
    </row>
    <row r="821" spans="1:16" hidden="1" x14ac:dyDescent="0.25">
      <c r="A821" s="1">
        <v>847</v>
      </c>
      <c r="B821" t="s">
        <v>430</v>
      </c>
      <c r="C821" t="s">
        <v>6816</v>
      </c>
      <c r="D821" s="1" t="s">
        <v>7</v>
      </c>
      <c r="E821" s="2">
        <v>21852000000</v>
      </c>
      <c r="F821" s="2">
        <v>15287000000</v>
      </c>
      <c r="G821" s="2">
        <v>3303000000</v>
      </c>
      <c r="H821" s="1"/>
      <c r="I821" s="2">
        <v>1473000000</v>
      </c>
      <c r="J821" s="1" t="s">
        <v>79</v>
      </c>
      <c r="K821" s="1" t="s">
        <v>121</v>
      </c>
      <c r="M821">
        <f t="array" ref="M821">1 - (F820/E820)</f>
        <v>0.84448231785257777</v>
      </c>
      <c r="N821">
        <f t="shared" si="24"/>
        <v>8.1868936481786558E-2</v>
      </c>
      <c r="O821" s="2">
        <f t="array" ref="O821">P821-SUM(G821:I821)</f>
        <v>1789000000</v>
      </c>
      <c r="P821" s="2">
        <f t="shared" si="25"/>
        <v>6565000000</v>
      </c>
    </row>
    <row r="822" spans="1:16" x14ac:dyDescent="0.25">
      <c r="A822" s="1">
        <v>848</v>
      </c>
      <c r="B822" t="s">
        <v>430</v>
      </c>
      <c r="C822" t="s">
        <v>6817</v>
      </c>
      <c r="D822" s="1" t="s">
        <v>10</v>
      </c>
      <c r="E822" s="2">
        <v>23483000000</v>
      </c>
      <c r="F822" s="2">
        <v>16282000000</v>
      </c>
      <c r="G822" s="2">
        <v>3557000000</v>
      </c>
      <c r="H822" s="1"/>
      <c r="I822" s="2">
        <v>1531000000</v>
      </c>
      <c r="J822" s="1" t="s">
        <v>79</v>
      </c>
      <c r="K822" s="1" t="s">
        <v>121</v>
      </c>
      <c r="M822">
        <f t="array" ref="M822">1 - (F821/E821)</f>
        <v>0.30043016657514188</v>
      </c>
      <c r="N822">
        <f t="shared" si="24"/>
        <v>8.9979985521441042E-2</v>
      </c>
      <c r="O822" s="2">
        <f t="array" ref="O822">P822-SUM(G822:I822)</f>
        <v>2113000000</v>
      </c>
      <c r="P822" s="2">
        <f t="shared" si="25"/>
        <v>7201000000</v>
      </c>
    </row>
    <row r="823" spans="1:16" hidden="1" x14ac:dyDescent="0.25">
      <c r="A823" s="1">
        <v>849</v>
      </c>
      <c r="B823" t="s">
        <v>430</v>
      </c>
      <c r="C823" t="s">
        <v>6818</v>
      </c>
      <c r="D823" s="1" t="s">
        <v>11</v>
      </c>
      <c r="E823" s="2">
        <v>23617000000</v>
      </c>
      <c r="F823" s="2">
        <v>16254000000</v>
      </c>
      <c r="G823" s="2">
        <v>3494000000</v>
      </c>
      <c r="H823" s="1"/>
      <c r="I823" s="2">
        <v>1406000000</v>
      </c>
      <c r="J823" s="1" t="s">
        <v>79</v>
      </c>
      <c r="K823" s="1" t="s">
        <v>121</v>
      </c>
      <c r="M823">
        <f t="array" ref="M823">1 - (F822/E822)</f>
        <v>0.30664736192138997</v>
      </c>
      <c r="N823">
        <f t="shared" si="24"/>
        <v>0.10428928314349832</v>
      </c>
      <c r="O823" s="2">
        <f t="array" ref="O823">P823-SUM(G823:I823)</f>
        <v>2463000000</v>
      </c>
      <c r="P823" s="2">
        <f t="shared" si="25"/>
        <v>7363000000</v>
      </c>
    </row>
    <row r="824" spans="1:16" hidden="1" x14ac:dyDescent="0.25">
      <c r="A824" s="1">
        <v>850</v>
      </c>
      <c r="B824" t="s">
        <v>430</v>
      </c>
      <c r="C824" t="s">
        <v>6819</v>
      </c>
      <c r="D824" s="1" t="s">
        <v>12</v>
      </c>
      <c r="E824" s="2">
        <v>22365000000</v>
      </c>
      <c r="F824" s="2">
        <v>15468000000</v>
      </c>
      <c r="G824" s="2">
        <v>3219000000</v>
      </c>
      <c r="H824" s="1"/>
      <c r="I824" s="2">
        <v>1294000000</v>
      </c>
      <c r="J824" s="1" t="s">
        <v>79</v>
      </c>
      <c r="K824" s="1" t="s">
        <v>121</v>
      </c>
      <c r="M824">
        <f t="array" ref="M824">1 - (F823/E823)</f>
        <v>0.31176694753779055</v>
      </c>
      <c r="N824">
        <f t="shared" si="24"/>
        <v>0.10659512631343618</v>
      </c>
      <c r="O824" s="2">
        <f t="array" ref="O824">P824-SUM(G824:I824)</f>
        <v>2384000000</v>
      </c>
      <c r="P824" s="2">
        <f t="shared" si="25"/>
        <v>6897000000</v>
      </c>
    </row>
    <row r="825" spans="1:16" hidden="1" x14ac:dyDescent="0.25">
      <c r="A825" s="1">
        <v>851</v>
      </c>
      <c r="B825" t="s">
        <v>431</v>
      </c>
      <c r="C825" t="s">
        <v>6816</v>
      </c>
      <c r="D825" s="1" t="s">
        <v>7</v>
      </c>
      <c r="E825" s="2">
        <v>6956200000</v>
      </c>
      <c r="F825" s="1"/>
      <c r="G825" s="2">
        <v>6279100000</v>
      </c>
      <c r="H825" s="1"/>
      <c r="I825" s="1"/>
      <c r="J825" s="1" t="s">
        <v>15</v>
      </c>
      <c r="K825" s="1" t="s">
        <v>432</v>
      </c>
      <c r="M825">
        <f t="array" ref="M825">1 - (F824/E824)</f>
        <v>0.30838363514419853</v>
      </c>
      <c r="N825">
        <f t="shared" si="24"/>
        <v>9.7337626865242513E-2</v>
      </c>
      <c r="O825" s="2">
        <f t="array" ref="O825">P825-SUM(G825:I825)</f>
        <v>677100000</v>
      </c>
      <c r="P825" s="2">
        <f t="shared" si="25"/>
        <v>6956200000</v>
      </c>
    </row>
    <row r="826" spans="1:16" x14ac:dyDescent="0.25">
      <c r="A826" s="1">
        <v>852</v>
      </c>
      <c r="B826" t="s">
        <v>431</v>
      </c>
      <c r="C826" t="s">
        <v>6817</v>
      </c>
      <c r="D826" s="1" t="s">
        <v>10</v>
      </c>
      <c r="E826" s="2">
        <v>7122300000</v>
      </c>
      <c r="F826" s="1"/>
      <c r="G826" s="2">
        <v>6463400000</v>
      </c>
      <c r="H826" s="1"/>
      <c r="I826" s="1"/>
      <c r="J826" s="1" t="s">
        <v>15</v>
      </c>
      <c r="K826" s="1" t="s">
        <v>432</v>
      </c>
      <c r="M826">
        <f t="array" ref="M826">1 - (F825/E825)</f>
        <v>1</v>
      </c>
      <c r="N826">
        <f t="shared" si="24"/>
        <v>9.2512250256237452E-2</v>
      </c>
      <c r="O826" s="2">
        <f t="array" ref="O826">P826-SUM(G826:I826)</f>
        <v>658900000</v>
      </c>
      <c r="P826" s="2">
        <f t="shared" si="25"/>
        <v>7122300000</v>
      </c>
    </row>
    <row r="827" spans="1:16" hidden="1" x14ac:dyDescent="0.25">
      <c r="A827" s="1">
        <v>853</v>
      </c>
      <c r="B827" t="s">
        <v>431</v>
      </c>
      <c r="C827" t="s">
        <v>6818</v>
      </c>
      <c r="D827" s="1" t="s">
        <v>11</v>
      </c>
      <c r="E827" s="2">
        <v>7537100000</v>
      </c>
      <c r="F827" s="1"/>
      <c r="G827" s="2">
        <v>6748500000</v>
      </c>
      <c r="H827" s="1"/>
      <c r="I827" s="1"/>
      <c r="J827" s="1" t="s">
        <v>15</v>
      </c>
      <c r="K827" s="1" t="s">
        <v>432</v>
      </c>
      <c r="M827">
        <f t="array" ref="M827">1 - (F826/E826)</f>
        <v>1</v>
      </c>
      <c r="N827">
        <f t="shared" si="24"/>
        <v>0.10462910137851428</v>
      </c>
      <c r="O827" s="2">
        <f t="array" ref="O827">P827-SUM(G827:I827)</f>
        <v>788600000</v>
      </c>
      <c r="P827" s="2">
        <f t="shared" si="25"/>
        <v>7537100000</v>
      </c>
    </row>
    <row r="828" spans="1:16" hidden="1" x14ac:dyDescent="0.25">
      <c r="A828" s="1">
        <v>854</v>
      </c>
      <c r="B828" t="s">
        <v>431</v>
      </c>
      <c r="C828" t="s">
        <v>6819</v>
      </c>
      <c r="D828" s="1" t="s">
        <v>12</v>
      </c>
      <c r="E828" s="2">
        <v>7613800000</v>
      </c>
      <c r="F828" s="1"/>
      <c r="G828" s="2">
        <v>6742700000</v>
      </c>
      <c r="H828" s="1"/>
      <c r="I828" s="1"/>
      <c r="J828" s="1" t="s">
        <v>15</v>
      </c>
      <c r="K828" s="1" t="s">
        <v>432</v>
      </c>
      <c r="M828">
        <f t="array" ref="M828">1 - (F827/E827)</f>
        <v>1</v>
      </c>
      <c r="N828">
        <f t="shared" si="24"/>
        <v>0.11441067535264914</v>
      </c>
      <c r="O828" s="2">
        <f t="array" ref="O828">P828-SUM(G828:I828)</f>
        <v>871100000</v>
      </c>
      <c r="P828" s="2">
        <f t="shared" si="25"/>
        <v>7613800000</v>
      </c>
    </row>
    <row r="829" spans="1:16" hidden="1" x14ac:dyDescent="0.25">
      <c r="A829" s="1">
        <v>855</v>
      </c>
      <c r="B829" t="s">
        <v>433</v>
      </c>
      <c r="C829" t="s">
        <v>6816</v>
      </c>
      <c r="D829" s="1" t="s">
        <v>7</v>
      </c>
      <c r="E829" s="2">
        <v>3003955000</v>
      </c>
      <c r="F829" s="2">
        <v>1277113000</v>
      </c>
      <c r="G829" s="2">
        <v>850371000</v>
      </c>
      <c r="H829" s="1"/>
      <c r="I829" s="2">
        <v>316344000</v>
      </c>
      <c r="J829" s="1" t="s">
        <v>71</v>
      </c>
      <c r="K829" s="1" t="s">
        <v>72</v>
      </c>
      <c r="M829">
        <f t="array" ref="M829">1 - (F828/E828)</f>
        <v>1</v>
      </c>
      <c r="N829">
        <f t="shared" si="24"/>
        <v>0.18646317937519039</v>
      </c>
      <c r="O829" s="2">
        <f t="array" ref="O829">P829-SUM(G829:I829)</f>
        <v>560127000</v>
      </c>
      <c r="P829" s="2">
        <f t="shared" si="25"/>
        <v>1726842000</v>
      </c>
    </row>
    <row r="830" spans="1:16" x14ac:dyDescent="0.25">
      <c r="A830" s="1">
        <v>856</v>
      </c>
      <c r="B830" t="s">
        <v>433</v>
      </c>
      <c r="C830" t="s">
        <v>6817</v>
      </c>
      <c r="D830" s="1" t="s">
        <v>10</v>
      </c>
      <c r="E830" s="2">
        <v>3024623000</v>
      </c>
      <c r="F830" s="2">
        <v>1288878000</v>
      </c>
      <c r="G830" s="2">
        <v>924031000</v>
      </c>
      <c r="H830" s="1"/>
      <c r="I830" s="2">
        <v>322037000</v>
      </c>
      <c r="J830" s="1" t="s">
        <v>71</v>
      </c>
      <c r="K830" s="1" t="s">
        <v>72</v>
      </c>
      <c r="M830">
        <f t="array" ref="M830">1 - (F829/E829)</f>
        <v>0.57485614797824869</v>
      </c>
      <c r="N830">
        <f t="shared" si="24"/>
        <v>0.16189687111418513</v>
      </c>
      <c r="O830" s="2">
        <f t="array" ref="O830">P830-SUM(G830:I830)</f>
        <v>489677000</v>
      </c>
      <c r="P830" s="2">
        <f t="shared" si="25"/>
        <v>1735745000</v>
      </c>
    </row>
    <row r="831" spans="1:16" hidden="1" x14ac:dyDescent="0.25">
      <c r="A831" s="1">
        <v>857</v>
      </c>
      <c r="B831" t="s">
        <v>433</v>
      </c>
      <c r="C831" t="s">
        <v>6818</v>
      </c>
      <c r="D831" s="1" t="s">
        <v>11</v>
      </c>
      <c r="E831" s="2">
        <v>3117693000</v>
      </c>
      <c r="F831" s="2">
        <v>1344636000</v>
      </c>
      <c r="G831" s="2">
        <v>869572000</v>
      </c>
      <c r="H831" s="1"/>
      <c r="I831" s="2">
        <v>353143000</v>
      </c>
      <c r="J831" s="1" t="s">
        <v>71</v>
      </c>
      <c r="K831" s="1" t="s">
        <v>72</v>
      </c>
      <c r="M831">
        <f t="array" ref="M831">1 - (F830/E830)</f>
        <v>0.57387152051677182</v>
      </c>
      <c r="N831">
        <f t="shared" si="24"/>
        <v>0.1765221912484648</v>
      </c>
      <c r="O831" s="2">
        <f t="array" ref="O831">P831-SUM(G831:I831)</f>
        <v>550342000</v>
      </c>
      <c r="P831" s="2">
        <f t="shared" si="25"/>
        <v>1773057000</v>
      </c>
    </row>
    <row r="832" spans="1:16" hidden="1" x14ac:dyDescent="0.25">
      <c r="A832" s="1">
        <v>858</v>
      </c>
      <c r="B832" t="s">
        <v>433</v>
      </c>
      <c r="C832" t="s">
        <v>6819</v>
      </c>
      <c r="D832" s="1" t="s">
        <v>12</v>
      </c>
      <c r="E832" s="2">
        <v>3007976000</v>
      </c>
      <c r="F832" s="2">
        <v>1290025000</v>
      </c>
      <c r="G832" s="2">
        <v>844960000</v>
      </c>
      <c r="H832" s="1"/>
      <c r="I832" s="2">
        <v>345464000</v>
      </c>
      <c r="J832" s="1" t="s">
        <v>71</v>
      </c>
      <c r="K832" s="1" t="s">
        <v>72</v>
      </c>
      <c r="M832">
        <f t="array" ref="M832">1 - (F831/E831)</f>
        <v>0.56870801583093655</v>
      </c>
      <c r="N832">
        <f t="shared" si="24"/>
        <v>0.17537606683032045</v>
      </c>
      <c r="O832" s="2">
        <f t="array" ref="O832">P832-SUM(G832:I832)</f>
        <v>527527000</v>
      </c>
      <c r="P832" s="2">
        <f t="shared" si="25"/>
        <v>1717951000</v>
      </c>
    </row>
    <row r="833" spans="1:16" hidden="1" x14ac:dyDescent="0.25">
      <c r="A833" s="1">
        <v>859</v>
      </c>
      <c r="B833" t="s">
        <v>434</v>
      </c>
      <c r="C833" t="s">
        <v>6816</v>
      </c>
      <c r="D833" s="1" t="s">
        <v>10</v>
      </c>
      <c r="E833" s="2">
        <v>2265100000</v>
      </c>
      <c r="F833" s="2">
        <v>670900000</v>
      </c>
      <c r="G833" s="2">
        <v>574000000</v>
      </c>
      <c r="H833" s="2">
        <v>167700000</v>
      </c>
      <c r="I833" s="1"/>
      <c r="J833" s="1" t="s">
        <v>28</v>
      </c>
      <c r="K833" s="1" t="s">
        <v>37</v>
      </c>
      <c r="M833">
        <f t="array" ref="M833">1 - (F832/E832)</f>
        <v>0.57113188403098958</v>
      </c>
      <c r="N833">
        <f t="shared" si="24"/>
        <v>0.37636307447794798</v>
      </c>
      <c r="O833" s="2">
        <f t="array" ref="O833">P833-SUM(G833:I833)</f>
        <v>852500000</v>
      </c>
      <c r="P833" s="2">
        <f t="shared" si="25"/>
        <v>1594200000</v>
      </c>
    </row>
    <row r="834" spans="1:16" x14ac:dyDescent="0.25">
      <c r="A834" s="1">
        <v>860</v>
      </c>
      <c r="B834" t="s">
        <v>434</v>
      </c>
      <c r="C834" t="s">
        <v>6817</v>
      </c>
      <c r="D834" s="1" t="s">
        <v>11</v>
      </c>
      <c r="E834" s="2">
        <v>2131700000</v>
      </c>
      <c r="F834" s="2">
        <v>717900000</v>
      </c>
      <c r="G834" s="2">
        <v>691000000</v>
      </c>
      <c r="H834" s="2">
        <v>178000000</v>
      </c>
      <c r="I834" s="1"/>
      <c r="J834" s="1" t="s">
        <v>28</v>
      </c>
      <c r="K834" s="1" t="s">
        <v>37</v>
      </c>
      <c r="M834">
        <f t="array" ref="M834">1 - (F833/E833)</f>
        <v>0.7038099863140701</v>
      </c>
      <c r="N834">
        <f t="shared" si="24"/>
        <v>0.25557067129521038</v>
      </c>
      <c r="O834" s="2">
        <f t="array" ref="O834">P834-SUM(G834:I834)</f>
        <v>544800000</v>
      </c>
      <c r="P834" s="2">
        <f t="shared" si="25"/>
        <v>1413800000</v>
      </c>
    </row>
    <row r="835" spans="1:16" hidden="1" x14ac:dyDescent="0.25">
      <c r="A835" s="1">
        <v>861</v>
      </c>
      <c r="B835" t="s">
        <v>434</v>
      </c>
      <c r="C835" t="s">
        <v>6818</v>
      </c>
      <c r="D835" s="1" t="s">
        <v>12</v>
      </c>
      <c r="E835" s="2">
        <v>2384400000</v>
      </c>
      <c r="F835" s="2">
        <v>806500000</v>
      </c>
      <c r="G835" s="2">
        <v>640500000</v>
      </c>
      <c r="H835" s="2">
        <v>197400000</v>
      </c>
      <c r="I835" s="1"/>
      <c r="J835" s="1" t="s">
        <v>28</v>
      </c>
      <c r="K835" s="1" t="s">
        <v>37</v>
      </c>
      <c r="M835">
        <f t="array" ref="M835">1 - (F834/E834)</f>
        <v>0.66322653281418587</v>
      </c>
      <c r="N835">
        <f t="shared" ref="N835:N898" si="26">O835/E835</f>
        <v>0.31035061231337024</v>
      </c>
      <c r="O835" s="2">
        <f t="array" ref="O835">P835-SUM(G835:I835)</f>
        <v>740000000</v>
      </c>
      <c r="P835" s="2">
        <f t="shared" ref="P835:P898" si="27">E835-F835</f>
        <v>1577900000</v>
      </c>
    </row>
    <row r="836" spans="1:16" hidden="1" x14ac:dyDescent="0.25">
      <c r="A836" s="1">
        <v>862</v>
      </c>
      <c r="B836" t="s">
        <v>434</v>
      </c>
      <c r="C836" t="s">
        <v>6819</v>
      </c>
      <c r="D836" s="1" t="s">
        <v>75</v>
      </c>
      <c r="E836" s="2">
        <v>2704400000</v>
      </c>
      <c r="F836" s="2">
        <v>814300000</v>
      </c>
      <c r="G836" s="2">
        <v>705300000</v>
      </c>
      <c r="H836" s="2">
        <v>239600000</v>
      </c>
      <c r="I836" s="1"/>
      <c r="J836" s="1" t="s">
        <v>28</v>
      </c>
      <c r="K836" s="1" t="s">
        <v>37</v>
      </c>
      <c r="M836">
        <f t="array" ref="M836">1 - (F835/E835)</f>
        <v>0.66175977185036072</v>
      </c>
      <c r="N836">
        <f t="shared" si="26"/>
        <v>0.34950451116698711</v>
      </c>
      <c r="O836" s="2">
        <f t="array" ref="O836">P836-SUM(G836:I836)</f>
        <v>945200000</v>
      </c>
      <c r="P836" s="2">
        <f t="shared" si="27"/>
        <v>1890100000</v>
      </c>
    </row>
    <row r="837" spans="1:16" hidden="1" x14ac:dyDescent="0.25">
      <c r="A837" s="1">
        <v>863</v>
      </c>
      <c r="B837" t="s">
        <v>435</v>
      </c>
      <c r="C837" t="s">
        <v>6816</v>
      </c>
      <c r="D837" s="1" t="s">
        <v>10</v>
      </c>
      <c r="E837" s="2">
        <v>14135000000</v>
      </c>
      <c r="F837" s="2">
        <v>8554000000</v>
      </c>
      <c r="G837" s="2">
        <v>2815000000</v>
      </c>
      <c r="H837" s="1"/>
      <c r="I837" s="2">
        <v>250000000</v>
      </c>
      <c r="J837" s="1" t="s">
        <v>8</v>
      </c>
      <c r="K837" s="1" t="s">
        <v>208</v>
      </c>
      <c r="M837">
        <f t="array" ref="M837">1 - (F836/E836)</f>
        <v>0.69889809199822506</v>
      </c>
      <c r="N837">
        <f t="shared" si="26"/>
        <v>0.17799787760877256</v>
      </c>
      <c r="O837" s="2">
        <f t="array" ref="O837">P837-SUM(G837:I837)</f>
        <v>2516000000</v>
      </c>
      <c r="P837" s="2">
        <f t="shared" si="27"/>
        <v>5581000000</v>
      </c>
    </row>
    <row r="838" spans="1:16" x14ac:dyDescent="0.25">
      <c r="A838" s="1">
        <v>864</v>
      </c>
      <c r="B838" t="s">
        <v>435</v>
      </c>
      <c r="C838" t="s">
        <v>6817</v>
      </c>
      <c r="D838" s="1" t="s">
        <v>11</v>
      </c>
      <c r="E838" s="2">
        <v>14484000000</v>
      </c>
      <c r="F838" s="2">
        <v>8673000000</v>
      </c>
      <c r="G838" s="2">
        <v>2678000000</v>
      </c>
      <c r="H838" s="1"/>
      <c r="I838" s="2">
        <v>245000000</v>
      </c>
      <c r="J838" s="1" t="s">
        <v>8</v>
      </c>
      <c r="K838" s="1" t="s">
        <v>208</v>
      </c>
      <c r="M838">
        <f t="array" ref="M838">1 - (F837/E837)</f>
        <v>0.39483551467987266</v>
      </c>
      <c r="N838">
        <f t="shared" si="26"/>
        <v>0.19939243302954984</v>
      </c>
      <c r="O838" s="2">
        <f t="array" ref="O838">P838-SUM(G838:I838)</f>
        <v>2888000000</v>
      </c>
      <c r="P838" s="2">
        <f t="shared" si="27"/>
        <v>5811000000</v>
      </c>
    </row>
    <row r="839" spans="1:16" hidden="1" x14ac:dyDescent="0.25">
      <c r="A839" s="1">
        <v>865</v>
      </c>
      <c r="B839" t="s">
        <v>435</v>
      </c>
      <c r="C839" t="s">
        <v>6818</v>
      </c>
      <c r="D839" s="1" t="s">
        <v>12</v>
      </c>
      <c r="E839" s="2">
        <v>13405000000</v>
      </c>
      <c r="F839" s="2">
        <v>7888000000</v>
      </c>
      <c r="G839" s="2">
        <v>2417000000</v>
      </c>
      <c r="H839" s="1"/>
      <c r="I839" s="2">
        <v>233000000</v>
      </c>
      <c r="J839" s="1" t="s">
        <v>8</v>
      </c>
      <c r="K839" s="1" t="s">
        <v>208</v>
      </c>
      <c r="M839">
        <f t="array" ref="M839">1 - (F838/E838)</f>
        <v>0.40120132560066279</v>
      </c>
      <c r="N839">
        <f t="shared" si="26"/>
        <v>0.21387541961954495</v>
      </c>
      <c r="O839" s="2">
        <f t="array" ref="O839">P839-SUM(G839:I839)</f>
        <v>2867000000</v>
      </c>
      <c r="P839" s="2">
        <f t="shared" si="27"/>
        <v>5517000000</v>
      </c>
    </row>
    <row r="840" spans="1:16" hidden="1" x14ac:dyDescent="0.25">
      <c r="A840" s="1">
        <v>866</v>
      </c>
      <c r="B840" t="s">
        <v>435</v>
      </c>
      <c r="C840" t="s">
        <v>6819</v>
      </c>
      <c r="D840" s="1" t="s">
        <v>75</v>
      </c>
      <c r="E840" s="2">
        <v>13599000000</v>
      </c>
      <c r="F840" s="2">
        <v>7896000000</v>
      </c>
      <c r="G840" s="2">
        <v>2415000000</v>
      </c>
      <c r="H840" s="1"/>
      <c r="I840" s="2">
        <v>224000000</v>
      </c>
      <c r="J840" s="1" t="s">
        <v>8</v>
      </c>
      <c r="K840" s="1" t="s">
        <v>208</v>
      </c>
      <c r="M840">
        <f t="array" ref="M840">1 - (F839/E839)</f>
        <v>0.41156284968295409</v>
      </c>
      <c r="N840">
        <f t="shared" si="26"/>
        <v>0.22531068460916243</v>
      </c>
      <c r="O840" s="2">
        <f t="array" ref="O840">P840-SUM(G840:I840)</f>
        <v>3064000000</v>
      </c>
      <c r="P840" s="2">
        <f t="shared" si="27"/>
        <v>5703000000</v>
      </c>
    </row>
    <row r="841" spans="1:16" hidden="1" x14ac:dyDescent="0.25">
      <c r="A841" s="1">
        <v>867</v>
      </c>
      <c r="B841" t="s">
        <v>436</v>
      </c>
      <c r="C841" t="s">
        <v>6816</v>
      </c>
      <c r="D841" s="1" t="s">
        <v>7</v>
      </c>
      <c r="E841" s="2">
        <v>4050400000</v>
      </c>
      <c r="F841" s="1"/>
      <c r="G841" s="2">
        <v>3207800000</v>
      </c>
      <c r="H841" s="1"/>
      <c r="I841" s="1"/>
      <c r="J841" s="1" t="s">
        <v>66</v>
      </c>
      <c r="K841" s="1" t="s">
        <v>97</v>
      </c>
      <c r="M841">
        <f t="array" ref="M841">1 - (F840/E840)</f>
        <v>0.41936907125523937</v>
      </c>
      <c r="N841">
        <f t="shared" si="26"/>
        <v>0.20802883665810784</v>
      </c>
      <c r="O841" s="2">
        <f t="array" ref="O841">P841-SUM(G841:I841)</f>
        <v>842600000</v>
      </c>
      <c r="P841" s="2">
        <f t="shared" si="27"/>
        <v>4050400000</v>
      </c>
    </row>
    <row r="842" spans="1:16" x14ac:dyDescent="0.25">
      <c r="A842" s="1">
        <v>868</v>
      </c>
      <c r="B842" t="s">
        <v>436</v>
      </c>
      <c r="C842" t="s">
        <v>6817</v>
      </c>
      <c r="D842" s="1" t="s">
        <v>10</v>
      </c>
      <c r="E842" s="2">
        <v>4644600000</v>
      </c>
      <c r="F842" s="1"/>
      <c r="G842" s="2">
        <v>3524400000</v>
      </c>
      <c r="H842" s="1"/>
      <c r="I842" s="1"/>
      <c r="J842" s="1" t="s">
        <v>66</v>
      </c>
      <c r="K842" s="1" t="s">
        <v>97</v>
      </c>
      <c r="M842">
        <f t="array" ref="M842">1 - (F841/E841)</f>
        <v>1</v>
      </c>
      <c r="N842">
        <f t="shared" si="26"/>
        <v>0.24118330964991602</v>
      </c>
      <c r="O842" s="2">
        <f t="array" ref="O842">P842-SUM(G842:I842)</f>
        <v>1120200000</v>
      </c>
      <c r="P842" s="2">
        <f t="shared" si="27"/>
        <v>4644600000</v>
      </c>
    </row>
    <row r="843" spans="1:16" hidden="1" x14ac:dyDescent="0.25">
      <c r="A843" s="1">
        <v>869</v>
      </c>
      <c r="B843" t="s">
        <v>436</v>
      </c>
      <c r="C843" t="s">
        <v>6818</v>
      </c>
      <c r="D843" s="1" t="s">
        <v>11</v>
      </c>
      <c r="E843" s="2">
        <v>5147100000</v>
      </c>
      <c r="F843" s="1"/>
      <c r="G843" s="2">
        <v>3870200000</v>
      </c>
      <c r="H843" s="1"/>
      <c r="I843" s="1"/>
      <c r="J843" s="1" t="s">
        <v>66</v>
      </c>
      <c r="K843" s="1" t="s">
        <v>97</v>
      </c>
      <c r="M843">
        <f t="array" ref="M843">1 - (F842/E842)</f>
        <v>1</v>
      </c>
      <c r="N843">
        <f t="shared" si="26"/>
        <v>0.24808144391987721</v>
      </c>
      <c r="O843" s="2">
        <f t="array" ref="O843">P843-SUM(G843:I843)</f>
        <v>1276900000</v>
      </c>
      <c r="P843" s="2">
        <f t="shared" si="27"/>
        <v>5147100000</v>
      </c>
    </row>
    <row r="844" spans="1:16" hidden="1" x14ac:dyDescent="0.25">
      <c r="A844" s="1">
        <v>870</v>
      </c>
      <c r="B844" t="s">
        <v>436</v>
      </c>
      <c r="C844" t="s">
        <v>6819</v>
      </c>
      <c r="D844" s="1" t="s">
        <v>12</v>
      </c>
      <c r="E844" s="2">
        <v>5122900000</v>
      </c>
      <c r="F844" s="1"/>
      <c r="G844" s="2">
        <v>3764500000</v>
      </c>
      <c r="H844" s="1"/>
      <c r="I844" s="1"/>
      <c r="J844" s="1" t="s">
        <v>66</v>
      </c>
      <c r="K844" s="1" t="s">
        <v>97</v>
      </c>
      <c r="M844">
        <f t="array" ref="M844">1 - (F843/E843)</f>
        <v>1</v>
      </c>
      <c r="N844">
        <f t="shared" si="26"/>
        <v>0.26516231041011928</v>
      </c>
      <c r="O844" s="2">
        <f t="array" ref="O844">P844-SUM(G844:I844)</f>
        <v>1358400000</v>
      </c>
      <c r="P844" s="2">
        <f t="shared" si="27"/>
        <v>5122900000</v>
      </c>
    </row>
    <row r="845" spans="1:16" hidden="1" x14ac:dyDescent="0.25">
      <c r="A845" s="1">
        <v>871</v>
      </c>
      <c r="B845" t="s">
        <v>437</v>
      </c>
      <c r="C845" t="s">
        <v>6816</v>
      </c>
      <c r="D845" s="1" t="s">
        <v>7</v>
      </c>
      <c r="E845" s="2">
        <v>5054980000</v>
      </c>
      <c r="F845" s="2">
        <v>3230857000</v>
      </c>
      <c r="G845" s="2">
        <v>1064757000</v>
      </c>
      <c r="H845" s="1"/>
      <c r="I845" s="2">
        <v>229166000</v>
      </c>
      <c r="J845" s="1" t="s">
        <v>8</v>
      </c>
      <c r="K845" s="1" t="s">
        <v>438</v>
      </c>
      <c r="M845">
        <f t="array" ref="M845">1 - (F844/E844)</f>
        <v>1</v>
      </c>
      <c r="N845">
        <f t="shared" si="26"/>
        <v>0.10488666621826397</v>
      </c>
      <c r="O845" s="2">
        <f t="array" ref="O845">P845-SUM(G845:I845)</f>
        <v>530200000</v>
      </c>
      <c r="P845" s="2">
        <f t="shared" si="27"/>
        <v>1824123000</v>
      </c>
    </row>
    <row r="846" spans="1:16" x14ac:dyDescent="0.25">
      <c r="A846" s="1">
        <v>872</v>
      </c>
      <c r="B846" t="s">
        <v>437</v>
      </c>
      <c r="C846" t="s">
        <v>6817</v>
      </c>
      <c r="D846" s="1" t="s">
        <v>10</v>
      </c>
      <c r="E846" s="2">
        <v>5584571000</v>
      </c>
      <c r="F846" s="2">
        <v>3570801000</v>
      </c>
      <c r="G846" s="2">
        <v>1183682000</v>
      </c>
      <c r="H846" s="1"/>
      <c r="I846" s="2">
        <v>253380000</v>
      </c>
      <c r="J846" s="1" t="s">
        <v>8</v>
      </c>
      <c r="K846" s="1" t="s">
        <v>438</v>
      </c>
      <c r="M846">
        <f t="array" ref="M846">1 - (F845/E845)</f>
        <v>0.36085662059988366</v>
      </c>
      <c r="N846">
        <f t="shared" si="26"/>
        <v>0.10326809346680345</v>
      </c>
      <c r="O846" s="2">
        <f t="array" ref="O846">P846-SUM(G846:I846)</f>
        <v>576708000</v>
      </c>
      <c r="P846" s="2">
        <f t="shared" si="27"/>
        <v>2013770000</v>
      </c>
    </row>
    <row r="847" spans="1:16" hidden="1" x14ac:dyDescent="0.25">
      <c r="A847" s="1">
        <v>873</v>
      </c>
      <c r="B847" t="s">
        <v>437</v>
      </c>
      <c r="C847" t="s">
        <v>6818</v>
      </c>
      <c r="D847" s="1" t="s">
        <v>11</v>
      </c>
      <c r="E847" s="2">
        <v>6165441000</v>
      </c>
      <c r="F847" s="2">
        <v>3898403000</v>
      </c>
      <c r="G847" s="2">
        <v>1341000000</v>
      </c>
      <c r="H847" s="1"/>
      <c r="I847" s="2">
        <v>294496000</v>
      </c>
      <c r="J847" s="1" t="s">
        <v>8</v>
      </c>
      <c r="K847" s="1" t="s">
        <v>438</v>
      </c>
      <c r="M847">
        <f t="array" ref="M847">1 - (F846/E846)</f>
        <v>0.36059529013061165</v>
      </c>
      <c r="N847">
        <f t="shared" si="26"/>
        <v>0.10243257538268552</v>
      </c>
      <c r="O847" s="2">
        <f t="array" ref="O847">P847-SUM(G847:I847)</f>
        <v>631542000</v>
      </c>
      <c r="P847" s="2">
        <f t="shared" si="27"/>
        <v>2267038000</v>
      </c>
    </row>
    <row r="848" spans="1:16" hidden="1" x14ac:dyDescent="0.25">
      <c r="A848" s="1">
        <v>874</v>
      </c>
      <c r="B848" t="s">
        <v>437</v>
      </c>
      <c r="C848" t="s">
        <v>6819</v>
      </c>
      <c r="D848" s="1" t="s">
        <v>12</v>
      </c>
      <c r="E848" s="2">
        <v>6187646000</v>
      </c>
      <c r="F848" s="2">
        <v>3665578000</v>
      </c>
      <c r="G848" s="2">
        <v>1466761000</v>
      </c>
      <c r="H848" s="1"/>
      <c r="I848" s="2">
        <v>339613000</v>
      </c>
      <c r="J848" s="1" t="s">
        <v>8</v>
      </c>
      <c r="K848" s="1" t="s">
        <v>438</v>
      </c>
      <c r="M848">
        <f t="array" ref="M848">1 - (F847/E847)</f>
        <v>0.36770086681552872</v>
      </c>
      <c r="N848">
        <f t="shared" si="26"/>
        <v>0.11566498794533495</v>
      </c>
      <c r="O848" s="2">
        <f t="array" ref="O848">P848-SUM(G848:I848)</f>
        <v>715694000</v>
      </c>
      <c r="P848" s="2">
        <f t="shared" si="27"/>
        <v>2522068000</v>
      </c>
    </row>
    <row r="849" spans="1:16" hidden="1" x14ac:dyDescent="0.25">
      <c r="A849" s="1">
        <v>875</v>
      </c>
      <c r="B849" t="s">
        <v>439</v>
      </c>
      <c r="C849" t="s">
        <v>6816</v>
      </c>
      <c r="D849" s="1" t="s">
        <v>440</v>
      </c>
      <c r="E849" s="2">
        <v>11818376000</v>
      </c>
      <c r="F849" s="2">
        <v>9976057000</v>
      </c>
      <c r="G849" s="2">
        <v>1173340000</v>
      </c>
      <c r="H849" s="1"/>
      <c r="I849" s="1"/>
      <c r="J849" s="1" t="s">
        <v>8</v>
      </c>
      <c r="K849" s="1" t="s">
        <v>215</v>
      </c>
      <c r="M849">
        <f t="array" ref="M849">1 - (F848/E848)</f>
        <v>0.40759733184477587</v>
      </c>
      <c r="N849">
        <f t="shared" si="26"/>
        <v>5.6604985321164258E-2</v>
      </c>
      <c r="O849" s="2">
        <f t="array" ref="O849">P849-SUM(G849:I849)</f>
        <v>668979000</v>
      </c>
      <c r="P849" s="2">
        <f t="shared" si="27"/>
        <v>1842319000</v>
      </c>
    </row>
    <row r="850" spans="1:16" x14ac:dyDescent="0.25">
      <c r="A850" s="1">
        <v>876</v>
      </c>
      <c r="B850" t="s">
        <v>439</v>
      </c>
      <c r="C850" t="s">
        <v>6817</v>
      </c>
      <c r="D850" s="1" t="s">
        <v>441</v>
      </c>
      <c r="E850" s="2">
        <v>12695157000</v>
      </c>
      <c r="F850" s="2">
        <v>10621373000</v>
      </c>
      <c r="G850" s="2">
        <v>1545716000</v>
      </c>
      <c r="H850" s="1"/>
      <c r="I850" s="1"/>
      <c r="J850" s="1" t="s">
        <v>8</v>
      </c>
      <c r="K850" s="1" t="s">
        <v>215</v>
      </c>
      <c r="M850">
        <f t="array" ref="M850">1 - (F849/E849)</f>
        <v>0.1558859694428405</v>
      </c>
      <c r="N850">
        <f t="shared" si="26"/>
        <v>4.1596019647492349E-2</v>
      </c>
      <c r="O850" s="2">
        <f t="array" ref="O850">P850-SUM(G850:I850)</f>
        <v>528068000</v>
      </c>
      <c r="P850" s="2">
        <f t="shared" si="27"/>
        <v>2073784000</v>
      </c>
    </row>
    <row r="851" spans="1:16" hidden="1" x14ac:dyDescent="0.25">
      <c r="A851" s="1">
        <v>877</v>
      </c>
      <c r="B851" t="s">
        <v>439</v>
      </c>
      <c r="C851" t="s">
        <v>6818</v>
      </c>
      <c r="D851" s="1" t="s">
        <v>442</v>
      </c>
      <c r="E851" s="2">
        <v>12114832000</v>
      </c>
      <c r="F851" s="2">
        <v>10146494000</v>
      </c>
      <c r="G851" s="2">
        <v>1522811000</v>
      </c>
      <c r="H851" s="1"/>
      <c r="I851" s="1"/>
      <c r="J851" s="1" t="s">
        <v>8</v>
      </c>
      <c r="K851" s="1" t="s">
        <v>215</v>
      </c>
      <c r="M851">
        <f t="array" ref="M851">1 - (F850/E850)</f>
        <v>0.16335237130190672</v>
      </c>
      <c r="N851">
        <f t="shared" si="26"/>
        <v>3.6775334565101687E-2</v>
      </c>
      <c r="O851" s="2">
        <f t="array" ref="O851">P851-SUM(G851:I851)</f>
        <v>445527000</v>
      </c>
      <c r="P851" s="2">
        <f t="shared" si="27"/>
        <v>1968338000</v>
      </c>
    </row>
    <row r="852" spans="1:16" hidden="1" x14ac:dyDescent="0.25">
      <c r="A852" s="1">
        <v>878</v>
      </c>
      <c r="B852" t="s">
        <v>439</v>
      </c>
      <c r="C852" t="s">
        <v>6819</v>
      </c>
      <c r="D852" s="1" t="s">
        <v>35</v>
      </c>
      <c r="E852" s="2">
        <v>10964157000</v>
      </c>
      <c r="F852" s="2">
        <v>9196326000</v>
      </c>
      <c r="G852" s="2">
        <v>1429233000</v>
      </c>
      <c r="H852" s="1"/>
      <c r="I852" s="1"/>
      <c r="J852" s="1" t="s">
        <v>8</v>
      </c>
      <c r="K852" s="1" t="s">
        <v>215</v>
      </c>
      <c r="M852">
        <f t="array" ref="M852">1 - (F851/E851)</f>
        <v>0.1624734045011933</v>
      </c>
      <c r="N852">
        <f t="shared" si="26"/>
        <v>3.0882264819812412E-2</v>
      </c>
      <c r="O852" s="2">
        <f t="array" ref="O852">P852-SUM(G852:I852)</f>
        <v>338598000</v>
      </c>
      <c r="P852" s="2">
        <f t="shared" si="27"/>
        <v>1767831000</v>
      </c>
    </row>
    <row r="853" spans="1:16" hidden="1" x14ac:dyDescent="0.25">
      <c r="A853" s="1">
        <v>879</v>
      </c>
      <c r="B853" t="s">
        <v>443</v>
      </c>
      <c r="C853" t="s">
        <v>6816</v>
      </c>
      <c r="D853" s="1" t="s">
        <v>7</v>
      </c>
      <c r="E853" s="2">
        <v>4365400000</v>
      </c>
      <c r="F853" s="2">
        <v>1656600000</v>
      </c>
      <c r="G853" s="2">
        <v>1252300000</v>
      </c>
      <c r="H853" s="2">
        <v>1101600000</v>
      </c>
      <c r="I853" s="1"/>
      <c r="J853" s="1" t="s">
        <v>22</v>
      </c>
      <c r="K853" s="1" t="s">
        <v>240</v>
      </c>
      <c r="M853">
        <f t="array" ref="M853">1 - (F852/E852)</f>
        <v>0.16123729348275473</v>
      </c>
      <c r="N853">
        <f t="shared" si="26"/>
        <v>8.1298391899940439E-2</v>
      </c>
      <c r="O853" s="2">
        <f t="array" ref="O853">P853-SUM(G853:I853)</f>
        <v>354900000</v>
      </c>
      <c r="P853" s="2">
        <f t="shared" si="27"/>
        <v>2708800000</v>
      </c>
    </row>
    <row r="854" spans="1:16" x14ac:dyDescent="0.25">
      <c r="A854" s="1">
        <v>880</v>
      </c>
      <c r="B854" t="s">
        <v>443</v>
      </c>
      <c r="C854" t="s">
        <v>6817</v>
      </c>
      <c r="D854" s="1" t="s">
        <v>10</v>
      </c>
      <c r="E854" s="2">
        <v>4669100000</v>
      </c>
      <c r="F854" s="2">
        <v>1727700000</v>
      </c>
      <c r="G854" s="2">
        <v>1293200000</v>
      </c>
      <c r="H854" s="2">
        <v>1043200000</v>
      </c>
      <c r="I854" s="1"/>
      <c r="J854" s="1" t="s">
        <v>22</v>
      </c>
      <c r="K854" s="1" t="s">
        <v>240</v>
      </c>
      <c r="M854">
        <f t="array" ref="M854">1 - (F853/E853)</f>
        <v>0.62051587483392123</v>
      </c>
      <c r="N854">
        <f t="shared" si="26"/>
        <v>0.12957529288299671</v>
      </c>
      <c r="O854" s="2">
        <f t="array" ref="O854">P854-SUM(G854:I854)</f>
        <v>605000000</v>
      </c>
      <c r="P854" s="2">
        <f t="shared" si="27"/>
        <v>2941400000</v>
      </c>
    </row>
    <row r="855" spans="1:16" hidden="1" x14ac:dyDescent="0.25">
      <c r="A855" s="1">
        <v>881</v>
      </c>
      <c r="B855" t="s">
        <v>443</v>
      </c>
      <c r="C855" t="s">
        <v>6818</v>
      </c>
      <c r="D855" s="1" t="s">
        <v>11</v>
      </c>
      <c r="E855" s="2">
        <v>4627100000</v>
      </c>
      <c r="F855" s="2">
        <v>1768900000</v>
      </c>
      <c r="G855" s="2">
        <v>1254700000</v>
      </c>
      <c r="H855" s="2">
        <v>1006200000</v>
      </c>
      <c r="I855" s="1"/>
      <c r="J855" s="1" t="s">
        <v>22</v>
      </c>
      <c r="K855" s="1" t="s">
        <v>240</v>
      </c>
      <c r="M855">
        <f t="array" ref="M855">1 - (F854/E854)</f>
        <v>0.62997151485296954</v>
      </c>
      <c r="N855">
        <f t="shared" si="26"/>
        <v>0.12908733331892547</v>
      </c>
      <c r="O855" s="2">
        <f t="array" ref="O855">P855-SUM(G855:I855)</f>
        <v>597300000</v>
      </c>
      <c r="P855" s="2">
        <f t="shared" si="27"/>
        <v>2858200000</v>
      </c>
    </row>
    <row r="856" spans="1:16" hidden="1" x14ac:dyDescent="0.25">
      <c r="A856" s="1">
        <v>882</v>
      </c>
      <c r="B856" t="s">
        <v>443</v>
      </c>
      <c r="C856" t="s">
        <v>6819</v>
      </c>
      <c r="D856" s="1" t="s">
        <v>12</v>
      </c>
      <c r="E856" s="2">
        <v>4857800000</v>
      </c>
      <c r="F856" s="2">
        <v>1779200000</v>
      </c>
      <c r="G856" s="2">
        <v>1172700000</v>
      </c>
      <c r="H856" s="2">
        <v>994500000</v>
      </c>
      <c r="I856" s="1"/>
      <c r="J856" s="1" t="s">
        <v>22</v>
      </c>
      <c r="K856" s="1" t="s">
        <v>240</v>
      </c>
      <c r="M856">
        <f t="array" ref="M856">1 - (F855/E855)</f>
        <v>0.61770871604244559</v>
      </c>
      <c r="N856">
        <f t="shared" si="26"/>
        <v>0.18761579315739635</v>
      </c>
      <c r="O856" s="2">
        <f t="array" ref="O856">P856-SUM(G856:I856)</f>
        <v>911400000</v>
      </c>
      <c r="P856" s="2">
        <f t="shared" si="27"/>
        <v>3078600000</v>
      </c>
    </row>
    <row r="857" spans="1:16" hidden="1" x14ac:dyDescent="0.25">
      <c r="A857" s="1">
        <v>883</v>
      </c>
      <c r="B857" t="s">
        <v>444</v>
      </c>
      <c r="C857" t="s">
        <v>6816</v>
      </c>
      <c r="D857" s="1" t="s">
        <v>7</v>
      </c>
      <c r="E857" s="2">
        <v>93646000000</v>
      </c>
      <c r="F857" s="1"/>
      <c r="G857" s="2">
        <v>64729000000</v>
      </c>
      <c r="H857" s="1"/>
      <c r="I857" s="2">
        <v>3385000000</v>
      </c>
      <c r="J857" s="1" t="s">
        <v>66</v>
      </c>
      <c r="K857" s="1" t="s">
        <v>137</v>
      </c>
      <c r="M857">
        <f t="array" ref="M857">1 - (F856/E856)</f>
        <v>0.6337436699740624</v>
      </c>
      <c r="N857">
        <f t="shared" si="26"/>
        <v>0.27264378617346174</v>
      </c>
      <c r="O857" s="2">
        <f t="array" ref="O857">P857-SUM(G857:I857)</f>
        <v>25532000000</v>
      </c>
      <c r="P857" s="2">
        <f t="shared" si="27"/>
        <v>93646000000</v>
      </c>
    </row>
    <row r="858" spans="1:16" x14ac:dyDescent="0.25">
      <c r="A858" s="1">
        <v>884</v>
      </c>
      <c r="B858" t="s">
        <v>444</v>
      </c>
      <c r="C858" t="s">
        <v>6817</v>
      </c>
      <c r="D858" s="1" t="s">
        <v>10</v>
      </c>
      <c r="E858" s="2">
        <v>97142000000</v>
      </c>
      <c r="F858" s="1"/>
      <c r="G858" s="2">
        <v>70467000000</v>
      </c>
      <c r="H858" s="1"/>
      <c r="I858" s="2">
        <v>225000000</v>
      </c>
      <c r="J858" s="1" t="s">
        <v>66</v>
      </c>
      <c r="K858" s="1" t="s">
        <v>137</v>
      </c>
      <c r="M858">
        <f t="array" ref="M858">1 - (F857/E857)</f>
        <v>1</v>
      </c>
      <c r="N858">
        <f t="shared" si="26"/>
        <v>0.27228181425130221</v>
      </c>
      <c r="O858" s="2">
        <f t="array" ref="O858">P858-SUM(G858:I858)</f>
        <v>26450000000</v>
      </c>
      <c r="P858" s="2">
        <f t="shared" si="27"/>
        <v>97142000000</v>
      </c>
    </row>
    <row r="859" spans="1:16" hidden="1" x14ac:dyDescent="0.25">
      <c r="A859" s="1">
        <v>885</v>
      </c>
      <c r="B859" t="s">
        <v>444</v>
      </c>
      <c r="C859" t="s">
        <v>6818</v>
      </c>
      <c r="D859" s="1" t="s">
        <v>11</v>
      </c>
      <c r="E859" s="2">
        <v>91973000000</v>
      </c>
      <c r="F859" s="1"/>
      <c r="G859" s="2">
        <v>61274000000</v>
      </c>
      <c r="H859" s="1"/>
      <c r="I859" s="2">
        <v>3139000000</v>
      </c>
      <c r="J859" s="1" t="s">
        <v>66</v>
      </c>
      <c r="K859" s="1" t="s">
        <v>137</v>
      </c>
      <c r="M859">
        <f t="array" ref="M859">1 - (F858/E858)</f>
        <v>1</v>
      </c>
      <c r="N859">
        <f t="shared" si="26"/>
        <v>0.29965315907929502</v>
      </c>
      <c r="O859" s="2">
        <f t="array" ref="O859">P859-SUM(G859:I859)</f>
        <v>27560000000</v>
      </c>
      <c r="P859" s="2">
        <f t="shared" si="27"/>
        <v>91973000000</v>
      </c>
    </row>
    <row r="860" spans="1:16" hidden="1" x14ac:dyDescent="0.25">
      <c r="A860" s="1">
        <v>886</v>
      </c>
      <c r="B860" t="s">
        <v>444</v>
      </c>
      <c r="C860" t="s">
        <v>6819</v>
      </c>
      <c r="D860" s="1" t="s">
        <v>12</v>
      </c>
      <c r="E860" s="2">
        <v>89716000000</v>
      </c>
      <c r="F860" s="1"/>
      <c r="G860" s="2">
        <v>59014000000</v>
      </c>
      <c r="H860" s="1"/>
      <c r="I860" s="2">
        <v>3827000000</v>
      </c>
      <c r="J860" s="1" t="s">
        <v>66</v>
      </c>
      <c r="K860" s="1" t="s">
        <v>137</v>
      </c>
      <c r="M860">
        <f t="array" ref="M860">1 - (F859/E859)</f>
        <v>1</v>
      </c>
      <c r="N860">
        <f t="shared" si="26"/>
        <v>0.29955637790360695</v>
      </c>
      <c r="O860" s="2">
        <f t="array" ref="O860">P860-SUM(G860:I860)</f>
        <v>26875000000</v>
      </c>
      <c r="P860" s="2">
        <f t="shared" si="27"/>
        <v>89716000000</v>
      </c>
    </row>
    <row r="861" spans="1:16" hidden="1" x14ac:dyDescent="0.25">
      <c r="A861" s="1">
        <v>887</v>
      </c>
      <c r="B861" t="s">
        <v>445</v>
      </c>
      <c r="C861" t="s">
        <v>6816</v>
      </c>
      <c r="D861" s="1" t="s">
        <v>293</v>
      </c>
      <c r="E861" s="2">
        <v>12134000000</v>
      </c>
      <c r="F861" s="2">
        <v>7432000000</v>
      </c>
      <c r="G861" s="2">
        <v>3357000000</v>
      </c>
      <c r="H861" s="1"/>
      <c r="I861" s="1"/>
      <c r="J861" s="1" t="s">
        <v>15</v>
      </c>
      <c r="K861" s="1" t="s">
        <v>446</v>
      </c>
      <c r="M861">
        <f t="array" ref="M861">1 - (F860/E860)</f>
        <v>1</v>
      </c>
      <c r="N861">
        <f t="shared" si="26"/>
        <v>0.11084555793637713</v>
      </c>
      <c r="O861" s="2">
        <f t="array" ref="O861">P861-SUM(G861:I861)</f>
        <v>1345000000</v>
      </c>
      <c r="P861" s="2">
        <f t="shared" si="27"/>
        <v>4702000000</v>
      </c>
    </row>
    <row r="862" spans="1:16" x14ac:dyDescent="0.25">
      <c r="A862" s="1">
        <v>888</v>
      </c>
      <c r="B862" t="s">
        <v>445</v>
      </c>
      <c r="C862" t="s">
        <v>6817</v>
      </c>
      <c r="D862" s="1" t="s">
        <v>148</v>
      </c>
      <c r="E862" s="2">
        <v>12540000000</v>
      </c>
      <c r="F862" s="2">
        <v>7737000000</v>
      </c>
      <c r="G862" s="2">
        <v>3453000000</v>
      </c>
      <c r="H862" s="1"/>
      <c r="I862" s="1"/>
      <c r="J862" s="1" t="s">
        <v>15</v>
      </c>
      <c r="K862" s="1" t="s">
        <v>446</v>
      </c>
      <c r="M862">
        <f t="array" ref="M862">1 - (F861/E861)</f>
        <v>0.38750618097906708</v>
      </c>
      <c r="N862">
        <f t="shared" si="26"/>
        <v>0.1076555023923445</v>
      </c>
      <c r="O862" s="2">
        <f t="array" ref="O862">P862-SUM(G862:I862)</f>
        <v>1350000000</v>
      </c>
      <c r="P862" s="2">
        <f t="shared" si="27"/>
        <v>4803000000</v>
      </c>
    </row>
    <row r="863" spans="1:16" hidden="1" x14ac:dyDescent="0.25">
      <c r="A863" s="1">
        <v>889</v>
      </c>
      <c r="B863" t="s">
        <v>445</v>
      </c>
      <c r="C863" t="s">
        <v>6818</v>
      </c>
      <c r="D863" s="1" t="s">
        <v>58</v>
      </c>
      <c r="E863" s="2">
        <v>13506000000</v>
      </c>
      <c r="F863" s="2">
        <v>8406000000</v>
      </c>
      <c r="G863" s="2">
        <v>3777000000</v>
      </c>
      <c r="H863" s="1"/>
      <c r="I863" s="1"/>
      <c r="J863" s="1" t="s">
        <v>15</v>
      </c>
      <c r="K863" s="1" t="s">
        <v>446</v>
      </c>
      <c r="M863">
        <f t="array" ref="M863">1 - (F862/E862)</f>
        <v>0.3830143540669857</v>
      </c>
      <c r="N863">
        <f t="shared" si="26"/>
        <v>9.7956463793869394E-2</v>
      </c>
      <c r="O863" s="2">
        <f t="array" ref="O863">P863-SUM(G863:I863)</f>
        <v>1323000000</v>
      </c>
      <c r="P863" s="2">
        <f t="shared" si="27"/>
        <v>5100000000</v>
      </c>
    </row>
    <row r="864" spans="1:16" hidden="1" x14ac:dyDescent="0.25">
      <c r="A864" s="1">
        <v>890</v>
      </c>
      <c r="B864" t="s">
        <v>445</v>
      </c>
      <c r="C864" t="s">
        <v>6819</v>
      </c>
      <c r="D864" s="1" t="s">
        <v>149</v>
      </c>
      <c r="E864" s="2">
        <v>14437000000</v>
      </c>
      <c r="F864" s="2">
        <v>9168000000</v>
      </c>
      <c r="G864" s="2">
        <v>4168000000</v>
      </c>
      <c r="H864" s="1"/>
      <c r="I864" s="1"/>
      <c r="J864" s="1" t="s">
        <v>15</v>
      </c>
      <c r="K864" s="1" t="s">
        <v>446</v>
      </c>
      <c r="M864">
        <f t="array" ref="M864">1 - (F863/E863)</f>
        <v>0.3776099511328298</v>
      </c>
      <c r="N864">
        <f t="shared" si="26"/>
        <v>7.6262381381173375E-2</v>
      </c>
      <c r="O864" s="2">
        <f t="array" ref="O864">P864-SUM(G864:I864)</f>
        <v>1101000000</v>
      </c>
      <c r="P864" s="2">
        <f t="shared" si="27"/>
        <v>5269000000</v>
      </c>
    </row>
    <row r="865" spans="1:16" hidden="1" x14ac:dyDescent="0.25">
      <c r="A865" s="1">
        <v>891</v>
      </c>
      <c r="B865" t="s">
        <v>447</v>
      </c>
      <c r="C865" t="s">
        <v>6816</v>
      </c>
      <c r="D865" s="1" t="s">
        <v>14</v>
      </c>
      <c r="E865" s="2">
        <v>14197000000</v>
      </c>
      <c r="F865" s="2">
        <v>8763000000</v>
      </c>
      <c r="G865" s="2">
        <v>3872000000</v>
      </c>
      <c r="H865" s="1"/>
      <c r="I865" s="1"/>
      <c r="J865" s="1" t="s">
        <v>51</v>
      </c>
      <c r="K865" s="1" t="s">
        <v>164</v>
      </c>
      <c r="M865">
        <f t="array" ref="M865">1 - (F864/E864)</f>
        <v>0.36496502043360812</v>
      </c>
      <c r="N865">
        <f t="shared" si="26"/>
        <v>0.11002324434739734</v>
      </c>
      <c r="O865" s="2">
        <f t="array" ref="O865">P865-SUM(G865:I865)</f>
        <v>1562000000</v>
      </c>
      <c r="P865" s="2">
        <f t="shared" si="27"/>
        <v>5434000000</v>
      </c>
    </row>
    <row r="866" spans="1:16" x14ac:dyDescent="0.25">
      <c r="A866" s="1">
        <v>892</v>
      </c>
      <c r="B866" t="s">
        <v>447</v>
      </c>
      <c r="C866" t="s">
        <v>6817</v>
      </c>
      <c r="D866" s="1" t="s">
        <v>17</v>
      </c>
      <c r="E866" s="2">
        <v>14792000000</v>
      </c>
      <c r="F866" s="2">
        <v>8689000000</v>
      </c>
      <c r="G866" s="2">
        <v>3266000000</v>
      </c>
      <c r="H866" s="1"/>
      <c r="I866" s="1"/>
      <c r="J866" s="1" t="s">
        <v>51</v>
      </c>
      <c r="K866" s="1" t="s">
        <v>164</v>
      </c>
      <c r="M866">
        <f t="array" ref="M866">1 - (F865/E865)</f>
        <v>0.38275692047615695</v>
      </c>
      <c r="N866">
        <f t="shared" si="26"/>
        <v>0.19179286100594917</v>
      </c>
      <c r="O866" s="2">
        <f t="array" ref="O866">P866-SUM(G866:I866)</f>
        <v>2837000000</v>
      </c>
      <c r="P866" s="2">
        <f t="shared" si="27"/>
        <v>6103000000</v>
      </c>
    </row>
    <row r="867" spans="1:16" hidden="1" x14ac:dyDescent="0.25">
      <c r="A867" s="1">
        <v>893</v>
      </c>
      <c r="B867" t="s">
        <v>447</v>
      </c>
      <c r="C867" t="s">
        <v>6818</v>
      </c>
      <c r="D867" s="1" t="s">
        <v>18</v>
      </c>
      <c r="E867" s="2">
        <v>14580000000</v>
      </c>
      <c r="F867" s="2">
        <v>9517000000</v>
      </c>
      <c r="G867" s="2">
        <v>4039000000</v>
      </c>
      <c r="H867" s="1"/>
      <c r="I867" s="1"/>
      <c r="J867" s="1" t="s">
        <v>51</v>
      </c>
      <c r="K867" s="1" t="s">
        <v>164</v>
      </c>
      <c r="M867">
        <f t="array" ref="M867">1 - (F866/E866)</f>
        <v>0.41258788534342883</v>
      </c>
      <c r="N867">
        <f t="shared" si="26"/>
        <v>7.0233196159122088E-2</v>
      </c>
      <c r="O867" s="2">
        <f t="array" ref="O867">P867-SUM(G867:I867)</f>
        <v>1024000000</v>
      </c>
      <c r="P867" s="2">
        <f t="shared" si="27"/>
        <v>5063000000</v>
      </c>
    </row>
    <row r="868" spans="1:16" hidden="1" x14ac:dyDescent="0.25">
      <c r="A868" s="1">
        <v>894</v>
      </c>
      <c r="B868" t="s">
        <v>447</v>
      </c>
      <c r="C868" t="s">
        <v>6819</v>
      </c>
      <c r="D868" s="1" t="s">
        <v>19</v>
      </c>
      <c r="E868" s="2">
        <v>13525000000</v>
      </c>
      <c r="F868" s="2">
        <v>8844000000</v>
      </c>
      <c r="G868" s="2">
        <v>3590000000</v>
      </c>
      <c r="H868" s="1"/>
      <c r="I868" s="1"/>
      <c r="J868" s="1" t="s">
        <v>51</v>
      </c>
      <c r="K868" s="1" t="s">
        <v>164</v>
      </c>
      <c r="M868">
        <f t="array" ref="M868">1 - (F867/E867)</f>
        <v>0.34725651577503425</v>
      </c>
      <c r="N868">
        <f t="shared" si="26"/>
        <v>8.0665434380776335E-2</v>
      </c>
      <c r="O868" s="2">
        <f t="array" ref="O868">P868-SUM(G868:I868)</f>
        <v>1091000000</v>
      </c>
      <c r="P868" s="2">
        <f t="shared" si="27"/>
        <v>4681000000</v>
      </c>
    </row>
    <row r="869" spans="1:16" hidden="1" x14ac:dyDescent="0.25">
      <c r="A869" s="1">
        <v>895</v>
      </c>
      <c r="B869" t="s">
        <v>448</v>
      </c>
      <c r="C869" t="s">
        <v>6816</v>
      </c>
      <c r="D869" s="1" t="s">
        <v>31</v>
      </c>
      <c r="E869" s="2">
        <v>1287577000</v>
      </c>
      <c r="F869" s="2">
        <v>1073447000</v>
      </c>
      <c r="G869" s="2">
        <v>174085000</v>
      </c>
      <c r="H869" s="1"/>
      <c r="I869" s="2">
        <v>12784000</v>
      </c>
      <c r="J869" s="1" t="s">
        <v>66</v>
      </c>
      <c r="K869" s="1" t="s">
        <v>137</v>
      </c>
      <c r="M869">
        <f t="array" ref="M869">1 - (F868/E868)</f>
        <v>0.34609981515711641</v>
      </c>
      <c r="N869">
        <f t="shared" si="26"/>
        <v>2.1172326004580695E-2</v>
      </c>
      <c r="O869" s="2">
        <f t="array" ref="O869">P869-SUM(G869:I869)</f>
        <v>27261000</v>
      </c>
      <c r="P869" s="2">
        <f t="shared" si="27"/>
        <v>214130000</v>
      </c>
    </row>
    <row r="870" spans="1:16" x14ac:dyDescent="0.25">
      <c r="A870" s="1">
        <v>896</v>
      </c>
      <c r="B870" t="s">
        <v>448</v>
      </c>
      <c r="C870" t="s">
        <v>6817</v>
      </c>
      <c r="D870" s="1" t="s">
        <v>33</v>
      </c>
      <c r="E870" s="2">
        <v>1463767000</v>
      </c>
      <c r="F870" s="2">
        <v>1200308000</v>
      </c>
      <c r="G870" s="2">
        <v>194491000</v>
      </c>
      <c r="H870" s="1"/>
      <c r="I870" s="2">
        <v>13279000</v>
      </c>
      <c r="J870" s="1" t="s">
        <v>66</v>
      </c>
      <c r="K870" s="1" t="s">
        <v>137</v>
      </c>
      <c r="M870">
        <f t="array" ref="M870">1 - (F869/E869)</f>
        <v>0.16630461712192746</v>
      </c>
      <c r="N870">
        <f t="shared" si="26"/>
        <v>3.8044989400635484E-2</v>
      </c>
      <c r="O870" s="2">
        <f t="array" ref="O870">P870-SUM(G870:I870)</f>
        <v>55689000</v>
      </c>
      <c r="P870" s="2">
        <f t="shared" si="27"/>
        <v>263459000</v>
      </c>
    </row>
    <row r="871" spans="1:16" hidden="1" x14ac:dyDescent="0.25">
      <c r="A871" s="1">
        <v>897</v>
      </c>
      <c r="B871" t="s">
        <v>448</v>
      </c>
      <c r="C871" t="s">
        <v>6818</v>
      </c>
      <c r="D871" s="1" t="s">
        <v>34</v>
      </c>
      <c r="E871" s="2">
        <v>1627413000</v>
      </c>
      <c r="F871" s="2">
        <v>1354969000</v>
      </c>
      <c r="G871" s="2">
        <v>207519000</v>
      </c>
      <c r="H871" s="1"/>
      <c r="I871" s="2">
        <v>13338000</v>
      </c>
      <c r="J871" s="1" t="s">
        <v>66</v>
      </c>
      <c r="K871" s="1" t="s">
        <v>137</v>
      </c>
      <c r="M871">
        <f t="array" ref="M871">1 - (F870/E870)</f>
        <v>0.17998697880195413</v>
      </c>
      <c r="N871">
        <f t="shared" si="26"/>
        <v>3.1698775909987202E-2</v>
      </c>
      <c r="O871" s="2">
        <f t="array" ref="O871">P871-SUM(G871:I871)</f>
        <v>51587000</v>
      </c>
      <c r="P871" s="2">
        <f t="shared" si="27"/>
        <v>272444000</v>
      </c>
    </row>
    <row r="872" spans="1:16" hidden="1" x14ac:dyDescent="0.25">
      <c r="A872" s="1">
        <v>898</v>
      </c>
      <c r="B872" t="s">
        <v>448</v>
      </c>
      <c r="C872" t="s">
        <v>6819</v>
      </c>
      <c r="D872" s="1" t="s">
        <v>35</v>
      </c>
      <c r="E872" s="2">
        <v>1822114000</v>
      </c>
      <c r="F872" s="2">
        <v>1524907000</v>
      </c>
      <c r="G872" s="2">
        <v>224088000</v>
      </c>
      <c r="H872" s="1"/>
      <c r="I872" s="2">
        <v>13794000</v>
      </c>
      <c r="J872" s="1" t="s">
        <v>66</v>
      </c>
      <c r="K872" s="1" t="s">
        <v>137</v>
      </c>
      <c r="M872">
        <f t="array" ref="M872">1 - (F871/E871)</f>
        <v>0.16740925628589665</v>
      </c>
      <c r="N872">
        <f t="shared" si="26"/>
        <v>3.2558336086545625E-2</v>
      </c>
      <c r="O872" s="2">
        <f t="array" ref="O872">P872-SUM(G872:I872)</f>
        <v>59325000</v>
      </c>
      <c r="P872" s="2">
        <f t="shared" si="27"/>
        <v>297207000</v>
      </c>
    </row>
    <row r="873" spans="1:16" hidden="1" x14ac:dyDescent="0.25">
      <c r="A873" s="1">
        <v>899</v>
      </c>
      <c r="B873" t="s">
        <v>449</v>
      </c>
      <c r="C873" t="s">
        <v>6816</v>
      </c>
      <c r="D873" s="1" t="s">
        <v>7</v>
      </c>
      <c r="E873" s="2">
        <v>793373000</v>
      </c>
      <c r="F873" s="2">
        <v>206974000</v>
      </c>
      <c r="G873" s="2">
        <v>123524000</v>
      </c>
      <c r="H873" s="1"/>
      <c r="I873" s="2">
        <v>214827000</v>
      </c>
      <c r="J873" s="1" t="s">
        <v>71</v>
      </c>
      <c r="K873" s="1" t="s">
        <v>72</v>
      </c>
      <c r="M873">
        <f t="array" ref="M873">1 - (F872/E872)</f>
        <v>0.16311108964642174</v>
      </c>
      <c r="N873">
        <f t="shared" si="26"/>
        <v>0.31264991372280126</v>
      </c>
      <c r="O873" s="2">
        <f t="array" ref="O873">P873-SUM(G873:I873)</f>
        <v>248048000</v>
      </c>
      <c r="P873" s="2">
        <f t="shared" si="27"/>
        <v>586399000</v>
      </c>
    </row>
    <row r="874" spans="1:16" x14ac:dyDescent="0.25">
      <c r="A874" s="1">
        <v>900</v>
      </c>
      <c r="B874" t="s">
        <v>449</v>
      </c>
      <c r="C874" t="s">
        <v>6817</v>
      </c>
      <c r="D874" s="1" t="s">
        <v>10</v>
      </c>
      <c r="E874" s="2">
        <v>861527000</v>
      </c>
      <c r="F874" s="2">
        <v>221498000</v>
      </c>
      <c r="G874" s="2">
        <v>127470000</v>
      </c>
      <c r="H874" s="1"/>
      <c r="I874" s="2">
        <v>224713000</v>
      </c>
      <c r="J874" s="1" t="s">
        <v>71</v>
      </c>
      <c r="K874" s="1" t="s">
        <v>72</v>
      </c>
      <c r="M874">
        <f t="array" ref="M874">1 - (F873/E873)</f>
        <v>0.7391214472889801</v>
      </c>
      <c r="N874">
        <f t="shared" si="26"/>
        <v>0.33411140916071114</v>
      </c>
      <c r="O874" s="2">
        <f t="array" ref="O874">P874-SUM(G874:I874)</f>
        <v>287846000</v>
      </c>
      <c r="P874" s="2">
        <f t="shared" si="27"/>
        <v>640029000</v>
      </c>
    </row>
    <row r="875" spans="1:16" hidden="1" x14ac:dyDescent="0.25">
      <c r="A875" s="1">
        <v>901</v>
      </c>
      <c r="B875" t="s">
        <v>449</v>
      </c>
      <c r="C875" t="s">
        <v>6818</v>
      </c>
      <c r="D875" s="1" t="s">
        <v>11</v>
      </c>
      <c r="E875" s="2">
        <v>993897000</v>
      </c>
      <c r="F875" s="2">
        <v>258617000</v>
      </c>
      <c r="G875" s="2">
        <v>122201000</v>
      </c>
      <c r="H875" s="1"/>
      <c r="I875" s="2">
        <v>258074000</v>
      </c>
      <c r="J875" s="1" t="s">
        <v>71</v>
      </c>
      <c r="K875" s="1" t="s">
        <v>72</v>
      </c>
      <c r="M875">
        <f t="array" ref="M875">1 - (F874/E874)</f>
        <v>0.74290068680377974</v>
      </c>
      <c r="N875">
        <f t="shared" si="26"/>
        <v>0.35718489944129017</v>
      </c>
      <c r="O875" s="2">
        <f t="array" ref="O875">P875-SUM(G875:I875)</f>
        <v>355005000</v>
      </c>
      <c r="P875" s="2">
        <f t="shared" si="27"/>
        <v>735280000</v>
      </c>
    </row>
    <row r="876" spans="1:16" hidden="1" x14ac:dyDescent="0.25">
      <c r="A876" s="1">
        <v>902</v>
      </c>
      <c r="B876" t="s">
        <v>449</v>
      </c>
      <c r="C876" t="s">
        <v>6819</v>
      </c>
      <c r="D876" s="1" t="s">
        <v>12</v>
      </c>
      <c r="E876" s="2">
        <v>1166769000</v>
      </c>
      <c r="F876" s="2">
        <v>304477000</v>
      </c>
      <c r="G876" s="2">
        <v>122735000</v>
      </c>
      <c r="H876" s="1"/>
      <c r="I876" s="2">
        <v>344527000</v>
      </c>
      <c r="J876" s="1" t="s">
        <v>71</v>
      </c>
      <c r="K876" s="1" t="s">
        <v>72</v>
      </c>
      <c r="M876">
        <f t="array" ref="M876">1 - (F875/E875)</f>
        <v>0.73979496869393913</v>
      </c>
      <c r="N876">
        <f t="shared" si="26"/>
        <v>0.33856744565548108</v>
      </c>
      <c r="O876" s="2">
        <f t="array" ref="O876">P876-SUM(G876:I876)</f>
        <v>395030000</v>
      </c>
      <c r="P876" s="2">
        <f t="shared" si="27"/>
        <v>862292000</v>
      </c>
    </row>
    <row r="877" spans="1:16" hidden="1" x14ac:dyDescent="0.25">
      <c r="A877" s="1">
        <v>903</v>
      </c>
      <c r="B877" t="s">
        <v>450</v>
      </c>
      <c r="C877" t="s">
        <v>6816</v>
      </c>
      <c r="D877" s="1" t="s">
        <v>169</v>
      </c>
      <c r="E877" s="2">
        <v>2842781000</v>
      </c>
      <c r="F877" s="2">
        <v>1237452000</v>
      </c>
      <c r="G877" s="2">
        <v>387812000</v>
      </c>
      <c r="H877" s="2">
        <v>487832000</v>
      </c>
      <c r="I877" s="1"/>
      <c r="J877" s="1" t="s">
        <v>22</v>
      </c>
      <c r="K877" s="1" t="s">
        <v>89</v>
      </c>
      <c r="M877">
        <f t="array" ref="M877">1 - (F876/E876)</f>
        <v>0.73904260397730825</v>
      </c>
      <c r="N877">
        <f t="shared" si="26"/>
        <v>0.25667999047411671</v>
      </c>
      <c r="O877" s="2">
        <f t="array" ref="O877">P877-SUM(G877:I877)</f>
        <v>729685000</v>
      </c>
      <c r="P877" s="2">
        <f t="shared" si="27"/>
        <v>1605329000</v>
      </c>
    </row>
    <row r="878" spans="1:16" x14ac:dyDescent="0.25">
      <c r="A878" s="1">
        <v>904</v>
      </c>
      <c r="B878" t="s">
        <v>450</v>
      </c>
      <c r="C878" t="s">
        <v>6817</v>
      </c>
      <c r="D878" s="1" t="s">
        <v>170</v>
      </c>
      <c r="E878" s="2">
        <v>2929408000</v>
      </c>
      <c r="F878" s="2">
        <v>1232962000</v>
      </c>
      <c r="G878" s="2">
        <v>384907000</v>
      </c>
      <c r="H878" s="2">
        <v>539469000</v>
      </c>
      <c r="I878" s="1"/>
      <c r="J878" s="1" t="s">
        <v>22</v>
      </c>
      <c r="K878" s="1" t="s">
        <v>89</v>
      </c>
      <c r="M878">
        <f t="array" ref="M878">1 - (F877/E877)</f>
        <v>0.56470371794380214</v>
      </c>
      <c r="N878">
        <f t="shared" si="26"/>
        <v>0.26355837083806694</v>
      </c>
      <c r="O878" s="2">
        <f t="array" ref="O878">P878-SUM(G878:I878)</f>
        <v>772070000</v>
      </c>
      <c r="P878" s="2">
        <f t="shared" si="27"/>
        <v>1696446000</v>
      </c>
    </row>
    <row r="879" spans="1:16" hidden="1" x14ac:dyDescent="0.25">
      <c r="A879" s="1">
        <v>905</v>
      </c>
      <c r="B879" t="s">
        <v>450</v>
      </c>
      <c r="C879" t="s">
        <v>6818</v>
      </c>
      <c r="D879" s="1" t="s">
        <v>171</v>
      </c>
      <c r="E879" s="2">
        <v>2814049000</v>
      </c>
      <c r="F879" s="2">
        <v>1215229000</v>
      </c>
      <c r="G879" s="2">
        <v>406864000</v>
      </c>
      <c r="H879" s="2">
        <v>530616000</v>
      </c>
      <c r="I879" s="1"/>
      <c r="J879" s="1" t="s">
        <v>22</v>
      </c>
      <c r="K879" s="1" t="s">
        <v>89</v>
      </c>
      <c r="M879">
        <f t="array" ref="M879">1 - (F878/E878)</f>
        <v>0.5791088165253867</v>
      </c>
      <c r="N879">
        <f t="shared" si="26"/>
        <v>0.2350136760234097</v>
      </c>
      <c r="O879" s="2">
        <f t="array" ref="O879">P879-SUM(G879:I879)</f>
        <v>661340000</v>
      </c>
      <c r="P879" s="2">
        <f t="shared" si="27"/>
        <v>1598820000</v>
      </c>
    </row>
    <row r="880" spans="1:16" hidden="1" x14ac:dyDescent="0.25">
      <c r="A880" s="1">
        <v>906</v>
      </c>
      <c r="B880" t="s">
        <v>450</v>
      </c>
      <c r="C880" t="s">
        <v>6819</v>
      </c>
      <c r="D880" s="1" t="s">
        <v>172</v>
      </c>
      <c r="E880" s="2">
        <v>2984493000</v>
      </c>
      <c r="F880" s="2">
        <v>1163391000</v>
      </c>
      <c r="G880" s="2">
        <v>379399000</v>
      </c>
      <c r="H880" s="2">
        <v>481258000</v>
      </c>
      <c r="I880" s="1"/>
      <c r="J880" s="1" t="s">
        <v>22</v>
      </c>
      <c r="K880" s="1" t="s">
        <v>89</v>
      </c>
      <c r="M880">
        <f t="array" ref="M880">1 - (F879/E879)</f>
        <v>0.56815641802967898</v>
      </c>
      <c r="N880">
        <f t="shared" si="26"/>
        <v>0.32181177841596548</v>
      </c>
      <c r="O880" s="2">
        <f t="array" ref="O880">P880-SUM(G880:I880)</f>
        <v>960445000</v>
      </c>
      <c r="P880" s="2">
        <f t="shared" si="27"/>
        <v>1821102000</v>
      </c>
    </row>
    <row r="881" spans="1:16" hidden="1" x14ac:dyDescent="0.25">
      <c r="A881" s="1">
        <v>907</v>
      </c>
      <c r="B881" t="s">
        <v>451</v>
      </c>
      <c r="C881" t="s">
        <v>6816</v>
      </c>
      <c r="D881" s="1" t="s">
        <v>10</v>
      </c>
      <c r="E881" s="2">
        <v>19561000000</v>
      </c>
      <c r="F881" s="2">
        <v>12952000000</v>
      </c>
      <c r="G881" s="2">
        <v>3706000000</v>
      </c>
      <c r="H881" s="1"/>
      <c r="I881" s="1"/>
      <c r="J881" s="1" t="s">
        <v>51</v>
      </c>
      <c r="K881" s="1" t="s">
        <v>193</v>
      </c>
      <c r="M881">
        <f t="array" ref="M881">1 - (F880/E880)</f>
        <v>0.61018806209295851</v>
      </c>
      <c r="N881">
        <f t="shared" si="26"/>
        <v>0.14840754562650171</v>
      </c>
      <c r="O881" s="2">
        <f t="array" ref="O881">P881-SUM(G881:I881)</f>
        <v>2903000000</v>
      </c>
      <c r="P881" s="2">
        <f t="shared" si="27"/>
        <v>6609000000</v>
      </c>
    </row>
    <row r="882" spans="1:16" x14ac:dyDescent="0.25">
      <c r="A882" s="1">
        <v>908</v>
      </c>
      <c r="B882" t="s">
        <v>451</v>
      </c>
      <c r="C882" t="s">
        <v>6817</v>
      </c>
      <c r="D882" s="1" t="s">
        <v>11</v>
      </c>
      <c r="E882" s="2">
        <v>19724000000</v>
      </c>
      <c r="F882" s="2">
        <v>13041000000</v>
      </c>
      <c r="G882" s="2">
        <v>4162000000</v>
      </c>
      <c r="H882" s="1"/>
      <c r="I882" s="1"/>
      <c r="J882" s="1" t="s">
        <v>51</v>
      </c>
      <c r="K882" s="1" t="s">
        <v>193</v>
      </c>
      <c r="M882">
        <f t="array" ref="M882">1 - (F881/E881)</f>
        <v>0.33786616226164301</v>
      </c>
      <c r="N882">
        <f t="shared" si="26"/>
        <v>0.12781383086595011</v>
      </c>
      <c r="O882" s="2">
        <f t="array" ref="O882">P882-SUM(G882:I882)</f>
        <v>2521000000</v>
      </c>
      <c r="P882" s="2">
        <f t="shared" si="27"/>
        <v>6683000000</v>
      </c>
    </row>
    <row r="883" spans="1:16" hidden="1" x14ac:dyDescent="0.25">
      <c r="A883" s="1">
        <v>909</v>
      </c>
      <c r="B883" t="s">
        <v>451</v>
      </c>
      <c r="C883" t="s">
        <v>6818</v>
      </c>
      <c r="D883" s="1" t="s">
        <v>12</v>
      </c>
      <c r="E883" s="2">
        <v>18591000000</v>
      </c>
      <c r="F883" s="2">
        <v>11967000000</v>
      </c>
      <c r="G883" s="2">
        <v>5011000000</v>
      </c>
      <c r="H883" s="1"/>
      <c r="I883" s="1"/>
      <c r="J883" s="1" t="s">
        <v>51</v>
      </c>
      <c r="K883" s="1" t="s">
        <v>193</v>
      </c>
      <c r="M883">
        <f t="array" ref="M883">1 - (F882/E882)</f>
        <v>0.33882579598458729</v>
      </c>
      <c r="N883">
        <f t="shared" si="26"/>
        <v>8.676241191974611E-2</v>
      </c>
      <c r="O883" s="2">
        <f t="array" ref="O883">P883-SUM(G883:I883)</f>
        <v>1613000000</v>
      </c>
      <c r="P883" s="2">
        <f t="shared" si="27"/>
        <v>6624000000</v>
      </c>
    </row>
    <row r="884" spans="1:16" hidden="1" x14ac:dyDescent="0.25">
      <c r="A884" s="1">
        <v>910</v>
      </c>
      <c r="B884" t="s">
        <v>451</v>
      </c>
      <c r="C884" t="s">
        <v>6819</v>
      </c>
      <c r="D884" s="1" t="s">
        <v>75</v>
      </c>
      <c r="E884" s="2">
        <v>18202000000</v>
      </c>
      <c r="F884" s="2">
        <v>11551000000</v>
      </c>
      <c r="G884" s="2">
        <v>3334000000</v>
      </c>
      <c r="H884" s="1"/>
      <c r="I884" s="1"/>
      <c r="J884" s="1" t="s">
        <v>51</v>
      </c>
      <c r="K884" s="1" t="s">
        <v>193</v>
      </c>
      <c r="M884">
        <f t="array" ref="M884">1 - (F883/E883)</f>
        <v>0.35630143617879617</v>
      </c>
      <c r="N884">
        <f t="shared" si="26"/>
        <v>0.18223272167893639</v>
      </c>
      <c r="O884" s="2">
        <f t="array" ref="O884">P884-SUM(G884:I884)</f>
        <v>3317000000</v>
      </c>
      <c r="P884" s="2">
        <f t="shared" si="27"/>
        <v>6651000000</v>
      </c>
    </row>
    <row r="885" spans="1:16" hidden="1" x14ac:dyDescent="0.25">
      <c r="A885" s="1">
        <v>911</v>
      </c>
      <c r="B885" t="s">
        <v>452</v>
      </c>
      <c r="C885" t="s">
        <v>6816</v>
      </c>
      <c r="D885" s="1" t="s">
        <v>10</v>
      </c>
      <c r="E885" s="2">
        <v>14070000000</v>
      </c>
      <c r="F885" s="2">
        <v>7365000000</v>
      </c>
      <c r="G885" s="2">
        <v>1007000000</v>
      </c>
      <c r="H885" s="1"/>
      <c r="I885" s="2">
        <v>1806000000</v>
      </c>
      <c r="J885" s="1" t="s">
        <v>107</v>
      </c>
      <c r="K885" s="1" t="s">
        <v>453</v>
      </c>
      <c r="M885">
        <f t="array" ref="M885">1 - (F884/E884)</f>
        <v>0.36539940665860893</v>
      </c>
      <c r="N885">
        <f t="shared" si="26"/>
        <v>0.27661691542288558</v>
      </c>
      <c r="O885" s="2">
        <f t="array" ref="O885">P885-SUM(G885:I885)</f>
        <v>3892000000</v>
      </c>
      <c r="P885" s="2">
        <f t="shared" si="27"/>
        <v>6705000000</v>
      </c>
    </row>
    <row r="886" spans="1:16" x14ac:dyDescent="0.25">
      <c r="A886" s="1">
        <v>912</v>
      </c>
      <c r="B886" t="s">
        <v>452</v>
      </c>
      <c r="C886" t="s">
        <v>6817</v>
      </c>
      <c r="D886" s="1" t="s">
        <v>11</v>
      </c>
      <c r="E886" s="2">
        <v>16226000000</v>
      </c>
      <c r="F886" s="2">
        <v>8435000000</v>
      </c>
      <c r="G886" s="2">
        <v>1029000000</v>
      </c>
      <c r="H886" s="1"/>
      <c r="I886" s="2">
        <v>2040000000</v>
      </c>
      <c r="J886" s="1" t="s">
        <v>107</v>
      </c>
      <c r="K886" s="1" t="s">
        <v>453</v>
      </c>
      <c r="M886">
        <f t="array" ref="M886">1 - (F885/E885)</f>
        <v>0.47654584221748397</v>
      </c>
      <c r="N886">
        <f t="shared" si="26"/>
        <v>0.29101442129914951</v>
      </c>
      <c r="O886" s="2">
        <f t="array" ref="O886">P886-SUM(G886:I886)</f>
        <v>4722000000</v>
      </c>
      <c r="P886" s="2">
        <f t="shared" si="27"/>
        <v>7791000000</v>
      </c>
    </row>
    <row r="887" spans="1:16" hidden="1" x14ac:dyDescent="0.25">
      <c r="A887" s="1">
        <v>913</v>
      </c>
      <c r="B887" t="s">
        <v>452</v>
      </c>
      <c r="C887" t="s">
        <v>6818</v>
      </c>
      <c r="D887" s="1" t="s">
        <v>12</v>
      </c>
      <c r="E887" s="2">
        <v>14403000000</v>
      </c>
      <c r="F887" s="2">
        <v>6452000000</v>
      </c>
      <c r="G887" s="2">
        <v>1126000000</v>
      </c>
      <c r="H887" s="1"/>
      <c r="I887" s="2">
        <v>2309000000</v>
      </c>
      <c r="J887" s="1" t="s">
        <v>107</v>
      </c>
      <c r="K887" s="1" t="s">
        <v>453</v>
      </c>
      <c r="M887">
        <f t="array" ref="M887">1 - (F886/E886)</f>
        <v>0.4801553062985332</v>
      </c>
      <c r="N887">
        <f t="shared" si="26"/>
        <v>0.31354578907172115</v>
      </c>
      <c r="O887" s="2">
        <f t="array" ref="O887">P887-SUM(G887:I887)</f>
        <v>4516000000</v>
      </c>
      <c r="P887" s="2">
        <f t="shared" si="27"/>
        <v>7951000000</v>
      </c>
    </row>
    <row r="888" spans="1:16" hidden="1" x14ac:dyDescent="0.25">
      <c r="A888" s="1">
        <v>914</v>
      </c>
      <c r="B888" t="s">
        <v>452</v>
      </c>
      <c r="C888" t="s">
        <v>6819</v>
      </c>
      <c r="D888" s="1" t="s">
        <v>75</v>
      </c>
      <c r="E888" s="2">
        <v>13058000000</v>
      </c>
      <c r="F888" s="2">
        <v>5801000000</v>
      </c>
      <c r="G888" s="2">
        <v>1089000000</v>
      </c>
      <c r="H888" s="1"/>
      <c r="I888" s="2">
        <v>2209000000</v>
      </c>
      <c r="J888" s="1" t="s">
        <v>107</v>
      </c>
      <c r="K888" s="1" t="s">
        <v>453</v>
      </c>
      <c r="M888">
        <f t="array" ref="M888">1 - (F887/E887)</f>
        <v>0.55203776990904674</v>
      </c>
      <c r="N888">
        <f t="shared" si="26"/>
        <v>0.30318578649104</v>
      </c>
      <c r="O888" s="2">
        <f t="array" ref="O888">P888-SUM(G888:I888)</f>
        <v>3959000000</v>
      </c>
      <c r="P888" s="2">
        <f t="shared" si="27"/>
        <v>7257000000</v>
      </c>
    </row>
    <row r="889" spans="1:16" hidden="1" x14ac:dyDescent="0.25">
      <c r="A889" s="1">
        <v>915</v>
      </c>
      <c r="B889" t="s">
        <v>454</v>
      </c>
      <c r="C889" t="s">
        <v>6816</v>
      </c>
      <c r="D889" s="1" t="s">
        <v>455</v>
      </c>
      <c r="E889" s="2">
        <v>10962818000</v>
      </c>
      <c r="F889" s="2">
        <v>9498456000</v>
      </c>
      <c r="G889" s="2">
        <v>731767000</v>
      </c>
      <c r="H889" s="1"/>
      <c r="I889" s="1"/>
      <c r="J889" s="1" t="s">
        <v>15</v>
      </c>
      <c r="K889" s="1" t="s">
        <v>103</v>
      </c>
      <c r="M889">
        <f t="array" ref="M889">1 - (F888/E888)</f>
        <v>0.5557512635931996</v>
      </c>
      <c r="N889">
        <f t="shared" si="26"/>
        <v>6.6825427549741315E-2</v>
      </c>
      <c r="O889" s="2">
        <f t="array" ref="O889">P889-SUM(G889:I889)</f>
        <v>732595000</v>
      </c>
      <c r="P889" s="2">
        <f t="shared" si="27"/>
        <v>1464362000</v>
      </c>
    </row>
    <row r="890" spans="1:16" x14ac:dyDescent="0.25">
      <c r="A890" s="1">
        <v>916</v>
      </c>
      <c r="B890" t="s">
        <v>454</v>
      </c>
      <c r="C890" t="s">
        <v>6817</v>
      </c>
      <c r="D890" s="1" t="s">
        <v>456</v>
      </c>
      <c r="E890" s="2">
        <v>12574299000</v>
      </c>
      <c r="F890" s="2">
        <v>10925598000</v>
      </c>
      <c r="G890" s="2">
        <v>819048000</v>
      </c>
      <c r="H890" s="1"/>
      <c r="I890" s="1"/>
      <c r="J890" s="1" t="s">
        <v>15</v>
      </c>
      <c r="K890" s="1" t="s">
        <v>103</v>
      </c>
      <c r="M890">
        <f t="array" ref="M890">1 - (F889/E889)</f>
        <v>0.13357532707375053</v>
      </c>
      <c r="N890">
        <f t="shared" si="26"/>
        <v>6.5980059802936128E-2</v>
      </c>
      <c r="O890" s="2">
        <f t="array" ref="O890">P890-SUM(G890:I890)</f>
        <v>829653000</v>
      </c>
      <c r="P890" s="2">
        <f t="shared" si="27"/>
        <v>1648701000</v>
      </c>
    </row>
    <row r="891" spans="1:16" hidden="1" x14ac:dyDescent="0.25">
      <c r="A891" s="1">
        <v>917</v>
      </c>
      <c r="B891" t="s">
        <v>454</v>
      </c>
      <c r="C891" t="s">
        <v>6818</v>
      </c>
      <c r="D891" s="1" t="s">
        <v>142</v>
      </c>
      <c r="E891" s="2">
        <v>14268716000</v>
      </c>
      <c r="F891" s="2">
        <v>12381189000</v>
      </c>
      <c r="G891" s="2">
        <v>890431000</v>
      </c>
      <c r="H891" s="1"/>
      <c r="I891" s="1"/>
      <c r="J891" s="1" t="s">
        <v>15</v>
      </c>
      <c r="K891" s="1" t="s">
        <v>103</v>
      </c>
      <c r="M891">
        <f t="array" ref="M891">1 - (F890/E890)</f>
        <v>0.13111673263058243</v>
      </c>
      <c r="N891">
        <f t="shared" si="26"/>
        <v>6.9879868658118918E-2</v>
      </c>
      <c r="O891" s="2">
        <f t="array" ref="O891">P891-SUM(G891:I891)</f>
        <v>997096000</v>
      </c>
      <c r="P891" s="2">
        <f t="shared" si="27"/>
        <v>1887527000</v>
      </c>
    </row>
    <row r="892" spans="1:16" hidden="1" x14ac:dyDescent="0.25">
      <c r="A892" s="1">
        <v>918</v>
      </c>
      <c r="B892" t="s">
        <v>454</v>
      </c>
      <c r="C892" t="s">
        <v>6819</v>
      </c>
      <c r="D892" s="1" t="s">
        <v>457</v>
      </c>
      <c r="E892" s="2">
        <v>15149675000</v>
      </c>
      <c r="F892" s="2">
        <v>13130915000</v>
      </c>
      <c r="G892" s="2">
        <v>959899000</v>
      </c>
      <c r="H892" s="1"/>
      <c r="I892" s="1"/>
      <c r="J892" s="1" t="s">
        <v>15</v>
      </c>
      <c r="K892" s="1" t="s">
        <v>103</v>
      </c>
      <c r="M892">
        <f t="array" ref="M892">1 - (F891/E891)</f>
        <v>0.13228429243388118</v>
      </c>
      <c r="N892">
        <f t="shared" si="26"/>
        <v>6.9893314543051255E-2</v>
      </c>
      <c r="O892" s="2">
        <f t="array" ref="O892">P892-SUM(G892:I892)</f>
        <v>1058861000</v>
      </c>
      <c r="P892" s="2">
        <f t="shared" si="27"/>
        <v>2018760000</v>
      </c>
    </row>
    <row r="893" spans="1:16" hidden="1" x14ac:dyDescent="0.25">
      <c r="A893" s="1">
        <v>919</v>
      </c>
      <c r="B893" t="s">
        <v>458</v>
      </c>
      <c r="C893" t="s">
        <v>6816</v>
      </c>
      <c r="D893" s="1" t="s">
        <v>7</v>
      </c>
      <c r="E893" s="2">
        <v>48017000000</v>
      </c>
      <c r="F893" s="2">
        <v>19053000000</v>
      </c>
      <c r="G893" s="2">
        <v>18185000000</v>
      </c>
      <c r="H893" s="1"/>
      <c r="I893" s="1"/>
      <c r="J893" s="1" t="s">
        <v>51</v>
      </c>
      <c r="K893" s="1" t="s">
        <v>298</v>
      </c>
      <c r="M893">
        <f t="array" ref="M893">1 - (F892/E892)</f>
        <v>0.13325434374004719</v>
      </c>
      <c r="N893">
        <f t="shared" si="26"/>
        <v>0.22448299560572296</v>
      </c>
      <c r="O893" s="2">
        <f t="array" ref="O893">P893-SUM(G893:I893)</f>
        <v>10779000000</v>
      </c>
      <c r="P893" s="2">
        <f t="shared" si="27"/>
        <v>28964000000</v>
      </c>
    </row>
    <row r="894" spans="1:16" x14ac:dyDescent="0.25">
      <c r="A894" s="1">
        <v>920</v>
      </c>
      <c r="B894" t="s">
        <v>458</v>
      </c>
      <c r="C894" t="s">
        <v>6817</v>
      </c>
      <c r="D894" s="1" t="s">
        <v>10</v>
      </c>
      <c r="E894" s="2">
        <v>46854000000</v>
      </c>
      <c r="F894" s="2">
        <v>18421000000</v>
      </c>
      <c r="G894" s="2">
        <v>18205000000</v>
      </c>
      <c r="H894" s="1"/>
      <c r="I894" s="1"/>
      <c r="J894" s="1" t="s">
        <v>51</v>
      </c>
      <c r="K894" s="1" t="s">
        <v>298</v>
      </c>
      <c r="M894">
        <f t="array" ref="M894">1 - (F893/E893)</f>
        <v>0.60320303225940819</v>
      </c>
      <c r="N894">
        <f t="shared" si="26"/>
        <v>0.21829512955137234</v>
      </c>
      <c r="O894" s="2">
        <f t="array" ref="O894">P894-SUM(G894:I894)</f>
        <v>10228000000</v>
      </c>
      <c r="P894" s="2">
        <f t="shared" si="27"/>
        <v>28433000000</v>
      </c>
    </row>
    <row r="895" spans="1:16" hidden="1" x14ac:dyDescent="0.25">
      <c r="A895" s="1">
        <v>921</v>
      </c>
      <c r="B895" t="s">
        <v>458</v>
      </c>
      <c r="C895" t="s">
        <v>6818</v>
      </c>
      <c r="D895" s="1" t="s">
        <v>11</v>
      </c>
      <c r="E895" s="2">
        <v>45998000000</v>
      </c>
      <c r="F895" s="2">
        <v>17889000000</v>
      </c>
      <c r="G895" s="2">
        <v>18401000000</v>
      </c>
      <c r="H895" s="1"/>
      <c r="I895" s="1"/>
      <c r="J895" s="1" t="s">
        <v>51</v>
      </c>
      <c r="K895" s="1" t="s">
        <v>298</v>
      </c>
      <c r="M895">
        <f t="array" ref="M895">1 - (F894/E894)</f>
        <v>0.60684253212105688</v>
      </c>
      <c r="N895">
        <f t="shared" si="26"/>
        <v>0.21105265446323754</v>
      </c>
      <c r="O895" s="2">
        <f t="array" ref="O895">P895-SUM(G895:I895)</f>
        <v>9708000000</v>
      </c>
      <c r="P895" s="2">
        <f t="shared" si="27"/>
        <v>28109000000</v>
      </c>
    </row>
    <row r="896" spans="1:16" hidden="1" x14ac:dyDescent="0.25">
      <c r="A896" s="1">
        <v>922</v>
      </c>
      <c r="B896" t="s">
        <v>458</v>
      </c>
      <c r="C896" t="s">
        <v>6819</v>
      </c>
      <c r="D896" s="1" t="s">
        <v>12</v>
      </c>
      <c r="E896" s="2">
        <v>44294000000</v>
      </c>
      <c r="F896" s="2">
        <v>17482000000</v>
      </c>
      <c r="G896" s="2">
        <v>18084000000</v>
      </c>
      <c r="H896" s="1"/>
      <c r="I896" s="1"/>
      <c r="J896" s="1" t="s">
        <v>51</v>
      </c>
      <c r="K896" s="1" t="s">
        <v>298</v>
      </c>
      <c r="M896">
        <f t="array" ref="M896">1 - (F895/E895)</f>
        <v>0.61109178659941743</v>
      </c>
      <c r="N896">
        <f t="shared" si="26"/>
        <v>0.19704700410890866</v>
      </c>
      <c r="O896" s="2">
        <f t="array" ref="O896">P896-SUM(G896:I896)</f>
        <v>8728000000</v>
      </c>
      <c r="P896" s="2">
        <f t="shared" si="27"/>
        <v>26812000000</v>
      </c>
    </row>
    <row r="897" spans="1:16" hidden="1" x14ac:dyDescent="0.25">
      <c r="A897" s="1">
        <v>923</v>
      </c>
      <c r="B897" t="s">
        <v>459</v>
      </c>
      <c r="C897" t="s">
        <v>6816</v>
      </c>
      <c r="D897" s="1" t="s">
        <v>460</v>
      </c>
      <c r="E897" s="2">
        <v>2181732000</v>
      </c>
      <c r="F897" s="2">
        <v>875166000</v>
      </c>
      <c r="G897" s="2">
        <v>621536000</v>
      </c>
      <c r="H897" s="1"/>
      <c r="I897" s="2">
        <v>54291000</v>
      </c>
      <c r="J897" s="1" t="s">
        <v>15</v>
      </c>
      <c r="K897" s="1" t="s">
        <v>382</v>
      </c>
      <c r="M897">
        <f t="array" ref="M897">1 - (F896/E896)</f>
        <v>0.60531900483135415</v>
      </c>
      <c r="N897">
        <f t="shared" si="26"/>
        <v>0.28910012778838096</v>
      </c>
      <c r="O897" s="2">
        <f t="array" ref="O897">P897-SUM(G897:I897)</f>
        <v>630739000</v>
      </c>
      <c r="P897" s="2">
        <f t="shared" si="27"/>
        <v>1306566000</v>
      </c>
    </row>
    <row r="898" spans="1:16" x14ac:dyDescent="0.25">
      <c r="A898" s="1">
        <v>924</v>
      </c>
      <c r="B898" t="s">
        <v>459</v>
      </c>
      <c r="C898" t="s">
        <v>6817</v>
      </c>
      <c r="D898" s="1" t="s">
        <v>461</v>
      </c>
      <c r="E898" s="2">
        <v>3310800000</v>
      </c>
      <c r="F898" s="2">
        <v>1294700000</v>
      </c>
      <c r="G898" s="2">
        <v>926900000</v>
      </c>
      <c r="H898" s="1"/>
      <c r="I898" s="2">
        <v>79700000</v>
      </c>
      <c r="J898" s="1" t="s">
        <v>15</v>
      </c>
      <c r="K898" s="1" t="s">
        <v>382</v>
      </c>
      <c r="M898">
        <f t="array" ref="M898">1 - (F897/E897)</f>
        <v>0.59886640522300638</v>
      </c>
      <c r="N898">
        <f t="shared" si="26"/>
        <v>0.30491119971003988</v>
      </c>
      <c r="O898" s="2">
        <f t="array" ref="O898">P898-SUM(G898:I898)</f>
        <v>1009500000</v>
      </c>
      <c r="P898" s="2">
        <f t="shared" si="27"/>
        <v>2016100000</v>
      </c>
    </row>
    <row r="899" spans="1:16" hidden="1" x14ac:dyDescent="0.25">
      <c r="A899" s="1">
        <v>925</v>
      </c>
      <c r="B899" t="s">
        <v>459</v>
      </c>
      <c r="C899" t="s">
        <v>6818</v>
      </c>
      <c r="D899" s="1" t="s">
        <v>462</v>
      </c>
      <c r="E899" s="2">
        <v>4371500000</v>
      </c>
      <c r="F899" s="2">
        <v>1723800000</v>
      </c>
      <c r="G899" s="2">
        <v>1251500000</v>
      </c>
      <c r="H899" s="1"/>
      <c r="I899" s="2">
        <v>138400000</v>
      </c>
      <c r="J899" s="1" t="s">
        <v>15</v>
      </c>
      <c r="K899" s="1" t="s">
        <v>382</v>
      </c>
      <c r="M899">
        <f t="array" ref="M899">1 - (F898/E898)</f>
        <v>0.60894647819258185</v>
      </c>
      <c r="N899">
        <f t="shared" ref="N899:N962" si="28">O899/E899</f>
        <v>0.28772732471691637</v>
      </c>
      <c r="O899" s="2">
        <f t="array" ref="O899">P899-SUM(G899:I899)</f>
        <v>1257800000</v>
      </c>
      <c r="P899" s="2">
        <f t="shared" ref="P899:P962" si="29">E899-F899</f>
        <v>2647700000</v>
      </c>
    </row>
    <row r="900" spans="1:16" hidden="1" x14ac:dyDescent="0.25">
      <c r="A900" s="1">
        <v>926</v>
      </c>
      <c r="B900" t="s">
        <v>459</v>
      </c>
      <c r="C900" t="s">
        <v>6819</v>
      </c>
      <c r="D900" s="1" t="s">
        <v>463</v>
      </c>
      <c r="E900" s="2">
        <v>4712100000</v>
      </c>
      <c r="F900" s="2">
        <v>1914900000</v>
      </c>
      <c r="G900" s="2">
        <v>1428000000</v>
      </c>
      <c r="H900" s="1"/>
      <c r="I900" s="2">
        <v>183200000</v>
      </c>
      <c r="J900" s="1" t="s">
        <v>15</v>
      </c>
      <c r="K900" s="1" t="s">
        <v>382</v>
      </c>
      <c r="M900">
        <f t="array" ref="M900">1 - (F899/E899)</f>
        <v>0.60567310991650469</v>
      </c>
      <c r="N900">
        <f t="shared" si="28"/>
        <v>0.25169245134865559</v>
      </c>
      <c r="O900" s="2">
        <f t="array" ref="O900">P900-SUM(G900:I900)</f>
        <v>1186000000</v>
      </c>
      <c r="P900" s="2">
        <f t="shared" si="29"/>
        <v>2797200000</v>
      </c>
    </row>
    <row r="901" spans="1:16" hidden="1" x14ac:dyDescent="0.25">
      <c r="A901" s="1">
        <v>927</v>
      </c>
      <c r="B901" t="s">
        <v>464</v>
      </c>
      <c r="C901" t="s">
        <v>6816</v>
      </c>
      <c r="D901" s="1" t="s">
        <v>293</v>
      </c>
      <c r="E901" s="2">
        <v>96619000000</v>
      </c>
      <c r="F901" s="2">
        <v>76726000000</v>
      </c>
      <c r="G901" s="2">
        <v>15477000000</v>
      </c>
      <c r="H901" s="1"/>
      <c r="I901" s="2">
        <v>1652000000</v>
      </c>
      <c r="J901" s="1" t="s">
        <v>51</v>
      </c>
      <c r="K901" s="1" t="s">
        <v>465</v>
      </c>
      <c r="M901">
        <f t="array" ref="M901">1 - (F900/E900)</f>
        <v>0.59362067867829627</v>
      </c>
      <c r="N901">
        <f t="shared" si="28"/>
        <v>2.8607209762055084E-2</v>
      </c>
      <c r="O901" s="2">
        <f t="array" ref="O901">P901-SUM(G901:I901)</f>
        <v>2764000000</v>
      </c>
      <c r="P901" s="2">
        <f t="shared" si="29"/>
        <v>19893000000</v>
      </c>
    </row>
    <row r="902" spans="1:16" x14ac:dyDescent="0.25">
      <c r="A902" s="1">
        <v>928</v>
      </c>
      <c r="B902" t="s">
        <v>464</v>
      </c>
      <c r="C902" t="s">
        <v>6817</v>
      </c>
      <c r="D902" s="1" t="s">
        <v>148</v>
      </c>
      <c r="E902" s="2">
        <v>98375000000</v>
      </c>
      <c r="F902" s="2">
        <v>78138000000</v>
      </c>
      <c r="G902" s="2">
        <v>15809000000</v>
      </c>
      <c r="H902" s="1"/>
      <c r="I902" s="2">
        <v>1703000000</v>
      </c>
      <c r="J902" s="1" t="s">
        <v>51</v>
      </c>
      <c r="K902" s="1" t="s">
        <v>465</v>
      </c>
      <c r="M902">
        <f t="array" ref="M902">1 - (F901/E901)</f>
        <v>0.20589118082364755</v>
      </c>
      <c r="N902">
        <f t="shared" si="28"/>
        <v>2.770012706480305E-2</v>
      </c>
      <c r="O902" s="2">
        <f t="array" ref="O902">P902-SUM(G902:I902)</f>
        <v>2725000000</v>
      </c>
      <c r="P902" s="2">
        <f t="shared" si="29"/>
        <v>20237000000</v>
      </c>
    </row>
    <row r="903" spans="1:16" hidden="1" x14ac:dyDescent="0.25">
      <c r="A903" s="1">
        <v>929</v>
      </c>
      <c r="B903" t="s">
        <v>464</v>
      </c>
      <c r="C903" t="s">
        <v>6818</v>
      </c>
      <c r="D903" s="1" t="s">
        <v>58</v>
      </c>
      <c r="E903" s="2">
        <v>108465000000</v>
      </c>
      <c r="F903" s="2">
        <v>85512000000</v>
      </c>
      <c r="G903" s="2">
        <v>17868000000</v>
      </c>
      <c r="H903" s="1"/>
      <c r="I903" s="2">
        <v>1948000000</v>
      </c>
      <c r="J903" s="1" t="s">
        <v>51</v>
      </c>
      <c r="K903" s="1" t="s">
        <v>465</v>
      </c>
      <c r="M903">
        <f t="array" ref="M903">1 - (F902/E902)</f>
        <v>0.20571283354510805</v>
      </c>
      <c r="N903">
        <f t="shared" si="28"/>
        <v>2.8921772000184393E-2</v>
      </c>
      <c r="O903" s="2">
        <f t="array" ref="O903">P903-SUM(G903:I903)</f>
        <v>3137000000</v>
      </c>
      <c r="P903" s="2">
        <f t="shared" si="29"/>
        <v>22953000000</v>
      </c>
    </row>
    <row r="904" spans="1:16" hidden="1" x14ac:dyDescent="0.25">
      <c r="A904" s="1">
        <v>930</v>
      </c>
      <c r="B904" t="s">
        <v>464</v>
      </c>
      <c r="C904" t="s">
        <v>6819</v>
      </c>
      <c r="D904" s="1" t="s">
        <v>149</v>
      </c>
      <c r="E904" s="2">
        <v>109830000000</v>
      </c>
      <c r="F904" s="2">
        <v>85496000000</v>
      </c>
      <c r="G904" s="2">
        <v>18669000000</v>
      </c>
      <c r="H904" s="1"/>
      <c r="I904" s="2">
        <v>2089000000</v>
      </c>
      <c r="J904" s="1" t="s">
        <v>51</v>
      </c>
      <c r="K904" s="1" t="s">
        <v>465</v>
      </c>
      <c r="M904">
        <f t="array" ref="M904">1 - (F903/E903)</f>
        <v>0.21161665053242984</v>
      </c>
      <c r="N904">
        <f t="shared" si="28"/>
        <v>3.2559409997268508E-2</v>
      </c>
      <c r="O904" s="2">
        <f t="array" ref="O904">P904-SUM(G904:I904)</f>
        <v>3576000000</v>
      </c>
      <c r="P904" s="2">
        <f t="shared" si="29"/>
        <v>24334000000</v>
      </c>
    </row>
    <row r="905" spans="1:16" hidden="1" x14ac:dyDescent="0.25">
      <c r="A905" s="1">
        <v>931</v>
      </c>
      <c r="B905" t="s">
        <v>466</v>
      </c>
      <c r="C905" t="s">
        <v>6816</v>
      </c>
      <c r="D905" s="1" t="s">
        <v>293</v>
      </c>
      <c r="E905" s="2">
        <v>19279000000</v>
      </c>
      <c r="F905" s="2">
        <v>12289000000</v>
      </c>
      <c r="G905" s="2">
        <v>4267000000</v>
      </c>
      <c r="H905" s="1"/>
      <c r="I905" s="2">
        <v>833000000</v>
      </c>
      <c r="J905" s="1" t="s">
        <v>15</v>
      </c>
      <c r="K905" s="1" t="s">
        <v>276</v>
      </c>
      <c r="M905">
        <f t="array" ref="M905">1 - (F904/E904)</f>
        <v>0.22156059364472369</v>
      </c>
      <c r="N905">
        <f t="shared" si="28"/>
        <v>9.8034130400954406E-2</v>
      </c>
      <c r="O905" s="2">
        <f t="array" ref="O905">P905-SUM(G905:I905)</f>
        <v>1890000000</v>
      </c>
      <c r="P905" s="2">
        <f t="shared" si="29"/>
        <v>6990000000</v>
      </c>
    </row>
    <row r="906" spans="1:16" x14ac:dyDescent="0.25">
      <c r="A906" s="1">
        <v>932</v>
      </c>
      <c r="B906" t="s">
        <v>466</v>
      </c>
      <c r="C906" t="s">
        <v>6817</v>
      </c>
      <c r="D906" s="1" t="s">
        <v>148</v>
      </c>
      <c r="E906" s="2">
        <v>19031000000</v>
      </c>
      <c r="F906" s="2">
        <v>12087000000</v>
      </c>
      <c r="G906" s="2">
        <v>4313000000</v>
      </c>
      <c r="H906" s="1"/>
      <c r="I906" s="2">
        <v>889000000</v>
      </c>
      <c r="J906" s="1" t="s">
        <v>15</v>
      </c>
      <c r="K906" s="1" t="s">
        <v>276</v>
      </c>
      <c r="M906">
        <f t="array" ref="M906">1 - (F905/E905)</f>
        <v>0.36257067275273613</v>
      </c>
      <c r="N906">
        <f t="shared" si="28"/>
        <v>9.1534864168987443E-2</v>
      </c>
      <c r="O906" s="2">
        <f t="array" ref="O906">P906-SUM(G906:I906)</f>
        <v>1742000000</v>
      </c>
      <c r="P906" s="2">
        <f t="shared" si="29"/>
        <v>6944000000</v>
      </c>
    </row>
    <row r="907" spans="1:16" hidden="1" x14ac:dyDescent="0.25">
      <c r="A907" s="1">
        <v>933</v>
      </c>
      <c r="B907" t="s">
        <v>466</v>
      </c>
      <c r="C907" t="s">
        <v>6818</v>
      </c>
      <c r="D907" s="1" t="s">
        <v>58</v>
      </c>
      <c r="E907" s="2">
        <v>19023000000</v>
      </c>
      <c r="F907" s="2">
        <v>12098000000</v>
      </c>
      <c r="G907" s="2">
        <v>4350000000</v>
      </c>
      <c r="H907" s="1"/>
      <c r="I907" s="2">
        <v>886000000</v>
      </c>
      <c r="J907" s="1" t="s">
        <v>15</v>
      </c>
      <c r="K907" s="1" t="s">
        <v>276</v>
      </c>
      <c r="M907">
        <f t="array" ref="M907">1 - (F906/E906)</f>
        <v>0.36487835636592925</v>
      </c>
      <c r="N907">
        <f t="shared" si="28"/>
        <v>8.8787257530357988E-2</v>
      </c>
      <c r="O907" s="2">
        <f t="array" ref="O907">P907-SUM(G907:I907)</f>
        <v>1689000000</v>
      </c>
      <c r="P907" s="2">
        <f t="shared" si="29"/>
        <v>6925000000</v>
      </c>
    </row>
    <row r="908" spans="1:16" hidden="1" x14ac:dyDescent="0.25">
      <c r="A908" s="1">
        <v>934</v>
      </c>
      <c r="B908" t="s">
        <v>466</v>
      </c>
      <c r="C908" t="s">
        <v>6819</v>
      </c>
      <c r="D908" s="1" t="s">
        <v>149</v>
      </c>
      <c r="E908" s="2">
        <v>19204000000</v>
      </c>
      <c r="F908" s="2">
        <v>12265000000</v>
      </c>
      <c r="G908" s="2">
        <v>4452000000</v>
      </c>
      <c r="H908" s="1"/>
      <c r="I908" s="2">
        <v>934000000</v>
      </c>
      <c r="J908" s="1" t="s">
        <v>15</v>
      </c>
      <c r="K908" s="1" t="s">
        <v>276</v>
      </c>
      <c r="M908">
        <f t="array" ref="M908">1 - (F907/E907)</f>
        <v>0.36403301266887456</v>
      </c>
      <c r="N908">
        <f t="shared" si="28"/>
        <v>8.0868569048114972E-2</v>
      </c>
      <c r="O908" s="2">
        <f t="array" ref="O908">P908-SUM(G908:I908)</f>
        <v>1553000000</v>
      </c>
      <c r="P908" s="2">
        <f t="shared" si="29"/>
        <v>6939000000</v>
      </c>
    </row>
    <row r="909" spans="1:16" hidden="1" x14ac:dyDescent="0.25">
      <c r="A909" s="1">
        <v>935</v>
      </c>
      <c r="B909" t="s">
        <v>467</v>
      </c>
      <c r="C909" t="s">
        <v>6816</v>
      </c>
      <c r="D909" s="1" t="s">
        <v>10</v>
      </c>
      <c r="E909" s="2">
        <v>2369300000</v>
      </c>
      <c r="F909" s="2">
        <v>805300000</v>
      </c>
      <c r="G909" s="2">
        <v>602100000</v>
      </c>
      <c r="H909" s="1"/>
      <c r="I909" s="2">
        <v>223300000</v>
      </c>
      <c r="J909" s="1" t="s">
        <v>8</v>
      </c>
      <c r="K909" s="1" t="s">
        <v>249</v>
      </c>
      <c r="M909">
        <f t="array" ref="M909">1 - (F908/E908)</f>
        <v>0.36133097271401793</v>
      </c>
      <c r="N909">
        <f t="shared" si="28"/>
        <v>0.31173764402988224</v>
      </c>
      <c r="O909" s="2">
        <f t="array" ref="O909">P909-SUM(G909:I909)</f>
        <v>738600000</v>
      </c>
      <c r="P909" s="2">
        <f t="shared" si="29"/>
        <v>1564000000</v>
      </c>
    </row>
    <row r="910" spans="1:16" x14ac:dyDescent="0.25">
      <c r="A910" s="1">
        <v>936</v>
      </c>
      <c r="B910" t="s">
        <v>467</v>
      </c>
      <c r="C910" t="s">
        <v>6817</v>
      </c>
      <c r="D910" s="1" t="s">
        <v>11</v>
      </c>
      <c r="E910" s="2">
        <v>2577100000</v>
      </c>
      <c r="F910" s="2">
        <v>877900000</v>
      </c>
      <c r="G910" s="2">
        <v>632000000</v>
      </c>
      <c r="H910" s="1"/>
      <c r="I910" s="2">
        <v>258100000</v>
      </c>
      <c r="J910" s="1" t="s">
        <v>8</v>
      </c>
      <c r="K910" s="1" t="s">
        <v>249</v>
      </c>
      <c r="M910">
        <f t="array" ref="M910">1 - (F909/E909)</f>
        <v>0.66011058118431598</v>
      </c>
      <c r="N910">
        <f t="shared" si="28"/>
        <v>0.31395754918319041</v>
      </c>
      <c r="O910" s="2">
        <f t="array" ref="O910">P910-SUM(G910:I910)</f>
        <v>809100000</v>
      </c>
      <c r="P910" s="2">
        <f t="shared" si="29"/>
        <v>1699200000</v>
      </c>
    </row>
    <row r="911" spans="1:16" hidden="1" x14ac:dyDescent="0.25">
      <c r="A911" s="1">
        <v>937</v>
      </c>
      <c r="B911" t="s">
        <v>467</v>
      </c>
      <c r="C911" t="s">
        <v>6818</v>
      </c>
      <c r="D911" s="1" t="s">
        <v>12</v>
      </c>
      <c r="E911" s="2">
        <v>2418800000</v>
      </c>
      <c r="F911" s="2">
        <v>759200000</v>
      </c>
      <c r="G911" s="2">
        <v>571200000</v>
      </c>
      <c r="H911" s="1"/>
      <c r="I911" s="2">
        <v>284600000</v>
      </c>
      <c r="J911" s="1" t="s">
        <v>8</v>
      </c>
      <c r="K911" s="1" t="s">
        <v>249</v>
      </c>
      <c r="M911">
        <f t="array" ref="M911">1 - (F910/E910)</f>
        <v>0.65934577626013735</v>
      </c>
      <c r="N911">
        <f t="shared" si="28"/>
        <v>0.3323135439060691</v>
      </c>
      <c r="O911" s="2">
        <f t="array" ref="O911">P911-SUM(G911:I911)</f>
        <v>803800000</v>
      </c>
      <c r="P911" s="2">
        <f t="shared" si="29"/>
        <v>1659600000</v>
      </c>
    </row>
    <row r="912" spans="1:16" hidden="1" x14ac:dyDescent="0.25">
      <c r="A912" s="1">
        <v>938</v>
      </c>
      <c r="B912" t="s">
        <v>467</v>
      </c>
      <c r="C912" t="s">
        <v>6819</v>
      </c>
      <c r="D912" s="1" t="s">
        <v>75</v>
      </c>
      <c r="E912" s="2">
        <v>2334200000</v>
      </c>
      <c r="F912" s="2">
        <v>691100000</v>
      </c>
      <c r="G912" s="2">
        <v>519600000</v>
      </c>
      <c r="H912" s="1"/>
      <c r="I912" s="2">
        <v>305000000</v>
      </c>
      <c r="J912" s="1" t="s">
        <v>8</v>
      </c>
      <c r="K912" s="1" t="s">
        <v>249</v>
      </c>
      <c r="M912">
        <f t="array" ref="M912">1 - (F911/E911)</f>
        <v>0.68612535141392428</v>
      </c>
      <c r="N912">
        <f t="shared" si="28"/>
        <v>0.35065547082512211</v>
      </c>
      <c r="O912" s="2">
        <f t="array" ref="O912">P912-SUM(G912:I912)</f>
        <v>818500000</v>
      </c>
      <c r="P912" s="2">
        <f t="shared" si="29"/>
        <v>1643100000</v>
      </c>
    </row>
    <row r="913" spans="1:16" hidden="1" x14ac:dyDescent="0.25">
      <c r="A913" s="1">
        <v>939</v>
      </c>
      <c r="B913" t="s">
        <v>468</v>
      </c>
      <c r="C913" t="s">
        <v>6816</v>
      </c>
      <c r="D913" s="1" t="s">
        <v>293</v>
      </c>
      <c r="E913" s="2">
        <v>10459000000</v>
      </c>
      <c r="F913" s="2">
        <v>6073000000</v>
      </c>
      <c r="G913" s="2">
        <v>2720000000</v>
      </c>
      <c r="H913" s="1"/>
      <c r="I913" s="1"/>
      <c r="J913" s="1" t="s">
        <v>15</v>
      </c>
      <c r="K913" s="1" t="s">
        <v>345</v>
      </c>
      <c r="M913">
        <f t="array" ref="M913">1 - (F912/E912)</f>
        <v>0.70392425670465264</v>
      </c>
      <c r="N913">
        <f t="shared" si="28"/>
        <v>0.15928865092265035</v>
      </c>
      <c r="O913" s="2">
        <f t="array" ref="O913">P913-SUM(G913:I913)</f>
        <v>1666000000</v>
      </c>
      <c r="P913" s="2">
        <f t="shared" si="29"/>
        <v>4386000000</v>
      </c>
    </row>
    <row r="914" spans="1:16" x14ac:dyDescent="0.25">
      <c r="A914" s="1">
        <v>940</v>
      </c>
      <c r="B914" t="s">
        <v>468</v>
      </c>
      <c r="C914" t="s">
        <v>6817</v>
      </c>
      <c r="D914" s="1" t="s">
        <v>148</v>
      </c>
      <c r="E914" s="2">
        <v>10773000000</v>
      </c>
      <c r="F914" s="2">
        <v>6344000000</v>
      </c>
      <c r="G914" s="2">
        <v>2686000000</v>
      </c>
      <c r="H914" s="1"/>
      <c r="I914" s="1"/>
      <c r="J914" s="1" t="s">
        <v>15</v>
      </c>
      <c r="K914" s="1" t="s">
        <v>345</v>
      </c>
      <c r="M914">
        <f t="array" ref="M914">1 - (F913/E913)</f>
        <v>0.41935175446983464</v>
      </c>
      <c r="N914">
        <f t="shared" si="28"/>
        <v>0.1617933723196881</v>
      </c>
      <c r="O914" s="2">
        <f t="array" ref="O914">P914-SUM(G914:I914)</f>
        <v>1743000000</v>
      </c>
      <c r="P914" s="2">
        <f t="shared" si="29"/>
        <v>4429000000</v>
      </c>
    </row>
    <row r="915" spans="1:16" hidden="1" x14ac:dyDescent="0.25">
      <c r="A915" s="1">
        <v>941</v>
      </c>
      <c r="B915" t="s">
        <v>468</v>
      </c>
      <c r="C915" t="s">
        <v>6818</v>
      </c>
      <c r="D915" s="1" t="s">
        <v>58</v>
      </c>
      <c r="E915" s="2">
        <v>11454000000</v>
      </c>
      <c r="F915" s="2">
        <v>6646000000</v>
      </c>
      <c r="G915" s="2">
        <v>2855000000</v>
      </c>
      <c r="H915" s="1"/>
      <c r="I915" s="1"/>
      <c r="J915" s="1" t="s">
        <v>15</v>
      </c>
      <c r="K915" s="1" t="s">
        <v>345</v>
      </c>
      <c r="M915">
        <f t="array" ref="M915">1 - (F914/E914)</f>
        <v>0.41112039357653396</v>
      </c>
      <c r="N915">
        <f t="shared" si="28"/>
        <v>0.17050811943425878</v>
      </c>
      <c r="O915" s="2">
        <f t="array" ref="O915">P915-SUM(G915:I915)</f>
        <v>1953000000</v>
      </c>
      <c r="P915" s="2">
        <f t="shared" si="29"/>
        <v>4808000000</v>
      </c>
    </row>
    <row r="916" spans="1:16" hidden="1" x14ac:dyDescent="0.25">
      <c r="A916" s="1">
        <v>942</v>
      </c>
      <c r="B916" t="s">
        <v>468</v>
      </c>
      <c r="C916" t="s">
        <v>6819</v>
      </c>
      <c r="D916" s="1" t="s">
        <v>149</v>
      </c>
      <c r="E916" s="2">
        <v>12154000000</v>
      </c>
      <c r="F916" s="2">
        <v>6950000000</v>
      </c>
      <c r="G916" s="2">
        <v>3012000000</v>
      </c>
      <c r="H916" s="1"/>
      <c r="I916" s="1"/>
      <c r="J916" s="1" t="s">
        <v>15</v>
      </c>
      <c r="K916" s="1" t="s">
        <v>345</v>
      </c>
      <c r="M916">
        <f t="array" ref="M916">1 - (F915/E915)</f>
        <v>0.4197660206041558</v>
      </c>
      <c r="N916">
        <f t="shared" si="28"/>
        <v>0.18035214744117162</v>
      </c>
      <c r="O916" s="2">
        <f t="array" ref="O916">P916-SUM(G916:I916)</f>
        <v>2192000000</v>
      </c>
      <c r="P916" s="2">
        <f t="shared" si="29"/>
        <v>5204000000</v>
      </c>
    </row>
    <row r="917" spans="1:16" hidden="1" x14ac:dyDescent="0.25">
      <c r="A917" s="1">
        <v>943</v>
      </c>
      <c r="B917" t="s">
        <v>469</v>
      </c>
      <c r="C917" t="s">
        <v>6816</v>
      </c>
      <c r="D917" s="1" t="s">
        <v>7</v>
      </c>
      <c r="E917" s="2">
        <v>3414500000</v>
      </c>
      <c r="F917" s="2">
        <v>2718900000</v>
      </c>
      <c r="G917" s="2">
        <v>346100000</v>
      </c>
      <c r="H917" s="1"/>
      <c r="I917" s="2">
        <v>25100000</v>
      </c>
      <c r="J917" s="1" t="s">
        <v>8</v>
      </c>
      <c r="K917" s="1" t="s">
        <v>215</v>
      </c>
      <c r="M917">
        <f t="array" ref="M917">1 - (F916/E916)</f>
        <v>0.42817179529373051</v>
      </c>
      <c r="N917">
        <f t="shared" si="28"/>
        <v>9.5006589544589251E-2</v>
      </c>
      <c r="O917" s="2">
        <f t="array" ref="O917">P917-SUM(G917:I917)</f>
        <v>324400000</v>
      </c>
      <c r="P917" s="2">
        <f t="shared" si="29"/>
        <v>695600000</v>
      </c>
    </row>
    <row r="918" spans="1:16" x14ac:dyDescent="0.25">
      <c r="A918" s="1">
        <v>944</v>
      </c>
      <c r="B918" t="s">
        <v>469</v>
      </c>
      <c r="C918" t="s">
        <v>6817</v>
      </c>
      <c r="D918" s="1" t="s">
        <v>10</v>
      </c>
      <c r="E918" s="2">
        <v>3477200000</v>
      </c>
      <c r="F918" s="2">
        <v>2767300000</v>
      </c>
      <c r="G918" s="2">
        <v>346900000</v>
      </c>
      <c r="H918" s="1"/>
      <c r="I918" s="2">
        <v>25400000</v>
      </c>
      <c r="J918" s="1" t="s">
        <v>8</v>
      </c>
      <c r="K918" s="1" t="s">
        <v>215</v>
      </c>
      <c r="M918">
        <f t="array" ref="M918">1 - (F917/E917)</f>
        <v>0.20371943183482211</v>
      </c>
      <c r="N918">
        <f t="shared" si="28"/>
        <v>9.7089612331761194E-2</v>
      </c>
      <c r="O918" s="2">
        <f t="array" ref="O918">P918-SUM(G918:I918)</f>
        <v>337600000</v>
      </c>
      <c r="P918" s="2">
        <f t="shared" si="29"/>
        <v>709900000</v>
      </c>
    </row>
    <row r="919" spans="1:16" hidden="1" x14ac:dyDescent="0.25">
      <c r="A919" s="1">
        <v>945</v>
      </c>
      <c r="B919" t="s">
        <v>469</v>
      </c>
      <c r="C919" t="s">
        <v>6818</v>
      </c>
      <c r="D919" s="1" t="s">
        <v>11</v>
      </c>
      <c r="E919" s="2">
        <v>3782300000</v>
      </c>
      <c r="F919" s="2">
        <v>2991900000</v>
      </c>
      <c r="G919" s="2">
        <v>439200000</v>
      </c>
      <c r="H919" s="1"/>
      <c r="I919" s="2">
        <v>19700000</v>
      </c>
      <c r="J919" s="1" t="s">
        <v>8</v>
      </c>
      <c r="K919" s="1" t="s">
        <v>215</v>
      </c>
      <c r="M919">
        <f t="array" ref="M919">1 - (F918/E918)</f>
        <v>0.20415851834809617</v>
      </c>
      <c r="N919">
        <f t="shared" si="28"/>
        <v>8.7645083679242786E-2</v>
      </c>
      <c r="O919" s="2">
        <f t="array" ref="O919">P919-SUM(G919:I919)</f>
        <v>331500000</v>
      </c>
      <c r="P919" s="2">
        <f t="shared" si="29"/>
        <v>790400000</v>
      </c>
    </row>
    <row r="920" spans="1:16" hidden="1" x14ac:dyDescent="0.25">
      <c r="A920" s="1">
        <v>946</v>
      </c>
      <c r="B920" t="s">
        <v>469</v>
      </c>
      <c r="C920" t="s">
        <v>6819</v>
      </c>
      <c r="D920" s="1" t="s">
        <v>12</v>
      </c>
      <c r="E920" s="2">
        <v>3917200000</v>
      </c>
      <c r="F920" s="2">
        <v>2994000000</v>
      </c>
      <c r="G920" s="2">
        <v>411800000</v>
      </c>
      <c r="H920" s="1"/>
      <c r="I920" s="2">
        <v>20800000</v>
      </c>
      <c r="J920" s="1" t="s">
        <v>8</v>
      </c>
      <c r="K920" s="1" t="s">
        <v>215</v>
      </c>
      <c r="M920">
        <f t="array" ref="M920">1 - (F919/E919)</f>
        <v>0.20897337598815535</v>
      </c>
      <c r="N920">
        <f t="shared" si="28"/>
        <v>0.12524252016746656</v>
      </c>
      <c r="O920" s="2">
        <f t="array" ref="O920">P920-SUM(G920:I920)</f>
        <v>490600000</v>
      </c>
      <c r="P920" s="2">
        <f t="shared" si="29"/>
        <v>923200000</v>
      </c>
    </row>
    <row r="921" spans="1:16" hidden="1" x14ac:dyDescent="0.25">
      <c r="A921" s="1">
        <v>947</v>
      </c>
      <c r="B921" t="s">
        <v>470</v>
      </c>
      <c r="C921" t="s">
        <v>6816</v>
      </c>
      <c r="D921" s="1" t="s">
        <v>180</v>
      </c>
      <c r="E921" s="2">
        <v>5935095000</v>
      </c>
      <c r="F921" s="2">
        <v>4920664000</v>
      </c>
      <c r="G921" s="2">
        <v>328595000</v>
      </c>
      <c r="H921" s="1"/>
      <c r="I921" s="1"/>
      <c r="J921" s="1" t="s">
        <v>15</v>
      </c>
      <c r="K921" s="1" t="s">
        <v>282</v>
      </c>
      <c r="M921">
        <f t="array" ref="M921">1 - (F920/E920)</f>
        <v>0.23567854590013271</v>
      </c>
      <c r="N921">
        <f t="shared" si="28"/>
        <v>0.11555602732559463</v>
      </c>
      <c r="O921" s="2">
        <f t="array" ref="O921">P921-SUM(G921:I921)</f>
        <v>685836000</v>
      </c>
      <c r="P921" s="2">
        <f t="shared" si="29"/>
        <v>1014431000</v>
      </c>
    </row>
    <row r="922" spans="1:16" x14ac:dyDescent="0.25">
      <c r="A922" s="1">
        <v>948</v>
      </c>
      <c r="B922" t="s">
        <v>470</v>
      </c>
      <c r="C922" t="s">
        <v>6817</v>
      </c>
      <c r="D922" s="1" t="s">
        <v>182</v>
      </c>
      <c r="E922" s="2">
        <v>7779812000</v>
      </c>
      <c r="F922" s="2">
        <v>6336272000</v>
      </c>
      <c r="G922" s="2">
        <v>521502000</v>
      </c>
      <c r="H922" s="1"/>
      <c r="I922" s="1"/>
      <c r="J922" s="1" t="s">
        <v>15</v>
      </c>
      <c r="K922" s="1" t="s">
        <v>282</v>
      </c>
      <c r="M922">
        <f t="array" ref="M922">1 - (F921/E921)</f>
        <v>0.17092076874927864</v>
      </c>
      <c r="N922">
        <f t="shared" si="28"/>
        <v>0.11851674564886658</v>
      </c>
      <c r="O922" s="2">
        <f t="array" ref="O922">P922-SUM(G922:I922)</f>
        <v>922038000</v>
      </c>
      <c r="P922" s="2">
        <f t="shared" si="29"/>
        <v>1443540000</v>
      </c>
    </row>
    <row r="923" spans="1:16" hidden="1" x14ac:dyDescent="0.25">
      <c r="A923" s="1">
        <v>949</v>
      </c>
      <c r="B923" t="s">
        <v>470</v>
      </c>
      <c r="C923" t="s">
        <v>6818</v>
      </c>
      <c r="D923" s="1" t="s">
        <v>183</v>
      </c>
      <c r="E923" s="2">
        <v>9474008000</v>
      </c>
      <c r="F923" s="2">
        <v>7757571000</v>
      </c>
      <c r="G923" s="2">
        <v>630421000</v>
      </c>
      <c r="H923" s="1"/>
      <c r="I923" s="1"/>
      <c r="J923" s="1" t="s">
        <v>15</v>
      </c>
      <c r="K923" s="1" t="s">
        <v>282</v>
      </c>
      <c r="M923">
        <f t="array" ref="M923">1 - (F922/E922)</f>
        <v>0.18554947086124962</v>
      </c>
      <c r="N923">
        <f t="shared" si="28"/>
        <v>0.1146311043858101</v>
      </c>
      <c r="O923" s="2">
        <f t="array" ref="O923">P923-SUM(G923:I923)</f>
        <v>1086016000</v>
      </c>
      <c r="P923" s="2">
        <f t="shared" si="29"/>
        <v>1716437000</v>
      </c>
    </row>
    <row r="924" spans="1:16" hidden="1" x14ac:dyDescent="0.25">
      <c r="A924" s="1">
        <v>950</v>
      </c>
      <c r="B924" t="s">
        <v>470</v>
      </c>
      <c r="C924" t="s">
        <v>6819</v>
      </c>
      <c r="D924" s="1" t="s">
        <v>184</v>
      </c>
      <c r="E924" s="2">
        <v>10949999000</v>
      </c>
      <c r="F924" s="2">
        <v>8923519000</v>
      </c>
      <c r="G924" s="2">
        <v>764117000</v>
      </c>
      <c r="H924" s="1"/>
      <c r="I924" s="1"/>
      <c r="J924" s="1" t="s">
        <v>15</v>
      </c>
      <c r="K924" s="1" t="s">
        <v>282</v>
      </c>
      <c r="M924">
        <f t="array" ref="M924">1 - (F923/E923)</f>
        <v>0.18117326901138353</v>
      </c>
      <c r="N924">
        <f t="shared" si="28"/>
        <v>0.11528430276568975</v>
      </c>
      <c r="O924" s="2">
        <f t="array" ref="O924">P924-SUM(G924:I924)</f>
        <v>1262363000</v>
      </c>
      <c r="P924" s="2">
        <f t="shared" si="29"/>
        <v>2026480000</v>
      </c>
    </row>
    <row r="925" spans="1:16" hidden="1" x14ac:dyDescent="0.25">
      <c r="A925" s="1">
        <v>951</v>
      </c>
      <c r="B925" t="s">
        <v>471</v>
      </c>
      <c r="C925" t="s">
        <v>6816</v>
      </c>
      <c r="D925" s="1" t="s">
        <v>7</v>
      </c>
      <c r="E925" s="2">
        <v>5671400000</v>
      </c>
      <c r="F925" s="2">
        <v>3421700000</v>
      </c>
      <c r="G925" s="2">
        <v>1114600000</v>
      </c>
      <c r="H925" s="1"/>
      <c r="I925" s="2">
        <v>86300000</v>
      </c>
      <c r="J925" s="1" t="s">
        <v>28</v>
      </c>
      <c r="K925" s="1" t="s">
        <v>280</v>
      </c>
      <c r="M925">
        <f t="array" ref="M925">1 - (F924/E924)</f>
        <v>0.1850666835677337</v>
      </c>
      <c r="N925">
        <f t="shared" si="28"/>
        <v>0.18492788376767641</v>
      </c>
      <c r="O925" s="2">
        <f t="array" ref="O925">P925-SUM(G925:I925)</f>
        <v>1048800000</v>
      </c>
      <c r="P925" s="2">
        <f t="shared" si="29"/>
        <v>2249700000</v>
      </c>
    </row>
    <row r="926" spans="1:16" x14ac:dyDescent="0.25">
      <c r="A926" s="1">
        <v>952</v>
      </c>
      <c r="B926" t="s">
        <v>471</v>
      </c>
      <c r="C926" t="s">
        <v>6817</v>
      </c>
      <c r="D926" s="1" t="s">
        <v>10</v>
      </c>
      <c r="E926" s="2">
        <v>5808300000</v>
      </c>
      <c r="F926" s="2">
        <v>3585100000</v>
      </c>
      <c r="G926" s="2">
        <v>1128800000</v>
      </c>
      <c r="H926" s="1"/>
      <c r="I926" s="2">
        <v>81700000</v>
      </c>
      <c r="J926" s="1" t="s">
        <v>28</v>
      </c>
      <c r="K926" s="1" t="s">
        <v>280</v>
      </c>
      <c r="M926">
        <f t="array" ref="M926">1 - (F925/E925)</f>
        <v>0.39667454244101985</v>
      </c>
      <c r="N926">
        <f t="shared" si="28"/>
        <v>0.17435394177298005</v>
      </c>
      <c r="O926" s="2">
        <f t="array" ref="O926">P926-SUM(G926:I926)</f>
        <v>1012700000</v>
      </c>
      <c r="P926" s="2">
        <f t="shared" si="29"/>
        <v>2223200000</v>
      </c>
    </row>
    <row r="927" spans="1:16" hidden="1" x14ac:dyDescent="0.25">
      <c r="A927" s="1">
        <v>953</v>
      </c>
      <c r="B927" t="s">
        <v>471</v>
      </c>
      <c r="C927" t="s">
        <v>6818</v>
      </c>
      <c r="D927" s="1" t="s">
        <v>11</v>
      </c>
      <c r="E927" s="2">
        <v>6011600000</v>
      </c>
      <c r="F927" s="2">
        <v>3808500000</v>
      </c>
      <c r="G927" s="2">
        <v>1198200000</v>
      </c>
      <c r="H927" s="1"/>
      <c r="I927" s="2">
        <v>76700000</v>
      </c>
      <c r="J927" s="1" t="s">
        <v>28</v>
      </c>
      <c r="K927" s="1" t="s">
        <v>280</v>
      </c>
      <c r="M927">
        <f t="array" ref="M927">1 - (F926/E926)</f>
        <v>0.3827625983506362</v>
      </c>
      <c r="N927">
        <f t="shared" si="28"/>
        <v>0.15440149045179319</v>
      </c>
      <c r="O927" s="2">
        <f t="array" ref="O927">P927-SUM(G927:I927)</f>
        <v>928200000</v>
      </c>
      <c r="P927" s="2">
        <f t="shared" si="29"/>
        <v>2203100000</v>
      </c>
    </row>
    <row r="928" spans="1:16" hidden="1" x14ac:dyDescent="0.25">
      <c r="A928" s="1">
        <v>954</v>
      </c>
      <c r="B928" t="s">
        <v>471</v>
      </c>
      <c r="C928" t="s">
        <v>6819</v>
      </c>
      <c r="D928" s="1" t="s">
        <v>12</v>
      </c>
      <c r="E928" s="2">
        <v>8680100000</v>
      </c>
      <c r="F928" s="2">
        <v>5776800000</v>
      </c>
      <c r="G928" s="2">
        <v>1622000000</v>
      </c>
      <c r="H928" s="1"/>
      <c r="I928" s="2">
        <v>164500000</v>
      </c>
      <c r="J928" s="1" t="s">
        <v>28</v>
      </c>
      <c r="K928" s="1" t="s">
        <v>280</v>
      </c>
      <c r="M928">
        <f t="array" ref="M928">1 - (F927/E927)</f>
        <v>0.36647481535697646</v>
      </c>
      <c r="N928">
        <f t="shared" si="28"/>
        <v>0.12866211218764761</v>
      </c>
      <c r="O928" s="2">
        <f t="array" ref="O928">P928-SUM(G928:I928)</f>
        <v>1116800000</v>
      </c>
      <c r="P928" s="2">
        <f t="shared" si="29"/>
        <v>2903300000</v>
      </c>
    </row>
    <row r="929" spans="1:16" hidden="1" x14ac:dyDescent="0.25">
      <c r="A929" s="1">
        <v>955</v>
      </c>
      <c r="B929" t="s">
        <v>472</v>
      </c>
      <c r="C929" t="s">
        <v>6816</v>
      </c>
      <c r="D929" s="1" t="s">
        <v>7</v>
      </c>
      <c r="E929" s="2">
        <v>4122930000</v>
      </c>
      <c r="F929" s="2">
        <v>2398790000</v>
      </c>
      <c r="G929" s="2">
        <v>1219343000</v>
      </c>
      <c r="H929" s="1"/>
      <c r="I929" s="2">
        <v>64093000</v>
      </c>
      <c r="J929" s="1" t="s">
        <v>15</v>
      </c>
      <c r="K929" s="1" t="s">
        <v>473</v>
      </c>
      <c r="M929">
        <f t="array" ref="M929">1 - (F928/E928)</f>
        <v>0.33447771339039878</v>
      </c>
      <c r="N929">
        <f t="shared" si="28"/>
        <v>0.10689097316714084</v>
      </c>
      <c r="O929" s="2">
        <f t="array" ref="O929">P929-SUM(G929:I929)</f>
        <v>440704000</v>
      </c>
      <c r="P929" s="2">
        <f t="shared" si="29"/>
        <v>1724140000</v>
      </c>
    </row>
    <row r="930" spans="1:16" x14ac:dyDescent="0.25">
      <c r="A930" s="1">
        <v>956</v>
      </c>
      <c r="B930" t="s">
        <v>472</v>
      </c>
      <c r="C930" t="s">
        <v>6817</v>
      </c>
      <c r="D930" s="1" t="s">
        <v>10</v>
      </c>
      <c r="E930" s="2">
        <v>5062528000</v>
      </c>
      <c r="F930" s="2">
        <v>2987126000</v>
      </c>
      <c r="G930" s="2">
        <v>1454080000</v>
      </c>
      <c r="H930" s="1"/>
      <c r="I930" s="2">
        <v>80969000</v>
      </c>
      <c r="J930" s="1" t="s">
        <v>15</v>
      </c>
      <c r="K930" s="1" t="s">
        <v>473</v>
      </c>
      <c r="M930">
        <f t="array" ref="M930">1 - (F929/E929)</f>
        <v>0.41818318525902698</v>
      </c>
      <c r="N930">
        <f t="shared" si="28"/>
        <v>0.10673580472048748</v>
      </c>
      <c r="O930" s="2">
        <f t="array" ref="O930">P930-SUM(G930:I930)</f>
        <v>540353000</v>
      </c>
      <c r="P930" s="2">
        <f t="shared" si="29"/>
        <v>2075402000</v>
      </c>
    </row>
    <row r="931" spans="1:16" hidden="1" x14ac:dyDescent="0.25">
      <c r="A931" s="1">
        <v>957</v>
      </c>
      <c r="B931" t="s">
        <v>472</v>
      </c>
      <c r="C931" t="s">
        <v>6818</v>
      </c>
      <c r="D931" s="1" t="s">
        <v>11</v>
      </c>
      <c r="E931" s="2">
        <v>6740064000</v>
      </c>
      <c r="F931" s="2">
        <v>4088151000</v>
      </c>
      <c r="G931" s="2">
        <v>1866520000</v>
      </c>
      <c r="H931" s="1"/>
      <c r="I931" s="2">
        <v>120719000</v>
      </c>
      <c r="J931" s="1" t="s">
        <v>15</v>
      </c>
      <c r="K931" s="1" t="s">
        <v>473</v>
      </c>
      <c r="M931">
        <f t="array" ref="M931">1 - (F930/E930)</f>
        <v>0.40995368321913483</v>
      </c>
      <c r="N931">
        <f t="shared" si="28"/>
        <v>9.8615384067569686E-2</v>
      </c>
      <c r="O931" s="2">
        <f t="array" ref="O931">P931-SUM(G931:I931)</f>
        <v>664674000</v>
      </c>
      <c r="P931" s="2">
        <f t="shared" si="29"/>
        <v>2651913000</v>
      </c>
    </row>
    <row r="932" spans="1:16" hidden="1" x14ac:dyDescent="0.25">
      <c r="A932" s="1">
        <v>958</v>
      </c>
      <c r="B932" t="s">
        <v>472</v>
      </c>
      <c r="C932" t="s">
        <v>6819</v>
      </c>
      <c r="D932" s="1" t="s">
        <v>12</v>
      </c>
      <c r="E932" s="2">
        <v>7192633000</v>
      </c>
      <c r="F932" s="2">
        <v>4359104000</v>
      </c>
      <c r="G932" s="2">
        <v>1987271000</v>
      </c>
      <c r="H932" s="1"/>
      <c r="I932" s="2">
        <v>122120000</v>
      </c>
      <c r="J932" s="1" t="s">
        <v>15</v>
      </c>
      <c r="K932" s="1" t="s">
        <v>473</v>
      </c>
      <c r="M932">
        <f t="array" ref="M932">1 - (F931/E931)</f>
        <v>0.39345516600435837</v>
      </c>
      <c r="N932">
        <f t="shared" si="28"/>
        <v>0.10067773512147776</v>
      </c>
      <c r="O932" s="2">
        <f t="array" ref="O932">P932-SUM(G932:I932)</f>
        <v>724138000</v>
      </c>
      <c r="P932" s="2">
        <f t="shared" si="29"/>
        <v>2833529000</v>
      </c>
    </row>
    <row r="933" spans="1:16" hidden="1" x14ac:dyDescent="0.25">
      <c r="A933" s="1">
        <v>959</v>
      </c>
      <c r="B933" t="s">
        <v>474</v>
      </c>
      <c r="C933" t="s">
        <v>6816</v>
      </c>
      <c r="D933" s="1" t="s">
        <v>7</v>
      </c>
      <c r="E933" s="2">
        <v>13107000000</v>
      </c>
      <c r="F933" s="2">
        <v>11799000000</v>
      </c>
      <c r="G933" s="1"/>
      <c r="H933" s="1"/>
      <c r="I933" s="1"/>
      <c r="J933" s="1" t="s">
        <v>8</v>
      </c>
      <c r="K933" s="1" t="s">
        <v>215</v>
      </c>
      <c r="M933">
        <f t="array" ref="M933">1 - (F932/E932)</f>
        <v>0.39394878064819938</v>
      </c>
      <c r="N933">
        <f t="shared" si="28"/>
        <v>9.9794003204394605E-2</v>
      </c>
      <c r="O933" s="2">
        <f t="array" ref="O933">P933-SUM(G933:I933)</f>
        <v>1308000000</v>
      </c>
      <c r="P933" s="2">
        <f t="shared" si="29"/>
        <v>1308000000</v>
      </c>
    </row>
    <row r="934" spans="1:16" x14ac:dyDescent="0.25">
      <c r="A934" s="1">
        <v>960</v>
      </c>
      <c r="B934" t="s">
        <v>474</v>
      </c>
      <c r="C934" t="s">
        <v>6817</v>
      </c>
      <c r="D934" s="1" t="s">
        <v>10</v>
      </c>
      <c r="E934" s="2">
        <v>11420000000</v>
      </c>
      <c r="F934" s="2">
        <v>10303000000</v>
      </c>
      <c r="G934" s="1"/>
      <c r="H934" s="1"/>
      <c r="I934" s="1"/>
      <c r="J934" s="1" t="s">
        <v>8</v>
      </c>
      <c r="K934" s="1" t="s">
        <v>215</v>
      </c>
      <c r="M934">
        <f t="array" ref="M934">1 - (F933/E933)</f>
        <v>9.9794003204394577E-2</v>
      </c>
      <c r="N934">
        <f t="shared" si="28"/>
        <v>9.781085814360771E-2</v>
      </c>
      <c r="O934" s="2">
        <f t="array" ref="O934">P934-SUM(G934:I934)</f>
        <v>1117000000</v>
      </c>
      <c r="P934" s="2">
        <f t="shared" si="29"/>
        <v>1117000000</v>
      </c>
    </row>
    <row r="935" spans="1:16" hidden="1" x14ac:dyDescent="0.25">
      <c r="A935" s="1">
        <v>961</v>
      </c>
      <c r="B935" t="s">
        <v>474</v>
      </c>
      <c r="C935" t="s">
        <v>6818</v>
      </c>
      <c r="D935" s="1" t="s">
        <v>11</v>
      </c>
      <c r="E935" s="2">
        <v>10986000000</v>
      </c>
      <c r="F935" s="2">
        <v>9974000000</v>
      </c>
      <c r="G935" s="1"/>
      <c r="H935" s="1"/>
      <c r="I935" s="1"/>
      <c r="J935" s="1" t="s">
        <v>8</v>
      </c>
      <c r="K935" s="1" t="s">
        <v>215</v>
      </c>
      <c r="M935">
        <f t="array" ref="M935">1 - (F934/E934)</f>
        <v>9.7810858143607682E-2</v>
      </c>
      <c r="N935">
        <f t="shared" si="28"/>
        <v>9.2117240123793923E-2</v>
      </c>
      <c r="O935" s="2">
        <f t="array" ref="O935">P935-SUM(G935:I935)</f>
        <v>1012000000</v>
      </c>
      <c r="P935" s="2">
        <f t="shared" si="29"/>
        <v>1012000000</v>
      </c>
    </row>
    <row r="936" spans="1:16" hidden="1" x14ac:dyDescent="0.25">
      <c r="A936" s="1">
        <v>962</v>
      </c>
      <c r="B936" t="s">
        <v>474</v>
      </c>
      <c r="C936" t="s">
        <v>6819</v>
      </c>
      <c r="D936" s="1" t="s">
        <v>12</v>
      </c>
      <c r="E936" s="2">
        <v>10466000000</v>
      </c>
      <c r="F936" s="2">
        <v>9576000000</v>
      </c>
      <c r="G936" s="1"/>
      <c r="H936" s="1"/>
      <c r="I936" s="1"/>
      <c r="J936" s="1" t="s">
        <v>8</v>
      </c>
      <c r="K936" s="1" t="s">
        <v>215</v>
      </c>
      <c r="M936">
        <f t="array" ref="M936">1 - (F935/E935)</f>
        <v>9.2117240123793964E-2</v>
      </c>
      <c r="N936">
        <f t="shared" si="28"/>
        <v>8.503726351996943E-2</v>
      </c>
      <c r="O936" s="2">
        <f t="array" ref="O936">P936-SUM(G936:I936)</f>
        <v>890000000</v>
      </c>
      <c r="P936" s="2">
        <f t="shared" si="29"/>
        <v>890000000</v>
      </c>
    </row>
    <row r="937" spans="1:16" hidden="1" x14ac:dyDescent="0.25">
      <c r="A937" s="1">
        <v>963</v>
      </c>
      <c r="B937" t="s">
        <v>475</v>
      </c>
      <c r="C937" t="s">
        <v>6816</v>
      </c>
      <c r="D937" s="1" t="s">
        <v>169</v>
      </c>
      <c r="E937" s="2">
        <v>1282236000</v>
      </c>
      <c r="F937" s="2">
        <v>322516000</v>
      </c>
      <c r="G937" s="2">
        <v>151382000</v>
      </c>
      <c r="H937" s="2">
        <v>235184000</v>
      </c>
      <c r="I937" s="1"/>
      <c r="J937" s="1" t="s">
        <v>22</v>
      </c>
      <c r="K937" s="1" t="s">
        <v>46</v>
      </c>
      <c r="M937">
        <f t="array" ref="M937">1 - (F936/E936)</f>
        <v>8.503726351996943E-2</v>
      </c>
      <c r="N937">
        <f t="shared" si="28"/>
        <v>0.4469957168571152</v>
      </c>
      <c r="O937" s="2">
        <f t="array" ref="O937">P937-SUM(G937:I937)</f>
        <v>573154000</v>
      </c>
      <c r="P937" s="2">
        <f t="shared" si="29"/>
        <v>959720000</v>
      </c>
    </row>
    <row r="938" spans="1:16" x14ac:dyDescent="0.25">
      <c r="A938" s="1">
        <v>964</v>
      </c>
      <c r="B938" t="s">
        <v>475</v>
      </c>
      <c r="C938" t="s">
        <v>6817</v>
      </c>
      <c r="D938" s="1" t="s">
        <v>476</v>
      </c>
      <c r="E938" s="2">
        <v>1388386000</v>
      </c>
      <c r="F938" s="2">
        <v>338580000</v>
      </c>
      <c r="G938" s="2">
        <v>159642000</v>
      </c>
      <c r="H938" s="2">
        <v>250434000</v>
      </c>
      <c r="I938" s="1"/>
      <c r="J938" s="1" t="s">
        <v>22</v>
      </c>
      <c r="K938" s="1" t="s">
        <v>46</v>
      </c>
      <c r="M938">
        <f t="array" ref="M938">1 - (F937/E937)</f>
        <v>0.74847375990067344</v>
      </c>
      <c r="N938">
        <f t="shared" si="28"/>
        <v>0.46077243648380206</v>
      </c>
      <c r="O938" s="2">
        <f t="array" ref="O938">P938-SUM(G938:I938)</f>
        <v>639730000</v>
      </c>
      <c r="P938" s="2">
        <f t="shared" si="29"/>
        <v>1049806000</v>
      </c>
    </row>
    <row r="939" spans="1:16" hidden="1" x14ac:dyDescent="0.25">
      <c r="A939" s="1">
        <v>965</v>
      </c>
      <c r="B939" t="s">
        <v>475</v>
      </c>
      <c r="C939" t="s">
        <v>6818</v>
      </c>
      <c r="D939" s="1" t="s">
        <v>477</v>
      </c>
      <c r="E939" s="2">
        <v>1475139000</v>
      </c>
      <c r="F939" s="2">
        <v>355727000</v>
      </c>
      <c r="G939" s="2">
        <v>169952000</v>
      </c>
      <c r="H939" s="2">
        <v>266761000</v>
      </c>
      <c r="I939" s="1"/>
      <c r="J939" s="1" t="s">
        <v>22</v>
      </c>
      <c r="K939" s="1" t="s">
        <v>46</v>
      </c>
      <c r="M939">
        <f t="array" ref="M939">1 - (F938/E938)</f>
        <v>0.75613410103530287</v>
      </c>
      <c r="N939">
        <f t="shared" si="28"/>
        <v>0.46280316634567997</v>
      </c>
      <c r="O939" s="2">
        <f t="array" ref="O939">P939-SUM(G939:I939)</f>
        <v>682699000</v>
      </c>
      <c r="P939" s="2">
        <f t="shared" si="29"/>
        <v>1119412000</v>
      </c>
    </row>
    <row r="940" spans="1:16" hidden="1" x14ac:dyDescent="0.25">
      <c r="A940" s="1">
        <v>966</v>
      </c>
      <c r="B940" t="s">
        <v>475</v>
      </c>
      <c r="C940" t="s">
        <v>6819</v>
      </c>
      <c r="D940" s="1" t="s">
        <v>478</v>
      </c>
      <c r="E940" s="2">
        <v>1423936000</v>
      </c>
      <c r="F940" s="2">
        <v>343801000</v>
      </c>
      <c r="G940" s="2">
        <v>170120000</v>
      </c>
      <c r="H940" s="2">
        <v>276462000</v>
      </c>
      <c r="I940" s="1"/>
      <c r="J940" s="1" t="s">
        <v>22</v>
      </c>
      <c r="K940" s="1" t="s">
        <v>46</v>
      </c>
      <c r="M940">
        <f t="array" ref="M940">1 - (F939/E939)</f>
        <v>0.75885187768745865</v>
      </c>
      <c r="N940">
        <f t="shared" si="28"/>
        <v>0.44493081149714592</v>
      </c>
      <c r="O940" s="2">
        <f t="array" ref="O940">P940-SUM(G940:I940)</f>
        <v>633553000</v>
      </c>
      <c r="P940" s="2">
        <f t="shared" si="29"/>
        <v>1080135000</v>
      </c>
    </row>
    <row r="941" spans="1:16" hidden="1" x14ac:dyDescent="0.25">
      <c r="A941" s="1">
        <v>967</v>
      </c>
      <c r="B941" t="s">
        <v>479</v>
      </c>
      <c r="C941" t="s">
        <v>6816</v>
      </c>
      <c r="D941" s="1" t="s">
        <v>7</v>
      </c>
      <c r="E941" s="2">
        <v>22603400000</v>
      </c>
      <c r="F941" s="2">
        <v>4796500000</v>
      </c>
      <c r="G941" s="2">
        <v>6839500000</v>
      </c>
      <c r="H941" s="2">
        <v>5278100000</v>
      </c>
      <c r="I941" s="1"/>
      <c r="J941" s="1" t="s">
        <v>28</v>
      </c>
      <c r="K941" s="1" t="s">
        <v>29</v>
      </c>
      <c r="M941">
        <f t="array" ref="M941">1 - (F940/E940)</f>
        <v>0.75855586206121628</v>
      </c>
      <c r="N941">
        <f t="shared" si="28"/>
        <v>0.25170107152021376</v>
      </c>
      <c r="O941" s="2">
        <f t="array" ref="O941">P941-SUM(G941:I941)</f>
        <v>5689300000</v>
      </c>
      <c r="P941" s="2">
        <f t="shared" si="29"/>
        <v>17806900000</v>
      </c>
    </row>
    <row r="942" spans="1:16" x14ac:dyDescent="0.25">
      <c r="A942" s="1">
        <v>968</v>
      </c>
      <c r="B942" t="s">
        <v>479</v>
      </c>
      <c r="C942" t="s">
        <v>6817</v>
      </c>
      <c r="D942" s="1" t="s">
        <v>10</v>
      </c>
      <c r="E942" s="2">
        <v>23113100000</v>
      </c>
      <c r="F942" s="2">
        <v>4908100000</v>
      </c>
      <c r="G942" s="2">
        <v>6606700000</v>
      </c>
      <c r="H942" s="2">
        <v>5531300000</v>
      </c>
      <c r="I942" s="1"/>
      <c r="J942" s="1" t="s">
        <v>28</v>
      </c>
      <c r="K942" s="1" t="s">
        <v>29</v>
      </c>
      <c r="M942">
        <f t="array" ref="M942">1 - (F941/E941)</f>
        <v>0.78779741100896328</v>
      </c>
      <c r="N942">
        <f t="shared" si="28"/>
        <v>0.26249183363547079</v>
      </c>
      <c r="O942" s="2">
        <f t="array" ref="O942">P942-SUM(G942:I942)</f>
        <v>6067000000</v>
      </c>
      <c r="P942" s="2">
        <f t="shared" si="29"/>
        <v>18205000000</v>
      </c>
    </row>
    <row r="943" spans="1:16" hidden="1" x14ac:dyDescent="0.25">
      <c r="A943" s="1">
        <v>969</v>
      </c>
      <c r="B943" t="s">
        <v>479</v>
      </c>
      <c r="C943" t="s">
        <v>6818</v>
      </c>
      <c r="D943" s="1" t="s">
        <v>11</v>
      </c>
      <c r="E943" s="2">
        <v>19615600000</v>
      </c>
      <c r="F943" s="2">
        <v>4932500000</v>
      </c>
      <c r="G943" s="2">
        <v>6280300000</v>
      </c>
      <c r="H943" s="2">
        <v>4733600000</v>
      </c>
      <c r="I943" s="1"/>
      <c r="J943" s="1" t="s">
        <v>28</v>
      </c>
      <c r="K943" s="1" t="s">
        <v>29</v>
      </c>
      <c r="M943">
        <f t="array" ref="M943">1 - (F942/E942)</f>
        <v>0.78764856293617036</v>
      </c>
      <c r="N943">
        <f t="shared" si="28"/>
        <v>0.18705520096249922</v>
      </c>
      <c r="O943" s="2">
        <f t="array" ref="O943">P943-SUM(G943:I943)</f>
        <v>3669200000</v>
      </c>
      <c r="P943" s="2">
        <f t="shared" si="29"/>
        <v>14683100000</v>
      </c>
    </row>
    <row r="944" spans="1:16" hidden="1" x14ac:dyDescent="0.25">
      <c r="A944" s="1">
        <v>970</v>
      </c>
      <c r="B944" t="s">
        <v>479</v>
      </c>
      <c r="C944" t="s">
        <v>6819</v>
      </c>
      <c r="D944" s="1" t="s">
        <v>12</v>
      </c>
      <c r="E944" s="2">
        <v>19958700000</v>
      </c>
      <c r="F944" s="2">
        <v>5037200000</v>
      </c>
      <c r="G944" s="2">
        <v>6432400000</v>
      </c>
      <c r="H944" s="2">
        <v>4796400000</v>
      </c>
      <c r="I944" s="1"/>
      <c r="J944" s="1" t="s">
        <v>28</v>
      </c>
      <c r="K944" s="1" t="s">
        <v>29</v>
      </c>
      <c r="M944">
        <f t="array" ref="M944">1 - (F943/E943)</f>
        <v>0.74854197679398027</v>
      </c>
      <c r="N944">
        <f t="shared" si="28"/>
        <v>0.18501706022937367</v>
      </c>
      <c r="O944" s="2">
        <f t="array" ref="O944">P944-SUM(G944:I944)</f>
        <v>3692700000</v>
      </c>
      <c r="P944" s="2">
        <f t="shared" si="29"/>
        <v>14921500000</v>
      </c>
    </row>
    <row r="945" spans="1:16" hidden="1" x14ac:dyDescent="0.25">
      <c r="A945" s="1">
        <v>971</v>
      </c>
      <c r="B945" t="s">
        <v>480</v>
      </c>
      <c r="C945" t="s">
        <v>6816</v>
      </c>
      <c r="D945" s="1" t="s">
        <v>10</v>
      </c>
      <c r="E945" s="2">
        <v>45358000000</v>
      </c>
      <c r="F945" s="2">
        <v>41171000000</v>
      </c>
      <c r="G945" s="2">
        <v>-318000000</v>
      </c>
      <c r="H945" s="1"/>
      <c r="I945" s="1"/>
      <c r="J945" s="1" t="s">
        <v>8</v>
      </c>
      <c r="K945" s="1" t="s">
        <v>115</v>
      </c>
      <c r="M945">
        <f t="array" ref="M945">1 - (F944/E944)</f>
        <v>0.74761883288991771</v>
      </c>
      <c r="N945">
        <f t="shared" si="28"/>
        <v>9.9320957714184935E-2</v>
      </c>
      <c r="O945" s="2">
        <f t="array" ref="O945">P945-SUM(G945:I945)</f>
        <v>4505000000</v>
      </c>
      <c r="P945" s="2">
        <f t="shared" si="29"/>
        <v>4187000000</v>
      </c>
    </row>
    <row r="946" spans="1:16" x14ac:dyDescent="0.25">
      <c r="A946" s="1">
        <v>972</v>
      </c>
      <c r="B946" t="s">
        <v>480</v>
      </c>
      <c r="C946" t="s">
        <v>6817</v>
      </c>
      <c r="D946" s="1" t="s">
        <v>11</v>
      </c>
      <c r="E946" s="2">
        <v>39946000000</v>
      </c>
      <c r="F946" s="2">
        <v>35263000000</v>
      </c>
      <c r="G946" s="2">
        <v>-329000000</v>
      </c>
      <c r="H946" s="1"/>
      <c r="I946" s="1"/>
      <c r="J946" s="1" t="s">
        <v>8</v>
      </c>
      <c r="K946" s="1" t="s">
        <v>115</v>
      </c>
      <c r="M946">
        <f t="array" ref="M946">1 - (F945/E945)</f>
        <v>9.2310066581418937E-2</v>
      </c>
      <c r="N946">
        <f t="shared" si="28"/>
        <v>0.12546938366795174</v>
      </c>
      <c r="O946" s="2">
        <f t="array" ref="O946">P946-SUM(G946:I946)</f>
        <v>5012000000</v>
      </c>
      <c r="P946" s="2">
        <f t="shared" si="29"/>
        <v>4683000000</v>
      </c>
    </row>
    <row r="947" spans="1:16" hidden="1" x14ac:dyDescent="0.25">
      <c r="A947" s="1">
        <v>973</v>
      </c>
      <c r="B947" t="s">
        <v>480</v>
      </c>
      <c r="C947" t="s">
        <v>6818</v>
      </c>
      <c r="D947" s="1" t="s">
        <v>12</v>
      </c>
      <c r="E947" s="2">
        <v>40536000000</v>
      </c>
      <c r="F947" s="2">
        <v>36044000000</v>
      </c>
      <c r="G947" s="2">
        <v>-220000000</v>
      </c>
      <c r="H947" s="1"/>
      <c r="I947" s="1"/>
      <c r="J947" s="1" t="s">
        <v>8</v>
      </c>
      <c r="K947" s="1" t="s">
        <v>115</v>
      </c>
      <c r="M947">
        <f t="array" ref="M947">1 - (F946/E946)</f>
        <v>0.11723326490762531</v>
      </c>
      <c r="N947">
        <f t="shared" si="28"/>
        <v>0.11624235247681074</v>
      </c>
      <c r="O947" s="2">
        <f t="array" ref="O947">P947-SUM(G947:I947)</f>
        <v>4712000000</v>
      </c>
      <c r="P947" s="2">
        <f t="shared" si="29"/>
        <v>4492000000</v>
      </c>
    </row>
    <row r="948" spans="1:16" hidden="1" x14ac:dyDescent="0.25">
      <c r="A948" s="1">
        <v>974</v>
      </c>
      <c r="B948" t="s">
        <v>480</v>
      </c>
      <c r="C948" t="s">
        <v>6819</v>
      </c>
      <c r="D948" s="1" t="s">
        <v>75</v>
      </c>
      <c r="E948" s="2">
        <v>47248000000</v>
      </c>
      <c r="F948" s="2">
        <v>42186000000</v>
      </c>
      <c r="G948" s="2">
        <v>-487000000</v>
      </c>
      <c r="H948" s="1"/>
      <c r="I948" s="1"/>
      <c r="J948" s="1" t="s">
        <v>8</v>
      </c>
      <c r="K948" s="1" t="s">
        <v>115</v>
      </c>
      <c r="M948">
        <f t="array" ref="M948">1 - (F947/E947)</f>
        <v>0.11081507795539769</v>
      </c>
      <c r="N948">
        <f t="shared" si="28"/>
        <v>0.11744412461903149</v>
      </c>
      <c r="O948" s="2">
        <f t="array" ref="O948">P948-SUM(G948:I948)</f>
        <v>5549000000</v>
      </c>
      <c r="P948" s="2">
        <f t="shared" si="29"/>
        <v>5062000000</v>
      </c>
    </row>
    <row r="949" spans="1:16" hidden="1" x14ac:dyDescent="0.25">
      <c r="A949" s="1">
        <v>975</v>
      </c>
      <c r="B949" t="s">
        <v>481</v>
      </c>
      <c r="C949" t="s">
        <v>6816</v>
      </c>
      <c r="D949" s="1" t="s">
        <v>7</v>
      </c>
      <c r="E949" s="2">
        <v>3094500000</v>
      </c>
      <c r="F949" s="2">
        <v>2144200000</v>
      </c>
      <c r="G949" s="2">
        <v>98200000</v>
      </c>
      <c r="H949" s="1"/>
      <c r="I949" s="2">
        <v>332400000</v>
      </c>
      <c r="J949" s="1" t="s">
        <v>61</v>
      </c>
      <c r="K949" s="1" t="s">
        <v>64</v>
      </c>
      <c r="M949">
        <f t="array" ref="M949">1 - (F948/E948)</f>
        <v>0.10713681002370468</v>
      </c>
      <c r="N949">
        <f t="shared" si="28"/>
        <v>0.16794312489901439</v>
      </c>
      <c r="O949" s="2">
        <f t="array" ref="O949">P949-SUM(G949:I949)</f>
        <v>519700000</v>
      </c>
      <c r="P949" s="2">
        <f t="shared" si="29"/>
        <v>950300000</v>
      </c>
    </row>
    <row r="950" spans="1:16" x14ac:dyDescent="0.25">
      <c r="A950" s="1">
        <v>976</v>
      </c>
      <c r="B950" t="s">
        <v>481</v>
      </c>
      <c r="C950" t="s">
        <v>6817</v>
      </c>
      <c r="D950" s="1" t="s">
        <v>10</v>
      </c>
      <c r="E950" s="2">
        <v>3276800000</v>
      </c>
      <c r="F950" s="2">
        <v>2272400000</v>
      </c>
      <c r="G950" s="2">
        <v>99600000</v>
      </c>
      <c r="H950" s="1"/>
      <c r="I950" s="2">
        <v>370900000</v>
      </c>
      <c r="J950" s="1" t="s">
        <v>61</v>
      </c>
      <c r="K950" s="1" t="s">
        <v>64</v>
      </c>
      <c r="M950">
        <f t="array" ref="M950">1 - (F949/E949)</f>
        <v>0.30709322992405885</v>
      </c>
      <c r="N950">
        <f t="shared" si="28"/>
        <v>0.162933349609375</v>
      </c>
      <c r="O950" s="2">
        <f t="array" ref="O950">P950-SUM(G950:I950)</f>
        <v>533900000</v>
      </c>
      <c r="P950" s="2">
        <f t="shared" si="29"/>
        <v>1004400000</v>
      </c>
    </row>
    <row r="951" spans="1:16" hidden="1" x14ac:dyDescent="0.25">
      <c r="A951" s="1">
        <v>977</v>
      </c>
      <c r="B951" t="s">
        <v>481</v>
      </c>
      <c r="C951" t="s">
        <v>6818</v>
      </c>
      <c r="D951" s="1" t="s">
        <v>11</v>
      </c>
      <c r="E951" s="2">
        <v>3350300000</v>
      </c>
      <c r="F951" s="2">
        <v>2317500000</v>
      </c>
      <c r="G951" s="2">
        <v>101100000</v>
      </c>
      <c r="H951" s="1"/>
      <c r="I951" s="2">
        <v>388100000</v>
      </c>
      <c r="J951" s="1" t="s">
        <v>61</v>
      </c>
      <c r="K951" s="1" t="s">
        <v>64</v>
      </c>
      <c r="M951">
        <f t="array" ref="M951">1 - (F950/E950)</f>
        <v>0.3065185546875</v>
      </c>
      <c r="N951">
        <f t="shared" si="28"/>
        <v>0.16225412649613469</v>
      </c>
      <c r="O951" s="2">
        <f t="array" ref="O951">P951-SUM(G951:I951)</f>
        <v>543600000</v>
      </c>
      <c r="P951" s="2">
        <f t="shared" si="29"/>
        <v>1032800000</v>
      </c>
    </row>
    <row r="952" spans="1:16" hidden="1" x14ac:dyDescent="0.25">
      <c r="A952" s="1">
        <v>978</v>
      </c>
      <c r="B952" t="s">
        <v>481</v>
      </c>
      <c r="C952" t="s">
        <v>6819</v>
      </c>
      <c r="D952" s="1" t="s">
        <v>12</v>
      </c>
      <c r="E952" s="2">
        <v>3253600000</v>
      </c>
      <c r="F952" s="2">
        <v>2171600000</v>
      </c>
      <c r="G952" s="2">
        <v>103700000</v>
      </c>
      <c r="H952" s="1"/>
      <c r="I952" s="2">
        <v>401300000</v>
      </c>
      <c r="J952" s="1" t="s">
        <v>61</v>
      </c>
      <c r="K952" s="1" t="s">
        <v>64</v>
      </c>
      <c r="M952">
        <f t="array" ref="M952">1 - (F951/E951)</f>
        <v>0.30827090111333311</v>
      </c>
      <c r="N952">
        <f t="shared" si="28"/>
        <v>0.17734202114580772</v>
      </c>
      <c r="O952" s="2">
        <f t="array" ref="O952">P952-SUM(G952:I952)</f>
        <v>577000000</v>
      </c>
      <c r="P952" s="2">
        <f t="shared" si="29"/>
        <v>1082000000</v>
      </c>
    </row>
    <row r="953" spans="1:16" hidden="1" x14ac:dyDescent="0.25">
      <c r="A953" s="1">
        <v>979</v>
      </c>
      <c r="B953" t="s">
        <v>482</v>
      </c>
      <c r="C953" t="s">
        <v>6816</v>
      </c>
      <c r="D953" s="1" t="s">
        <v>275</v>
      </c>
      <c r="E953" s="2">
        <v>50521000000</v>
      </c>
      <c r="F953" s="2">
        <v>33194000000</v>
      </c>
      <c r="G953" s="2">
        <v>12244000000</v>
      </c>
      <c r="H953" s="1"/>
      <c r="I953" s="2">
        <v>1523000000</v>
      </c>
      <c r="J953" s="1" t="s">
        <v>15</v>
      </c>
      <c r="K953" s="1" t="s">
        <v>388</v>
      </c>
      <c r="M953">
        <f t="array" ref="M953">1 - (F952/E952)</f>
        <v>0.33255470863044012</v>
      </c>
      <c r="N953">
        <f t="shared" si="28"/>
        <v>7.0465746917123567E-2</v>
      </c>
      <c r="O953" s="2">
        <f t="array" ref="O953">P953-SUM(G953:I953)</f>
        <v>3560000000</v>
      </c>
      <c r="P953" s="2">
        <f t="shared" si="29"/>
        <v>17327000000</v>
      </c>
    </row>
    <row r="954" spans="1:16" x14ac:dyDescent="0.25">
      <c r="A954" s="1">
        <v>980</v>
      </c>
      <c r="B954" t="s">
        <v>482</v>
      </c>
      <c r="C954" t="s">
        <v>6817</v>
      </c>
      <c r="D954" s="1" t="s">
        <v>57</v>
      </c>
      <c r="E954" s="2">
        <v>53417000000</v>
      </c>
      <c r="F954" s="2">
        <v>34941000000</v>
      </c>
      <c r="G954" s="2">
        <v>12865000000</v>
      </c>
      <c r="H954" s="1"/>
      <c r="I954" s="2">
        <v>1462000000</v>
      </c>
      <c r="J954" s="1" t="s">
        <v>15</v>
      </c>
      <c r="K954" s="1" t="s">
        <v>388</v>
      </c>
      <c r="M954">
        <f t="array" ref="M954">1 - (F953/E953)</f>
        <v>0.34296629124522471</v>
      </c>
      <c r="N954">
        <f t="shared" si="28"/>
        <v>7.7671902203418394E-2</v>
      </c>
      <c r="O954" s="2">
        <f t="array" ref="O954">P954-SUM(G954:I954)</f>
        <v>4149000000</v>
      </c>
      <c r="P954" s="2">
        <f t="shared" si="29"/>
        <v>18476000000</v>
      </c>
    </row>
    <row r="955" spans="1:16" hidden="1" x14ac:dyDescent="0.25">
      <c r="A955" s="1">
        <v>981</v>
      </c>
      <c r="B955" t="s">
        <v>482</v>
      </c>
      <c r="C955" t="s">
        <v>6818</v>
      </c>
      <c r="D955" s="1" t="s">
        <v>277</v>
      </c>
      <c r="E955" s="2">
        <v>56223000000</v>
      </c>
      <c r="F955" s="2">
        <v>36665000000</v>
      </c>
      <c r="G955" s="2">
        <v>13281000000</v>
      </c>
      <c r="H955" s="1"/>
      <c r="I955" s="2">
        <v>1485000000</v>
      </c>
      <c r="J955" s="1" t="s">
        <v>15</v>
      </c>
      <c r="K955" s="1" t="s">
        <v>388</v>
      </c>
      <c r="M955">
        <f t="array" ref="M955">1 - (F954/E954)</f>
        <v>0.34588239698972234</v>
      </c>
      <c r="N955">
        <f t="shared" si="28"/>
        <v>8.5232022481902425E-2</v>
      </c>
      <c r="O955" s="2">
        <f t="array" ref="O955">P955-SUM(G955:I955)</f>
        <v>4792000000</v>
      </c>
      <c r="P955" s="2">
        <f t="shared" si="29"/>
        <v>19558000000</v>
      </c>
    </row>
    <row r="956" spans="1:16" hidden="1" x14ac:dyDescent="0.25">
      <c r="A956" s="1">
        <v>982</v>
      </c>
      <c r="B956" t="s">
        <v>482</v>
      </c>
      <c r="C956" t="s">
        <v>6819</v>
      </c>
      <c r="D956" s="1" t="s">
        <v>278</v>
      </c>
      <c r="E956" s="2">
        <v>59074000000</v>
      </c>
      <c r="F956" s="2">
        <v>38504000000</v>
      </c>
      <c r="G956" s="2">
        <v>14115000000</v>
      </c>
      <c r="H956" s="1"/>
      <c r="I956" s="2">
        <v>1484000000</v>
      </c>
      <c r="J956" s="1" t="s">
        <v>15</v>
      </c>
      <c r="K956" s="1" t="s">
        <v>388</v>
      </c>
      <c r="M956">
        <f t="array" ref="M956">1 - (F955/E955)</f>
        <v>0.34786475285915019</v>
      </c>
      <c r="N956">
        <f t="shared" si="28"/>
        <v>8.4148694857297632E-2</v>
      </c>
      <c r="O956" s="2">
        <f t="array" ref="O956">P956-SUM(G956:I956)</f>
        <v>4971000000</v>
      </c>
      <c r="P956" s="2">
        <f t="shared" si="29"/>
        <v>20570000000</v>
      </c>
    </row>
    <row r="957" spans="1:16" hidden="1" x14ac:dyDescent="0.25">
      <c r="A957" s="1">
        <v>983</v>
      </c>
      <c r="B957" t="s">
        <v>483</v>
      </c>
      <c r="C957" t="s">
        <v>6816</v>
      </c>
      <c r="D957" s="1" t="s">
        <v>169</v>
      </c>
      <c r="E957" s="2">
        <v>3598916000</v>
      </c>
      <c r="F957" s="2">
        <v>2195857000</v>
      </c>
      <c r="G957" s="2">
        <v>601300000</v>
      </c>
      <c r="H957" s="2">
        <v>683688000</v>
      </c>
      <c r="I957" s="1"/>
      <c r="J957" s="1" t="s">
        <v>22</v>
      </c>
      <c r="K957" s="1" t="s">
        <v>89</v>
      </c>
      <c r="M957">
        <f t="array" ref="M957">1 - (F956/E956)</f>
        <v>0.34820733317533936</v>
      </c>
      <c r="N957">
        <f t="shared" si="28"/>
        <v>3.2807378666242837E-2</v>
      </c>
      <c r="O957" s="2">
        <f t="array" ref="O957">P957-SUM(G957:I957)</f>
        <v>118071000</v>
      </c>
      <c r="P957" s="2">
        <f t="shared" si="29"/>
        <v>1403059000</v>
      </c>
    </row>
    <row r="958" spans="1:16" x14ac:dyDescent="0.25">
      <c r="A958" s="1">
        <v>984</v>
      </c>
      <c r="B958" t="s">
        <v>483</v>
      </c>
      <c r="C958" t="s">
        <v>6817</v>
      </c>
      <c r="D958" s="1" t="s">
        <v>476</v>
      </c>
      <c r="E958" s="2">
        <v>4607309000</v>
      </c>
      <c r="F958" s="2">
        <v>2599828000</v>
      </c>
      <c r="G958" s="2">
        <v>613341000</v>
      </c>
      <c r="H958" s="2">
        <v>716471000</v>
      </c>
      <c r="I958" s="1"/>
      <c r="J958" s="1" t="s">
        <v>22</v>
      </c>
      <c r="K958" s="1" t="s">
        <v>89</v>
      </c>
      <c r="M958">
        <f t="array" ref="M958">1 - (F957/E957)</f>
        <v>0.38985600108477103</v>
      </c>
      <c r="N958">
        <f t="shared" si="28"/>
        <v>0.1470856415317488</v>
      </c>
      <c r="O958" s="2">
        <f t="array" ref="O958">P958-SUM(G958:I958)</f>
        <v>677669000</v>
      </c>
      <c r="P958" s="2">
        <f t="shared" si="29"/>
        <v>2007481000</v>
      </c>
    </row>
    <row r="959" spans="1:16" hidden="1" x14ac:dyDescent="0.25">
      <c r="A959" s="1">
        <v>985</v>
      </c>
      <c r="B959" t="s">
        <v>483</v>
      </c>
      <c r="C959" t="s">
        <v>6818</v>
      </c>
      <c r="D959" s="1" t="s">
        <v>477</v>
      </c>
      <c r="E959" s="2">
        <v>5259312000</v>
      </c>
      <c r="F959" s="2">
        <v>2974976000</v>
      </c>
      <c r="G959" s="2">
        <v>591611000</v>
      </c>
      <c r="H959" s="2">
        <v>825242000</v>
      </c>
      <c r="I959" s="1"/>
      <c r="J959" s="1" t="s">
        <v>22</v>
      </c>
      <c r="K959" s="1" t="s">
        <v>89</v>
      </c>
      <c r="M959">
        <f t="array" ref="M959">1 - (F958/E958)</f>
        <v>0.43571659725883372</v>
      </c>
      <c r="N959">
        <f t="shared" si="28"/>
        <v>0.16494229663499713</v>
      </c>
      <c r="O959" s="2">
        <f t="array" ref="O959">P959-SUM(G959:I959)</f>
        <v>867483000</v>
      </c>
      <c r="P959" s="2">
        <f t="shared" si="29"/>
        <v>2284336000</v>
      </c>
    </row>
    <row r="960" spans="1:16" hidden="1" x14ac:dyDescent="0.25">
      <c r="A960" s="1">
        <v>986</v>
      </c>
      <c r="B960" t="s">
        <v>483</v>
      </c>
      <c r="C960" t="s">
        <v>6819</v>
      </c>
      <c r="D960" s="1" t="s">
        <v>484</v>
      </c>
      <c r="E960" s="2">
        <v>5885893000</v>
      </c>
      <c r="F960" s="2">
        <v>3266971000</v>
      </c>
      <c r="G960" s="2">
        <v>630954000</v>
      </c>
      <c r="H960" s="2">
        <v>913712000</v>
      </c>
      <c r="I960" s="1"/>
      <c r="J960" s="1" t="s">
        <v>22</v>
      </c>
      <c r="K960" s="1" t="s">
        <v>89</v>
      </c>
      <c r="M960">
        <f t="array" ref="M960">1 - (F959/E959)</f>
        <v>0.43434122181760659</v>
      </c>
      <c r="N960">
        <f t="shared" si="28"/>
        <v>0.18251368144137176</v>
      </c>
      <c r="O960" s="2">
        <f t="array" ref="O960">P960-SUM(G960:I960)</f>
        <v>1074256000</v>
      </c>
      <c r="P960" s="2">
        <f t="shared" si="29"/>
        <v>2618922000</v>
      </c>
    </row>
    <row r="961" spans="1:16" hidden="1" x14ac:dyDescent="0.25">
      <c r="A961" s="1">
        <v>987</v>
      </c>
      <c r="B961" t="s">
        <v>485</v>
      </c>
      <c r="C961" t="s">
        <v>6816</v>
      </c>
      <c r="D961" s="1" t="s">
        <v>7</v>
      </c>
      <c r="E961" s="2">
        <v>7810610000</v>
      </c>
      <c r="F961" s="2">
        <v>7479746000</v>
      </c>
      <c r="G961" s="2">
        <v>360586000</v>
      </c>
      <c r="H961" s="1"/>
      <c r="I961" s="2">
        <v>116388000</v>
      </c>
      <c r="J961" s="1" t="s">
        <v>66</v>
      </c>
      <c r="K961" s="1" t="s">
        <v>486</v>
      </c>
      <c r="M961">
        <f t="array" ref="M961">1 - (F960/E960)</f>
        <v>0.44494896526321492</v>
      </c>
      <c r="N961">
        <f t="shared" si="28"/>
        <v>-1.8706605502003044E-2</v>
      </c>
      <c r="O961" s="2">
        <f t="array" ref="O961">P961-SUM(G961:I961)</f>
        <v>-146110000</v>
      </c>
      <c r="P961" s="2">
        <f t="shared" si="29"/>
        <v>330864000</v>
      </c>
    </row>
    <row r="962" spans="1:16" x14ac:dyDescent="0.25">
      <c r="A962" s="1">
        <v>988</v>
      </c>
      <c r="B962" t="s">
        <v>485</v>
      </c>
      <c r="C962" t="s">
        <v>6817</v>
      </c>
      <c r="D962" s="1" t="s">
        <v>10</v>
      </c>
      <c r="E962" s="2">
        <v>9531778000</v>
      </c>
      <c r="F962" s="2">
        <v>7567707000</v>
      </c>
      <c r="G962" s="2">
        <v>2177616000</v>
      </c>
      <c r="H962" s="1"/>
      <c r="I962" s="2">
        <v>167425000</v>
      </c>
      <c r="J962" s="1" t="s">
        <v>66</v>
      </c>
      <c r="K962" s="1" t="s">
        <v>486</v>
      </c>
      <c r="M962">
        <f t="array" ref="M962">1 - (F961/E961)</f>
        <v>4.2360839934396877E-2</v>
      </c>
      <c r="N962">
        <f t="shared" si="28"/>
        <v>-3.9968408832014343E-2</v>
      </c>
      <c r="O962" s="2">
        <f t="array" ref="O962">P962-SUM(G962:I962)</f>
        <v>-380970000</v>
      </c>
      <c r="P962" s="2">
        <f t="shared" si="29"/>
        <v>1964071000</v>
      </c>
    </row>
    <row r="963" spans="1:16" hidden="1" x14ac:dyDescent="0.25">
      <c r="A963" s="1">
        <v>989</v>
      </c>
      <c r="B963" t="s">
        <v>485</v>
      </c>
      <c r="C963" t="s">
        <v>6818</v>
      </c>
      <c r="D963" s="1" t="s">
        <v>11</v>
      </c>
      <c r="E963" s="2">
        <v>10681897000</v>
      </c>
      <c r="F963" s="2">
        <v>8024286000</v>
      </c>
      <c r="G963" s="2">
        <v>2856642000</v>
      </c>
      <c r="H963" s="1"/>
      <c r="I963" s="2">
        <v>185993000</v>
      </c>
      <c r="J963" s="1" t="s">
        <v>66</v>
      </c>
      <c r="K963" s="1" t="s">
        <v>486</v>
      </c>
      <c r="M963">
        <f t="array" ref="M963">1 - (F962/E962)</f>
        <v>0.20605505079954656</v>
      </c>
      <c r="N963">
        <f t="shared" ref="N963:N1026" si="30">O963/E963</f>
        <v>-3.6044534037353103E-2</v>
      </c>
      <c r="O963" s="2">
        <f t="array" ref="O963">P963-SUM(G963:I963)</f>
        <v>-385024000</v>
      </c>
      <c r="P963" s="2">
        <f t="shared" ref="P963:P1026" si="31">E963-F963</f>
        <v>2657611000</v>
      </c>
    </row>
    <row r="964" spans="1:16" hidden="1" x14ac:dyDescent="0.25">
      <c r="A964" s="1">
        <v>990</v>
      </c>
      <c r="B964" t="s">
        <v>485</v>
      </c>
      <c r="C964" t="s">
        <v>6819</v>
      </c>
      <c r="D964" s="1" t="s">
        <v>12</v>
      </c>
      <c r="E964" s="2">
        <v>10116502000</v>
      </c>
      <c r="F964" s="2">
        <v>7677233000</v>
      </c>
      <c r="G964" s="2">
        <v>2620072000</v>
      </c>
      <c r="H964" s="1"/>
      <c r="I964" s="2">
        <v>224133000</v>
      </c>
      <c r="J964" s="1" t="s">
        <v>66</v>
      </c>
      <c r="K964" s="1" t="s">
        <v>486</v>
      </c>
      <c r="M964">
        <f t="array" ref="M964">1 - (F963/E963)</f>
        <v>0.24879578973659833</v>
      </c>
      <c r="N964">
        <f t="shared" si="30"/>
        <v>-4.0027274249538031E-2</v>
      </c>
      <c r="O964" s="2">
        <f t="array" ref="O964">P964-SUM(G964:I964)</f>
        <v>-404936000</v>
      </c>
      <c r="P964" s="2">
        <f t="shared" si="31"/>
        <v>2439269000</v>
      </c>
    </row>
    <row r="965" spans="1:16" hidden="1" x14ac:dyDescent="0.25">
      <c r="A965" s="1">
        <v>991</v>
      </c>
      <c r="B965" t="s">
        <v>487</v>
      </c>
      <c r="C965" t="s">
        <v>6816</v>
      </c>
      <c r="D965" s="1" t="s">
        <v>10</v>
      </c>
      <c r="E965" s="2">
        <v>17699000000</v>
      </c>
      <c r="F965" s="2">
        <v>8307000000</v>
      </c>
      <c r="G965" s="2">
        <v>7161000000</v>
      </c>
      <c r="H965" s="1"/>
      <c r="I965" s="2">
        <v>867000000</v>
      </c>
      <c r="J965" s="1" t="s">
        <v>8</v>
      </c>
      <c r="K965" s="1" t="s">
        <v>9</v>
      </c>
      <c r="M965">
        <f t="array" ref="M965">1 - (F964/E964)</f>
        <v>0.24111782906779433</v>
      </c>
      <c r="N965">
        <f t="shared" si="30"/>
        <v>7.706650093225606E-2</v>
      </c>
      <c r="O965" s="2">
        <f t="array" ref="O965">P965-SUM(G965:I965)</f>
        <v>1364000000</v>
      </c>
      <c r="P965" s="2">
        <f t="shared" si="31"/>
        <v>9392000000</v>
      </c>
    </row>
    <row r="966" spans="1:16" x14ac:dyDescent="0.25">
      <c r="A966" s="1">
        <v>992</v>
      </c>
      <c r="B966" t="s">
        <v>487</v>
      </c>
      <c r="C966" t="s">
        <v>6817</v>
      </c>
      <c r="D966" s="1" t="s">
        <v>11</v>
      </c>
      <c r="E966" s="2">
        <v>18605000000</v>
      </c>
      <c r="F966" s="2">
        <v>7677000000</v>
      </c>
      <c r="G966" s="2">
        <v>7639000000</v>
      </c>
      <c r="H966" s="1"/>
      <c r="I966" s="2">
        <v>938000000</v>
      </c>
      <c r="J966" s="1" t="s">
        <v>8</v>
      </c>
      <c r="K966" s="1" t="s">
        <v>9</v>
      </c>
      <c r="M966">
        <f t="array" ref="M966">1 - (F965/E965)</f>
        <v>0.53065144923442009</v>
      </c>
      <c r="N966">
        <f t="shared" si="30"/>
        <v>0.12636388067723731</v>
      </c>
      <c r="O966" s="2">
        <f t="array" ref="O966">P966-SUM(G966:I966)</f>
        <v>2351000000</v>
      </c>
      <c r="P966" s="2">
        <f t="shared" si="31"/>
        <v>10928000000</v>
      </c>
    </row>
    <row r="967" spans="1:16" hidden="1" x14ac:dyDescent="0.25">
      <c r="A967" s="1">
        <v>993</v>
      </c>
      <c r="B967" t="s">
        <v>487</v>
      </c>
      <c r="C967" t="s">
        <v>6818</v>
      </c>
      <c r="D967" s="1" t="s">
        <v>12</v>
      </c>
      <c r="E967" s="2">
        <v>19820000000</v>
      </c>
      <c r="F967" s="2">
        <v>6025000000</v>
      </c>
      <c r="G967" s="2">
        <v>8625000000</v>
      </c>
      <c r="H967" s="1"/>
      <c r="I967" s="2">
        <v>1015000000</v>
      </c>
      <c r="J967" s="1" t="s">
        <v>8</v>
      </c>
      <c r="K967" s="1" t="s">
        <v>9</v>
      </c>
      <c r="M967">
        <f t="array" ref="M967">1 - (F966/E966)</f>
        <v>0.58736898683149685</v>
      </c>
      <c r="N967">
        <f t="shared" si="30"/>
        <v>0.20963673057517659</v>
      </c>
      <c r="O967" s="2">
        <f t="array" ref="O967">P967-SUM(G967:I967)</f>
        <v>4155000000</v>
      </c>
      <c r="P967" s="2">
        <f t="shared" si="31"/>
        <v>13795000000</v>
      </c>
    </row>
    <row r="968" spans="1:16" hidden="1" x14ac:dyDescent="0.25">
      <c r="A968" s="1">
        <v>994</v>
      </c>
      <c r="B968" t="s">
        <v>487</v>
      </c>
      <c r="C968" t="s">
        <v>6819</v>
      </c>
      <c r="D968" s="1" t="s">
        <v>75</v>
      </c>
      <c r="E968" s="2">
        <v>20425000000</v>
      </c>
      <c r="F968" s="2">
        <v>6132000000</v>
      </c>
      <c r="G968" s="2">
        <v>9312000000</v>
      </c>
      <c r="H968" s="1"/>
      <c r="I968" s="2">
        <v>1221000000</v>
      </c>
      <c r="J968" s="1" t="s">
        <v>8</v>
      </c>
      <c r="K968" s="1" t="s">
        <v>9</v>
      </c>
      <c r="M968">
        <f t="array" ref="M968">1 - (F967/E967)</f>
        <v>0.69601412714429867</v>
      </c>
      <c r="N968">
        <f t="shared" si="30"/>
        <v>0.18408812729498164</v>
      </c>
      <c r="O968" s="2">
        <f t="array" ref="O968">P968-SUM(G968:I968)</f>
        <v>3760000000</v>
      </c>
      <c r="P968" s="2">
        <f t="shared" si="31"/>
        <v>14293000000</v>
      </c>
    </row>
    <row r="969" spans="1:16" hidden="1" x14ac:dyDescent="0.25">
      <c r="A969" s="1">
        <v>995</v>
      </c>
      <c r="B969" t="s">
        <v>488</v>
      </c>
      <c r="C969" t="s">
        <v>6816</v>
      </c>
      <c r="D969" s="1" t="s">
        <v>7</v>
      </c>
      <c r="E969" s="2">
        <v>6376000000</v>
      </c>
      <c r="F969" s="2">
        <v>3851000000</v>
      </c>
      <c r="G969" s="2">
        <v>1201000000</v>
      </c>
      <c r="H969" s="1"/>
      <c r="I969" s="2">
        <v>749000000</v>
      </c>
      <c r="J969" s="1" t="s">
        <v>259</v>
      </c>
      <c r="K969" s="1" t="s">
        <v>489</v>
      </c>
      <c r="M969">
        <f t="array" ref="M969">1 - (F968/E968)</f>
        <v>0.6997796817625459</v>
      </c>
      <c r="N969">
        <f t="shared" si="30"/>
        <v>9.0181932245922206E-2</v>
      </c>
      <c r="O969" s="2">
        <f t="array" ref="O969">P969-SUM(G969:I969)</f>
        <v>575000000</v>
      </c>
      <c r="P969" s="2">
        <f t="shared" si="31"/>
        <v>2525000000</v>
      </c>
    </row>
    <row r="970" spans="1:16" x14ac:dyDescent="0.25">
      <c r="A970" s="1">
        <v>996</v>
      </c>
      <c r="B970" t="s">
        <v>488</v>
      </c>
      <c r="C970" t="s">
        <v>6817</v>
      </c>
      <c r="D970" s="1" t="s">
        <v>10</v>
      </c>
      <c r="E970" s="2">
        <v>6313000000</v>
      </c>
      <c r="F970" s="2">
        <v>3685000000</v>
      </c>
      <c r="G970" s="2">
        <v>1162000000</v>
      </c>
      <c r="H970" s="1"/>
      <c r="I970" s="2">
        <v>800000000</v>
      </c>
      <c r="J970" s="1" t="s">
        <v>259</v>
      </c>
      <c r="K970" s="1" t="s">
        <v>489</v>
      </c>
      <c r="M970">
        <f t="array" ref="M970">1 - (F969/E969)</f>
        <v>0.39601631116687575</v>
      </c>
      <c r="N970">
        <f t="shared" si="30"/>
        <v>0.10549659432916204</v>
      </c>
      <c r="O970" s="2">
        <f t="array" ref="O970">P970-SUM(G970:I970)</f>
        <v>666000000</v>
      </c>
      <c r="P970" s="2">
        <f t="shared" si="31"/>
        <v>2628000000</v>
      </c>
    </row>
    <row r="971" spans="1:16" hidden="1" x14ac:dyDescent="0.25">
      <c r="A971" s="1">
        <v>997</v>
      </c>
      <c r="B971" t="s">
        <v>488</v>
      </c>
      <c r="C971" t="s">
        <v>6818</v>
      </c>
      <c r="D971" s="1" t="s">
        <v>11</v>
      </c>
      <c r="E971" s="2">
        <v>6777000000</v>
      </c>
      <c r="F971" s="2">
        <v>3775000000</v>
      </c>
      <c r="G971" s="2">
        <v>1181000000</v>
      </c>
      <c r="H971" s="1"/>
      <c r="I971" s="2">
        <v>808000000</v>
      </c>
      <c r="J971" s="1" t="s">
        <v>259</v>
      </c>
      <c r="K971" s="1" t="s">
        <v>489</v>
      </c>
      <c r="M971">
        <f t="array" ref="M971">1 - (F970/E970)</f>
        <v>0.4162838587042611</v>
      </c>
      <c r="N971">
        <f t="shared" si="30"/>
        <v>0.14947616939648811</v>
      </c>
      <c r="O971" s="2">
        <f t="array" ref="O971">P971-SUM(G971:I971)</f>
        <v>1013000000</v>
      </c>
      <c r="P971" s="2">
        <f t="shared" si="31"/>
        <v>3002000000</v>
      </c>
    </row>
    <row r="972" spans="1:16" hidden="1" x14ac:dyDescent="0.25">
      <c r="A972" s="1">
        <v>998</v>
      </c>
      <c r="B972" t="s">
        <v>488</v>
      </c>
      <c r="C972" t="s">
        <v>6819</v>
      </c>
      <c r="D972" s="1" t="s">
        <v>12</v>
      </c>
      <c r="E972" s="2">
        <v>8229000000</v>
      </c>
      <c r="F972" s="2">
        <v>4265000000</v>
      </c>
      <c r="G972" s="2">
        <v>1467000000</v>
      </c>
      <c r="H972" s="1"/>
      <c r="I972" s="2">
        <v>1166000000</v>
      </c>
      <c r="J972" s="1" t="s">
        <v>259</v>
      </c>
      <c r="K972" s="1" t="s">
        <v>489</v>
      </c>
      <c r="M972">
        <f t="array" ref="M972">1 - (F971/E971)</f>
        <v>0.4429688652796222</v>
      </c>
      <c r="N972">
        <f t="shared" si="30"/>
        <v>0.16174504800097217</v>
      </c>
      <c r="O972" s="2">
        <f t="array" ref="O972">P972-SUM(G972:I972)</f>
        <v>1331000000</v>
      </c>
      <c r="P972" s="2">
        <f t="shared" si="31"/>
        <v>3964000000</v>
      </c>
    </row>
    <row r="973" spans="1:16" hidden="1" x14ac:dyDescent="0.25">
      <c r="A973" s="1">
        <v>999</v>
      </c>
      <c r="B973" t="s">
        <v>490</v>
      </c>
      <c r="C973" t="s">
        <v>6816</v>
      </c>
      <c r="D973" s="1" t="s">
        <v>7</v>
      </c>
      <c r="E973" s="2">
        <v>45352000000</v>
      </c>
      <c r="F973" s="2">
        <v>39595000000</v>
      </c>
      <c r="G973" s="2">
        <v>909000000</v>
      </c>
      <c r="H973" s="2">
        <v>172000000</v>
      </c>
      <c r="I973" s="1"/>
      <c r="J973" s="1" t="s">
        <v>79</v>
      </c>
      <c r="K973" s="1" t="s">
        <v>270</v>
      </c>
      <c r="M973">
        <f t="array" ref="M973">1 - (F972/E972)</f>
        <v>0.48171102199538218</v>
      </c>
      <c r="N973">
        <f t="shared" si="30"/>
        <v>0.10310460398659375</v>
      </c>
      <c r="O973" s="2">
        <f t="array" ref="O973">P973-SUM(G973:I973)</f>
        <v>4676000000</v>
      </c>
      <c r="P973" s="2">
        <f t="shared" si="31"/>
        <v>5757000000</v>
      </c>
    </row>
    <row r="974" spans="1:16" x14ac:dyDescent="0.25">
      <c r="A974" s="1">
        <v>1000</v>
      </c>
      <c r="B974" t="s">
        <v>490</v>
      </c>
      <c r="C974" t="s">
        <v>6817</v>
      </c>
      <c r="D974" s="1" t="s">
        <v>10</v>
      </c>
      <c r="E974" s="2">
        <v>44062000000</v>
      </c>
      <c r="F974" s="2">
        <v>37940000000</v>
      </c>
      <c r="G974" s="2">
        <v>870000000</v>
      </c>
      <c r="H974" s="2">
        <v>150000000</v>
      </c>
      <c r="I974" s="1"/>
      <c r="J974" s="1" t="s">
        <v>79</v>
      </c>
      <c r="K974" s="1" t="s">
        <v>270</v>
      </c>
      <c r="M974">
        <f t="array" ref="M974">1 - (F973/E973)</f>
        <v>0.12694037749162113</v>
      </c>
      <c r="N974">
        <f t="shared" si="30"/>
        <v>0.11579138486677863</v>
      </c>
      <c r="O974" s="2">
        <f t="array" ref="O974">P974-SUM(G974:I974)</f>
        <v>5102000000</v>
      </c>
      <c r="P974" s="2">
        <f t="shared" si="31"/>
        <v>6122000000</v>
      </c>
    </row>
    <row r="975" spans="1:16" hidden="1" x14ac:dyDescent="0.25">
      <c r="A975" s="1">
        <v>1001</v>
      </c>
      <c r="B975" t="s">
        <v>490</v>
      </c>
      <c r="C975" t="s">
        <v>6818</v>
      </c>
      <c r="D975" s="1" t="s">
        <v>11</v>
      </c>
      <c r="E975" s="2">
        <v>45608000000</v>
      </c>
      <c r="F975" s="2">
        <v>38939000000</v>
      </c>
      <c r="G975" s="2">
        <v>806000000</v>
      </c>
      <c r="H975" s="2">
        <v>127000000</v>
      </c>
      <c r="I975" s="1"/>
      <c r="J975" s="1" t="s">
        <v>79</v>
      </c>
      <c r="K975" s="1" t="s">
        <v>270</v>
      </c>
      <c r="M975">
        <f t="array" ref="M975">1 - (F974/E974)</f>
        <v>0.13894058372293583</v>
      </c>
      <c r="N975">
        <f t="shared" si="30"/>
        <v>0.12576740922645149</v>
      </c>
      <c r="O975" s="2">
        <f t="array" ref="O975">P975-SUM(G975:I975)</f>
        <v>5736000000</v>
      </c>
      <c r="P975" s="2">
        <f t="shared" si="31"/>
        <v>6669000000</v>
      </c>
    </row>
    <row r="976" spans="1:16" hidden="1" x14ac:dyDescent="0.25">
      <c r="A976" s="1">
        <v>1002</v>
      </c>
      <c r="B976" t="s">
        <v>490</v>
      </c>
      <c r="C976" t="s">
        <v>6819</v>
      </c>
      <c r="D976" s="1" t="s">
        <v>12</v>
      </c>
      <c r="E976" s="2">
        <v>32735000000</v>
      </c>
      <c r="F976" s="2">
        <v>25683000000</v>
      </c>
      <c r="G976" s="2">
        <v>828000000</v>
      </c>
      <c r="H976" s="2">
        <v>102000000</v>
      </c>
      <c r="I976" s="1"/>
      <c r="J976" s="1" t="s">
        <v>79</v>
      </c>
      <c r="K976" s="1" t="s">
        <v>270</v>
      </c>
      <c r="M976">
        <f t="array" ref="M976">1 - (F975/E975)</f>
        <v>0.14622434660585859</v>
      </c>
      <c r="N976">
        <f t="shared" si="30"/>
        <v>0.18701695433022758</v>
      </c>
      <c r="O976" s="2">
        <f t="array" ref="O976">P976-SUM(G976:I976)</f>
        <v>6122000000</v>
      </c>
      <c r="P976" s="2">
        <f t="shared" si="31"/>
        <v>7052000000</v>
      </c>
    </row>
    <row r="977" spans="1:16" hidden="1" x14ac:dyDescent="0.25">
      <c r="A977" s="1">
        <v>1003</v>
      </c>
      <c r="B977" t="s">
        <v>491</v>
      </c>
      <c r="C977" t="s">
        <v>6816</v>
      </c>
      <c r="D977" s="1" t="s">
        <v>293</v>
      </c>
      <c r="E977" s="2">
        <v>27686000000</v>
      </c>
      <c r="F977" s="2">
        <v>16538000000</v>
      </c>
      <c r="G977" s="2">
        <v>8482000000</v>
      </c>
      <c r="H977" s="1"/>
      <c r="I977" s="1"/>
      <c r="J977" s="1" t="s">
        <v>15</v>
      </c>
      <c r="K977" s="1" t="s">
        <v>446</v>
      </c>
      <c r="M977">
        <f t="array" ref="M977">1 - (F976/E976)</f>
        <v>0.21542691308996487</v>
      </c>
      <c r="N977">
        <f t="shared" si="30"/>
        <v>9.6294155891064076E-2</v>
      </c>
      <c r="O977" s="2">
        <f t="array" ref="O977">P977-SUM(G977:I977)</f>
        <v>2666000000</v>
      </c>
      <c r="P977" s="2">
        <f t="shared" si="31"/>
        <v>11148000000</v>
      </c>
    </row>
    <row r="978" spans="1:16" x14ac:dyDescent="0.25">
      <c r="A978" s="1">
        <v>1004</v>
      </c>
      <c r="B978" t="s">
        <v>491</v>
      </c>
      <c r="C978" t="s">
        <v>6817</v>
      </c>
      <c r="D978" s="1" t="s">
        <v>148</v>
      </c>
      <c r="E978" s="2">
        <v>27931000000</v>
      </c>
      <c r="F978" s="2">
        <v>16725000000</v>
      </c>
      <c r="G978" s="2">
        <v>8440000000</v>
      </c>
      <c r="H978" s="1"/>
      <c r="I978" s="1"/>
      <c r="J978" s="1" t="s">
        <v>15</v>
      </c>
      <c r="K978" s="1" t="s">
        <v>446</v>
      </c>
      <c r="M978">
        <f t="array" ref="M978">1 - (F977/E977)</f>
        <v>0.40265838329841797</v>
      </c>
      <c r="N978">
        <f t="shared" si="30"/>
        <v>9.9029751888582582E-2</v>
      </c>
      <c r="O978" s="2">
        <f t="array" ref="O978">P978-SUM(G978:I978)</f>
        <v>2766000000</v>
      </c>
      <c r="P978" s="2">
        <f t="shared" si="31"/>
        <v>11206000000</v>
      </c>
    </row>
    <row r="979" spans="1:16" hidden="1" x14ac:dyDescent="0.25">
      <c r="A979" s="1">
        <v>1005</v>
      </c>
      <c r="B979" t="s">
        <v>491</v>
      </c>
      <c r="C979" t="s">
        <v>6818</v>
      </c>
      <c r="D979" s="1" t="s">
        <v>58</v>
      </c>
      <c r="E979" s="2">
        <v>28105000000</v>
      </c>
      <c r="F979" s="2">
        <v>16863000000</v>
      </c>
      <c r="G979" s="2">
        <v>8355000000</v>
      </c>
      <c r="H979" s="1"/>
      <c r="I979" s="1"/>
      <c r="J979" s="1" t="s">
        <v>15</v>
      </c>
      <c r="K979" s="1" t="s">
        <v>446</v>
      </c>
      <c r="M979">
        <f t="array" ref="M979">1 - (F978/E978)</f>
        <v>0.40120296444810422</v>
      </c>
      <c r="N979">
        <f t="shared" si="30"/>
        <v>0.10272193559864792</v>
      </c>
      <c r="O979" s="2">
        <f t="array" ref="O979">P979-SUM(G979:I979)</f>
        <v>2887000000</v>
      </c>
      <c r="P979" s="2">
        <f t="shared" si="31"/>
        <v>11242000000</v>
      </c>
    </row>
    <row r="980" spans="1:16" hidden="1" x14ac:dyDescent="0.25">
      <c r="A980" s="1">
        <v>1006</v>
      </c>
      <c r="B980" t="s">
        <v>491</v>
      </c>
      <c r="C980" t="s">
        <v>6819</v>
      </c>
      <c r="D980" s="1" t="s">
        <v>149</v>
      </c>
      <c r="E980" s="2">
        <v>27079000000</v>
      </c>
      <c r="F980" s="2">
        <v>16496000000</v>
      </c>
      <c r="G980" s="2">
        <v>8256000000</v>
      </c>
      <c r="H980" s="1"/>
      <c r="I980" s="1"/>
      <c r="J980" s="1" t="s">
        <v>15</v>
      </c>
      <c r="K980" s="1" t="s">
        <v>446</v>
      </c>
      <c r="M980">
        <f t="array" ref="M980">1 - (F979/E979)</f>
        <v>0.4</v>
      </c>
      <c r="N980">
        <f t="shared" si="30"/>
        <v>8.5933749399903989E-2</v>
      </c>
      <c r="O980" s="2">
        <f t="array" ref="O980">P980-SUM(G980:I980)</f>
        <v>2327000000</v>
      </c>
      <c r="P980" s="2">
        <f t="shared" si="31"/>
        <v>10583000000</v>
      </c>
    </row>
    <row r="981" spans="1:16" hidden="1" x14ac:dyDescent="0.25">
      <c r="A981" s="1">
        <v>1007</v>
      </c>
      <c r="B981" t="s">
        <v>492</v>
      </c>
      <c r="C981" t="s">
        <v>6816</v>
      </c>
      <c r="D981" s="1" t="s">
        <v>10</v>
      </c>
      <c r="E981" s="2">
        <v>8312000000</v>
      </c>
      <c r="F981" s="1"/>
      <c r="G981" s="2">
        <v>3456000000</v>
      </c>
      <c r="H981" s="1"/>
      <c r="I981" s="2">
        <v>258000000</v>
      </c>
      <c r="J981" s="1" t="s">
        <v>22</v>
      </c>
      <c r="K981" s="1" t="s">
        <v>77</v>
      </c>
      <c r="M981">
        <f t="array" ref="M981">1 - (F980/E980)</f>
        <v>0.39081945418959341</v>
      </c>
      <c r="N981">
        <f t="shared" si="30"/>
        <v>0.55317613089509143</v>
      </c>
      <c r="O981" s="2">
        <f t="array" ref="O981">P981-SUM(G981:I981)</f>
        <v>4598000000</v>
      </c>
      <c r="P981" s="2">
        <f t="shared" si="31"/>
        <v>8312000000</v>
      </c>
    </row>
    <row r="982" spans="1:16" x14ac:dyDescent="0.25">
      <c r="A982" s="1">
        <v>1008</v>
      </c>
      <c r="B982" t="s">
        <v>492</v>
      </c>
      <c r="C982" t="s">
        <v>6817</v>
      </c>
      <c r="D982" s="1" t="s">
        <v>11</v>
      </c>
      <c r="E982" s="2">
        <v>9441000000</v>
      </c>
      <c r="F982" s="1"/>
      <c r="G982" s="2">
        <v>4014000000</v>
      </c>
      <c r="H982" s="1"/>
      <c r="I982" s="2">
        <v>321000000</v>
      </c>
      <c r="J982" s="1" t="s">
        <v>22</v>
      </c>
      <c r="K982" s="1" t="s">
        <v>77</v>
      </c>
      <c r="M982">
        <f t="array" ref="M982">1 - (F981/E981)</f>
        <v>1</v>
      </c>
      <c r="N982">
        <f t="shared" si="30"/>
        <v>0.54083253892596128</v>
      </c>
      <c r="O982" s="2">
        <f t="array" ref="O982">P982-SUM(G982:I982)</f>
        <v>5106000000</v>
      </c>
      <c r="P982" s="2">
        <f t="shared" si="31"/>
        <v>9441000000</v>
      </c>
    </row>
    <row r="983" spans="1:16" hidden="1" x14ac:dyDescent="0.25">
      <c r="A983" s="1">
        <v>1009</v>
      </c>
      <c r="B983" t="s">
        <v>492</v>
      </c>
      <c r="C983" t="s">
        <v>6818</v>
      </c>
      <c r="D983" s="1" t="s">
        <v>12</v>
      </c>
      <c r="E983" s="2">
        <v>9667000000</v>
      </c>
      <c r="F983" s="1"/>
      <c r="G983" s="2">
        <v>4162000000</v>
      </c>
      <c r="H983" s="1"/>
      <c r="I983" s="2">
        <v>366000000</v>
      </c>
      <c r="J983" s="1" t="s">
        <v>22</v>
      </c>
      <c r="K983" s="1" t="s">
        <v>77</v>
      </c>
      <c r="M983">
        <f t="array" ref="M983">1 - (F982/E982)</f>
        <v>1</v>
      </c>
      <c r="N983">
        <f t="shared" si="30"/>
        <v>0.53160235853936066</v>
      </c>
      <c r="O983" s="2">
        <f t="array" ref="O983">P983-SUM(G983:I983)</f>
        <v>5139000000</v>
      </c>
      <c r="P983" s="2">
        <f t="shared" si="31"/>
        <v>9667000000</v>
      </c>
    </row>
    <row r="984" spans="1:16" hidden="1" x14ac:dyDescent="0.25">
      <c r="A984" s="1">
        <v>1010</v>
      </c>
      <c r="B984" t="s">
        <v>492</v>
      </c>
      <c r="C984" t="s">
        <v>6819</v>
      </c>
      <c r="D984" s="1" t="s">
        <v>75</v>
      </c>
      <c r="E984" s="2">
        <v>10776000000</v>
      </c>
      <c r="F984" s="1"/>
      <c r="G984" s="2">
        <v>4525000000</v>
      </c>
      <c r="H984" s="1"/>
      <c r="I984" s="2">
        <v>373000000</v>
      </c>
      <c r="J984" s="1" t="s">
        <v>22</v>
      </c>
      <c r="K984" s="1" t="s">
        <v>77</v>
      </c>
      <c r="M984">
        <f t="array" ref="M984">1 - (F983/E983)</f>
        <v>1</v>
      </c>
      <c r="N984">
        <f t="shared" si="30"/>
        <v>0.54547141796585008</v>
      </c>
      <c r="O984" s="2">
        <f t="array" ref="O984">P984-SUM(G984:I984)</f>
        <v>5878000000</v>
      </c>
      <c r="P984" s="2">
        <f t="shared" si="31"/>
        <v>10776000000</v>
      </c>
    </row>
    <row r="985" spans="1:16" hidden="1" x14ac:dyDescent="0.25">
      <c r="A985" s="1">
        <v>1011</v>
      </c>
      <c r="B985" t="s">
        <v>493</v>
      </c>
      <c r="C985" t="s">
        <v>6816</v>
      </c>
      <c r="D985" s="1" t="s">
        <v>7</v>
      </c>
      <c r="E985" s="2">
        <v>475888000</v>
      </c>
      <c r="F985" s="2">
        <v>117275000</v>
      </c>
      <c r="G985" s="2">
        <v>47115000</v>
      </c>
      <c r="H985" s="1"/>
      <c r="I985" s="2">
        <v>121211000</v>
      </c>
      <c r="J985" s="1" t="s">
        <v>71</v>
      </c>
      <c r="K985" s="1" t="s">
        <v>322</v>
      </c>
      <c r="M985">
        <f t="array" ref="M985">1 - (F984/E984)</f>
        <v>1</v>
      </c>
      <c r="N985">
        <f t="shared" si="30"/>
        <v>0.39985668896883303</v>
      </c>
      <c r="O985" s="2">
        <f t="array" ref="O985">P985-SUM(G985:I985)</f>
        <v>190287000</v>
      </c>
      <c r="P985" s="2">
        <f t="shared" si="31"/>
        <v>358613000</v>
      </c>
    </row>
    <row r="986" spans="1:16" x14ac:dyDescent="0.25">
      <c r="A986" s="1">
        <v>1012</v>
      </c>
      <c r="B986" t="s">
        <v>493</v>
      </c>
      <c r="C986" t="s">
        <v>6817</v>
      </c>
      <c r="D986" s="1" t="s">
        <v>10</v>
      </c>
      <c r="E986" s="2">
        <v>635490000</v>
      </c>
      <c r="F986" s="2">
        <v>172050000</v>
      </c>
      <c r="G986" s="2">
        <v>43720000</v>
      </c>
      <c r="H986" s="1"/>
      <c r="I986" s="2">
        <v>186979000</v>
      </c>
      <c r="J986" s="1" t="s">
        <v>71</v>
      </c>
      <c r="K986" s="1" t="s">
        <v>322</v>
      </c>
      <c r="M986">
        <f t="array" ref="M986">1 - (F985/E985)</f>
        <v>0.75356596510103224</v>
      </c>
      <c r="N986">
        <f t="shared" si="30"/>
        <v>0.36623865049017296</v>
      </c>
      <c r="O986" s="2">
        <f t="array" ref="O986">P986-SUM(G986:I986)</f>
        <v>232741000</v>
      </c>
      <c r="P986" s="2">
        <f t="shared" si="31"/>
        <v>463440000</v>
      </c>
    </row>
    <row r="987" spans="1:16" hidden="1" x14ac:dyDescent="0.25">
      <c r="A987" s="1">
        <v>1013</v>
      </c>
      <c r="B987" t="s">
        <v>493</v>
      </c>
      <c r="C987" t="s">
        <v>6818</v>
      </c>
      <c r="D987" s="1" t="s">
        <v>11</v>
      </c>
      <c r="E987" s="2">
        <v>992332000</v>
      </c>
      <c r="F987" s="2">
        <v>275379000</v>
      </c>
      <c r="G987" s="2">
        <v>57664000</v>
      </c>
      <c r="H987" s="1"/>
      <c r="I987" s="2">
        <v>301812000</v>
      </c>
      <c r="J987" s="1" t="s">
        <v>71</v>
      </c>
      <c r="K987" s="1" t="s">
        <v>322</v>
      </c>
      <c r="M987">
        <f t="array" ref="M987">1 - (F986/E986)</f>
        <v>0.72926403247887461</v>
      </c>
      <c r="N987">
        <f t="shared" si="30"/>
        <v>0.36023931506794099</v>
      </c>
      <c r="O987" s="2">
        <f t="array" ref="O987">P987-SUM(G987:I987)</f>
        <v>357477000</v>
      </c>
      <c r="P987" s="2">
        <f t="shared" si="31"/>
        <v>716953000</v>
      </c>
    </row>
    <row r="988" spans="1:16" hidden="1" x14ac:dyDescent="0.25">
      <c r="A988" s="1">
        <v>1014</v>
      </c>
      <c r="B988" t="s">
        <v>493</v>
      </c>
      <c r="C988" t="s">
        <v>6819</v>
      </c>
      <c r="D988" s="1" t="s">
        <v>12</v>
      </c>
      <c r="E988" s="2">
        <v>1042779000</v>
      </c>
      <c r="F988" s="2">
        <v>280901000</v>
      </c>
      <c r="G988" s="2">
        <v>53992000</v>
      </c>
      <c r="H988" s="1"/>
      <c r="I988" s="2">
        <v>294520000</v>
      </c>
      <c r="J988" s="1" t="s">
        <v>71</v>
      </c>
      <c r="K988" s="1" t="s">
        <v>322</v>
      </c>
      <c r="M988">
        <f t="array" ref="M988">1 - (F987/E987)</f>
        <v>0.72249307691377485</v>
      </c>
      <c r="N988">
        <f t="shared" si="30"/>
        <v>0.39640805961761794</v>
      </c>
      <c r="O988" s="2">
        <f t="array" ref="O988">P988-SUM(G988:I988)</f>
        <v>413366000</v>
      </c>
      <c r="P988" s="2">
        <f t="shared" si="31"/>
        <v>761878000</v>
      </c>
    </row>
    <row r="989" spans="1:16" hidden="1" x14ac:dyDescent="0.25">
      <c r="A989" s="1">
        <v>1015</v>
      </c>
      <c r="B989" t="s">
        <v>494</v>
      </c>
      <c r="C989" t="s">
        <v>6816</v>
      </c>
      <c r="D989" s="1" t="s">
        <v>7</v>
      </c>
      <c r="E989" s="2">
        <v>797517000</v>
      </c>
      <c r="F989" s="2">
        <v>337533000</v>
      </c>
      <c r="G989" s="2">
        <v>20412000</v>
      </c>
      <c r="H989" s="1"/>
      <c r="I989" s="2">
        <v>277621000</v>
      </c>
      <c r="J989" s="1" t="s">
        <v>71</v>
      </c>
      <c r="K989" s="1" t="s">
        <v>353</v>
      </c>
      <c r="M989">
        <f t="array" ref="M989">1 - (F988/E988)</f>
        <v>0.73062269186471918</v>
      </c>
      <c r="N989">
        <f t="shared" si="30"/>
        <v>0.20306902548785793</v>
      </c>
      <c r="O989" s="2">
        <f t="array" ref="O989">P989-SUM(G989:I989)</f>
        <v>161951000</v>
      </c>
      <c r="P989" s="2">
        <f t="shared" si="31"/>
        <v>459984000</v>
      </c>
    </row>
    <row r="990" spans="1:16" x14ac:dyDescent="0.25">
      <c r="A990" s="1">
        <v>1016</v>
      </c>
      <c r="B990" t="s">
        <v>494</v>
      </c>
      <c r="C990" t="s">
        <v>6817</v>
      </c>
      <c r="D990" s="1" t="s">
        <v>10</v>
      </c>
      <c r="E990" s="2">
        <v>1029475000</v>
      </c>
      <c r="F990" s="2">
        <v>423256000</v>
      </c>
      <c r="G990" s="2">
        <v>27772000</v>
      </c>
      <c r="H990" s="1"/>
      <c r="I990" s="2">
        <v>357165000</v>
      </c>
      <c r="J990" s="1" t="s">
        <v>71</v>
      </c>
      <c r="K990" s="1" t="s">
        <v>353</v>
      </c>
      <c r="M990">
        <f t="array" ref="M990">1 - (F989/E989)</f>
        <v>0.57677015035416179</v>
      </c>
      <c r="N990">
        <f t="shared" si="30"/>
        <v>0.21494645328929796</v>
      </c>
      <c r="O990" s="2">
        <f t="array" ref="O990">P990-SUM(G990:I990)</f>
        <v>221282000</v>
      </c>
      <c r="P990" s="2">
        <f t="shared" si="31"/>
        <v>606219000</v>
      </c>
    </row>
    <row r="991" spans="1:16" hidden="1" x14ac:dyDescent="0.25">
      <c r="A991" s="1">
        <v>1017</v>
      </c>
      <c r="B991" t="s">
        <v>494</v>
      </c>
      <c r="C991" t="s">
        <v>6818</v>
      </c>
      <c r="D991" s="1" t="s">
        <v>11</v>
      </c>
      <c r="E991" s="2">
        <v>1105247000</v>
      </c>
      <c r="F991" s="2">
        <v>441929000</v>
      </c>
      <c r="G991" s="2">
        <v>29412000</v>
      </c>
      <c r="H991" s="1"/>
      <c r="I991" s="2">
        <v>378716000</v>
      </c>
      <c r="J991" s="1" t="s">
        <v>71</v>
      </c>
      <c r="K991" s="1" t="s">
        <v>353</v>
      </c>
      <c r="M991">
        <f t="array" ref="M991">1 - (F990/E990)</f>
        <v>0.58886228417397213</v>
      </c>
      <c r="N991">
        <f t="shared" si="30"/>
        <v>0.23088956586174855</v>
      </c>
      <c r="O991" s="2">
        <f t="array" ref="O991">P991-SUM(G991:I991)</f>
        <v>255190000</v>
      </c>
      <c r="P991" s="2">
        <f t="shared" si="31"/>
        <v>663318000</v>
      </c>
    </row>
    <row r="992" spans="1:16" hidden="1" x14ac:dyDescent="0.25">
      <c r="A992" s="1">
        <v>1018</v>
      </c>
      <c r="B992" t="s">
        <v>494</v>
      </c>
      <c r="C992" t="s">
        <v>6819</v>
      </c>
      <c r="D992" s="1" t="s">
        <v>12</v>
      </c>
      <c r="E992" s="2">
        <v>1288149000</v>
      </c>
      <c r="F992" s="2">
        <v>497359000</v>
      </c>
      <c r="G992" s="2">
        <v>29870000</v>
      </c>
      <c r="H992" s="1"/>
      <c r="I992" s="2">
        <v>464472000</v>
      </c>
      <c r="J992" s="1" t="s">
        <v>71</v>
      </c>
      <c r="K992" s="1" t="s">
        <v>353</v>
      </c>
      <c r="M992">
        <f t="array" ref="M992">1 - (F991/E991)</f>
        <v>0.60015363081736472</v>
      </c>
      <c r="N992">
        <f t="shared" si="30"/>
        <v>0.23013486793841395</v>
      </c>
      <c r="O992" s="2">
        <f t="array" ref="O992">P992-SUM(G992:I992)</f>
        <v>296448000</v>
      </c>
      <c r="P992" s="2">
        <f t="shared" si="31"/>
        <v>790790000</v>
      </c>
    </row>
    <row r="993" spans="1:16" hidden="1" x14ac:dyDescent="0.25">
      <c r="A993" s="1">
        <v>1019</v>
      </c>
      <c r="B993" t="s">
        <v>495</v>
      </c>
      <c r="C993" t="s">
        <v>6816</v>
      </c>
      <c r="D993" s="1" t="s">
        <v>7</v>
      </c>
      <c r="E993" s="2">
        <v>11814000000</v>
      </c>
      <c r="F993" s="2">
        <v>10190000000</v>
      </c>
      <c r="G993" s="2">
        <v>582000000</v>
      </c>
      <c r="H993" s="1"/>
      <c r="I993" s="2">
        <v>102000000</v>
      </c>
      <c r="J993" s="1" t="s">
        <v>15</v>
      </c>
      <c r="K993" s="1" t="s">
        <v>181</v>
      </c>
      <c r="M993">
        <f t="array" ref="M993">1 - (F992/E992)</f>
        <v>0.61389637378905704</v>
      </c>
      <c r="N993">
        <f t="shared" si="30"/>
        <v>7.9566615879465036E-2</v>
      </c>
      <c r="O993" s="2">
        <f t="array" ref="O993">P993-SUM(G993:I993)</f>
        <v>940000000</v>
      </c>
      <c r="P993" s="2">
        <f t="shared" si="31"/>
        <v>1624000000</v>
      </c>
    </row>
    <row r="994" spans="1:16" x14ac:dyDescent="0.25">
      <c r="A994" s="1">
        <v>1020</v>
      </c>
      <c r="B994" t="s">
        <v>495</v>
      </c>
      <c r="C994" t="s">
        <v>6817</v>
      </c>
      <c r="D994" s="1" t="s">
        <v>10</v>
      </c>
      <c r="E994" s="2">
        <v>12784000000</v>
      </c>
      <c r="F994" s="2">
        <v>11020000000</v>
      </c>
      <c r="G994" s="2">
        <v>649000000</v>
      </c>
      <c r="H994" s="1"/>
      <c r="I994" s="2">
        <v>127000000</v>
      </c>
      <c r="J994" s="1" t="s">
        <v>15</v>
      </c>
      <c r="K994" s="1" t="s">
        <v>181</v>
      </c>
      <c r="M994">
        <f t="array" ref="M994">1 - (F993/E993)</f>
        <v>0.13746402573218219</v>
      </c>
      <c r="N994">
        <f t="shared" si="30"/>
        <v>7.7284105131414274E-2</v>
      </c>
      <c r="O994" s="2">
        <f t="array" ref="O994">P994-SUM(G994:I994)</f>
        <v>988000000</v>
      </c>
      <c r="P994" s="2">
        <f t="shared" si="31"/>
        <v>1764000000</v>
      </c>
    </row>
    <row r="995" spans="1:16" hidden="1" x14ac:dyDescent="0.25">
      <c r="A995" s="1">
        <v>1021</v>
      </c>
      <c r="B995" t="s">
        <v>495</v>
      </c>
      <c r="C995" t="s">
        <v>6818</v>
      </c>
      <c r="D995" s="1" t="s">
        <v>11</v>
      </c>
      <c r="E995" s="2">
        <v>13796000000</v>
      </c>
      <c r="F995" s="2">
        <v>11830000000</v>
      </c>
      <c r="G995" s="2">
        <v>659000000</v>
      </c>
      <c r="H995" s="1"/>
      <c r="I995" s="2">
        <v>148000000</v>
      </c>
      <c r="J995" s="1" t="s">
        <v>15</v>
      </c>
      <c r="K995" s="1" t="s">
        <v>181</v>
      </c>
      <c r="M995">
        <f t="array" ref="M995">1 - (F994/E994)</f>
        <v>0.13798498122653313</v>
      </c>
      <c r="N995">
        <f t="shared" si="30"/>
        <v>8.400985792983473E-2</v>
      </c>
      <c r="O995" s="2">
        <f t="array" ref="O995">P995-SUM(G995:I995)</f>
        <v>1159000000</v>
      </c>
      <c r="P995" s="2">
        <f t="shared" si="31"/>
        <v>1966000000</v>
      </c>
    </row>
    <row r="996" spans="1:16" hidden="1" x14ac:dyDescent="0.25">
      <c r="A996" s="1">
        <v>1022</v>
      </c>
      <c r="B996" t="s">
        <v>495</v>
      </c>
      <c r="C996" t="s">
        <v>6819</v>
      </c>
      <c r="D996" s="1" t="s">
        <v>12</v>
      </c>
      <c r="E996" s="2">
        <v>14486000000</v>
      </c>
      <c r="F996" s="2">
        <v>12363000000</v>
      </c>
      <c r="G996" s="2">
        <v>634000000</v>
      </c>
      <c r="H996" s="1"/>
      <c r="I996" s="2">
        <v>139000000</v>
      </c>
      <c r="J996" s="1" t="s">
        <v>15</v>
      </c>
      <c r="K996" s="1" t="s">
        <v>181</v>
      </c>
      <c r="M996">
        <f t="array" ref="M996">1 - (F995/E995)</f>
        <v>0.14250507393447376</v>
      </c>
      <c r="N996">
        <f t="shared" si="30"/>
        <v>9.319342813751208E-2</v>
      </c>
      <c r="O996" s="2">
        <f t="array" ref="O996">P996-SUM(G996:I996)</f>
        <v>1350000000</v>
      </c>
      <c r="P996" s="2">
        <f t="shared" si="31"/>
        <v>2123000000</v>
      </c>
    </row>
    <row r="997" spans="1:16" hidden="1" x14ac:dyDescent="0.25">
      <c r="A997" s="1">
        <v>1023</v>
      </c>
      <c r="B997" t="s">
        <v>496</v>
      </c>
      <c r="C997" t="s">
        <v>6816</v>
      </c>
      <c r="D997" s="1" t="s">
        <v>10</v>
      </c>
      <c r="E997" s="2">
        <v>6761000000</v>
      </c>
      <c r="F997" s="2">
        <v>4802000000</v>
      </c>
      <c r="G997" s="2">
        <v>1347000000</v>
      </c>
      <c r="H997" s="1"/>
      <c r="I997" s="1"/>
      <c r="J997" s="1" t="s">
        <v>8</v>
      </c>
      <c r="K997" s="1" t="s">
        <v>84</v>
      </c>
      <c r="M997">
        <f t="array" ref="M997">1 - (F996/E996)</f>
        <v>0.14655529476736162</v>
      </c>
      <c r="N997">
        <f t="shared" si="30"/>
        <v>9.0519153971306027E-2</v>
      </c>
      <c r="O997" s="2">
        <f t="array" ref="O997">P997-SUM(G997:I997)</f>
        <v>612000000</v>
      </c>
      <c r="P997" s="2">
        <f t="shared" si="31"/>
        <v>1959000000</v>
      </c>
    </row>
    <row r="998" spans="1:16" x14ac:dyDescent="0.25">
      <c r="A998" s="1">
        <v>1024</v>
      </c>
      <c r="B998" t="s">
        <v>496</v>
      </c>
      <c r="C998" t="s">
        <v>6817</v>
      </c>
      <c r="D998" s="1" t="s">
        <v>11</v>
      </c>
      <c r="E998" s="2">
        <v>7006000000</v>
      </c>
      <c r="F998" s="2">
        <v>4946000000</v>
      </c>
      <c r="G998" s="2">
        <v>1338000000</v>
      </c>
      <c r="H998" s="1"/>
      <c r="I998" s="1"/>
      <c r="J998" s="1" t="s">
        <v>8</v>
      </c>
      <c r="K998" s="1" t="s">
        <v>84</v>
      </c>
      <c r="M998">
        <f t="array" ref="M998">1 - (F997/E997)</f>
        <v>0.28975003697677859</v>
      </c>
      <c r="N998">
        <f t="shared" si="30"/>
        <v>0.10305452469312018</v>
      </c>
      <c r="O998" s="2">
        <f t="array" ref="O998">P998-SUM(G998:I998)</f>
        <v>722000000</v>
      </c>
      <c r="P998" s="2">
        <f t="shared" si="31"/>
        <v>2060000000</v>
      </c>
    </row>
    <row r="999" spans="1:16" hidden="1" x14ac:dyDescent="0.25">
      <c r="A999" s="1">
        <v>1025</v>
      </c>
      <c r="B999" t="s">
        <v>496</v>
      </c>
      <c r="C999" t="s">
        <v>6818</v>
      </c>
      <c r="D999" s="1" t="s">
        <v>12</v>
      </c>
      <c r="E999" s="2">
        <v>7142000000</v>
      </c>
      <c r="F999" s="2">
        <v>4889000000</v>
      </c>
      <c r="G999" s="2">
        <v>1339000000</v>
      </c>
      <c r="H999" s="1"/>
      <c r="I999" s="1"/>
      <c r="J999" s="1" t="s">
        <v>8</v>
      </c>
      <c r="K999" s="1" t="s">
        <v>84</v>
      </c>
      <c r="M999">
        <f t="array" ref="M999">1 - (F998/E998)</f>
        <v>0.29403368541250352</v>
      </c>
      <c r="N999">
        <f t="shared" si="30"/>
        <v>0.12797535704284513</v>
      </c>
      <c r="O999" s="2">
        <f t="array" ref="O999">P999-SUM(G999:I999)</f>
        <v>914000000</v>
      </c>
      <c r="P999" s="2">
        <f t="shared" si="31"/>
        <v>2253000000</v>
      </c>
    </row>
    <row r="1000" spans="1:16" hidden="1" x14ac:dyDescent="0.25">
      <c r="A1000" s="1">
        <v>1026</v>
      </c>
      <c r="B1000" t="s">
        <v>496</v>
      </c>
      <c r="C1000" t="s">
        <v>6819</v>
      </c>
      <c r="D1000" s="1" t="s">
        <v>75</v>
      </c>
      <c r="E1000" s="2">
        <v>7357000000</v>
      </c>
      <c r="F1000" s="2">
        <v>4901000000</v>
      </c>
      <c r="G1000" s="2">
        <v>1403000000</v>
      </c>
      <c r="H1000" s="1"/>
      <c r="I1000" s="1"/>
      <c r="J1000" s="1" t="s">
        <v>8</v>
      </c>
      <c r="K1000" s="1" t="s">
        <v>84</v>
      </c>
      <c r="M1000">
        <f t="array" ref="M1000">1 - (F999/E999)</f>
        <v>0.31545785494259315</v>
      </c>
      <c r="N1000">
        <f t="shared" si="30"/>
        <v>0.14312899279597663</v>
      </c>
      <c r="O1000" s="2">
        <f t="array" ref="O1000">P1000-SUM(G1000:I1000)</f>
        <v>1053000000</v>
      </c>
      <c r="P1000" s="2">
        <f t="shared" si="31"/>
        <v>2456000000</v>
      </c>
    </row>
    <row r="1001" spans="1:16" hidden="1" x14ac:dyDescent="0.25">
      <c r="A1001" s="1">
        <v>1027</v>
      </c>
      <c r="B1001" t="s">
        <v>497</v>
      </c>
      <c r="C1001" t="s">
        <v>6816</v>
      </c>
      <c r="D1001" s="1" t="s">
        <v>7</v>
      </c>
      <c r="E1001" s="2">
        <v>6420881000</v>
      </c>
      <c r="F1001" s="2">
        <v>3011684000</v>
      </c>
      <c r="G1001" s="2">
        <v>2388182000</v>
      </c>
      <c r="H1001" s="1"/>
      <c r="I1001" s="1"/>
      <c r="J1001" s="1" t="s">
        <v>15</v>
      </c>
      <c r="K1001" s="1" t="s">
        <v>376</v>
      </c>
      <c r="M1001">
        <f t="array" ref="M1001">1 - (F1000/E1000)</f>
        <v>0.33383172488786195</v>
      </c>
      <c r="N1001">
        <f t="shared" si="30"/>
        <v>0.15901478317383549</v>
      </c>
      <c r="O1001" s="2">
        <f t="array" ref="O1001">P1001-SUM(G1001:I1001)</f>
        <v>1021015000</v>
      </c>
      <c r="P1001" s="2">
        <f t="shared" si="31"/>
        <v>3409197000</v>
      </c>
    </row>
    <row r="1002" spans="1:16" x14ac:dyDescent="0.25">
      <c r="A1002" s="1">
        <v>1028</v>
      </c>
      <c r="B1002" t="s">
        <v>497</v>
      </c>
      <c r="C1002" t="s">
        <v>6817</v>
      </c>
      <c r="D1002" s="1" t="s">
        <v>10</v>
      </c>
      <c r="E1002" s="2">
        <v>6484892000</v>
      </c>
      <c r="F1002" s="2">
        <v>3006009000</v>
      </c>
      <c r="G1002" s="2">
        <v>2310780000</v>
      </c>
      <c r="H1002" s="1"/>
      <c r="I1002" s="1"/>
      <c r="J1002" s="1" t="s">
        <v>15</v>
      </c>
      <c r="K1002" s="1" t="s">
        <v>376</v>
      </c>
      <c r="M1002">
        <f t="array" ref="M1002">1 - (F1001/E1001)</f>
        <v>0.53095470855167692</v>
      </c>
      <c r="N1002">
        <f t="shared" si="30"/>
        <v>0.18012682400878843</v>
      </c>
      <c r="O1002" s="2">
        <f t="array" ref="O1002">P1002-SUM(G1002:I1002)</f>
        <v>1168103000</v>
      </c>
      <c r="P1002" s="2">
        <f t="shared" si="31"/>
        <v>3478883000</v>
      </c>
    </row>
    <row r="1003" spans="1:16" hidden="1" x14ac:dyDescent="0.25">
      <c r="A1003" s="1">
        <v>1029</v>
      </c>
      <c r="B1003" t="s">
        <v>497</v>
      </c>
      <c r="C1003" t="s">
        <v>6818</v>
      </c>
      <c r="D1003" s="1" t="s">
        <v>11</v>
      </c>
      <c r="E1003" s="2">
        <v>6023819000</v>
      </c>
      <c r="F1003" s="2">
        <v>3022797000</v>
      </c>
      <c r="G1003" s="2">
        <v>2347308000</v>
      </c>
      <c r="H1003" s="1"/>
      <c r="I1003" s="1"/>
      <c r="J1003" s="1" t="s">
        <v>15</v>
      </c>
      <c r="K1003" s="1" t="s">
        <v>376</v>
      </c>
      <c r="M1003">
        <f t="array" ref="M1003">1 - (F1002/E1002)</f>
        <v>0.53645966656036825</v>
      </c>
      <c r="N1003">
        <f t="shared" si="30"/>
        <v>0.10852152098195514</v>
      </c>
      <c r="O1003" s="2">
        <f t="array" ref="O1003">P1003-SUM(G1003:I1003)</f>
        <v>653714000</v>
      </c>
      <c r="P1003" s="2">
        <f t="shared" si="31"/>
        <v>3001022000</v>
      </c>
    </row>
    <row r="1004" spans="1:16" hidden="1" x14ac:dyDescent="0.25">
      <c r="A1004" s="1">
        <v>1030</v>
      </c>
      <c r="B1004" t="s">
        <v>497</v>
      </c>
      <c r="C1004" t="s">
        <v>6819</v>
      </c>
      <c r="D1004" s="1" t="s">
        <v>12</v>
      </c>
      <c r="E1004" s="2">
        <v>5702613000</v>
      </c>
      <c r="F1004" s="2">
        <v>2896255000</v>
      </c>
      <c r="G1004" s="2">
        <v>2265436000</v>
      </c>
      <c r="H1004" s="1"/>
      <c r="I1004" s="1"/>
      <c r="J1004" s="1" t="s">
        <v>15</v>
      </c>
      <c r="K1004" s="1" t="s">
        <v>376</v>
      </c>
      <c r="M1004">
        <f t="array" ref="M1004">1 - (F1003/E1003)</f>
        <v>0.49819259177608088</v>
      </c>
      <c r="N1004">
        <f t="shared" si="30"/>
        <v>9.4855112910520137E-2</v>
      </c>
      <c r="O1004" s="2">
        <f t="array" ref="O1004">P1004-SUM(G1004:I1004)</f>
        <v>540922000</v>
      </c>
      <c r="P1004" s="2">
        <f t="shared" si="31"/>
        <v>2806358000</v>
      </c>
    </row>
    <row r="1005" spans="1:16" hidden="1" x14ac:dyDescent="0.25">
      <c r="A1005" s="1">
        <v>1031</v>
      </c>
      <c r="B1005" t="s">
        <v>498</v>
      </c>
      <c r="C1005" t="s">
        <v>6816</v>
      </c>
      <c r="D1005" s="1" t="s">
        <v>7</v>
      </c>
      <c r="E1005" s="2">
        <v>27567000000</v>
      </c>
      <c r="F1005" s="2">
        <v>16750700000</v>
      </c>
      <c r="G1005" s="2">
        <v>2211700000</v>
      </c>
      <c r="H1005" s="1"/>
      <c r="I1005" s="1"/>
      <c r="J1005" s="1" t="s">
        <v>15</v>
      </c>
      <c r="K1005" s="1" t="s">
        <v>206</v>
      </c>
      <c r="M1005">
        <f t="array" ref="M1005">1 - (F1004/E1004)</f>
        <v>0.49211791156089324</v>
      </c>
      <c r="N1005">
        <f t="shared" si="30"/>
        <v>0.31213407334856896</v>
      </c>
      <c r="O1005" s="2">
        <f t="array" ref="O1005">P1005-SUM(G1005:I1005)</f>
        <v>8604600000</v>
      </c>
      <c r="P1005" s="2">
        <f t="shared" si="31"/>
        <v>10816300000</v>
      </c>
    </row>
    <row r="1006" spans="1:16" x14ac:dyDescent="0.25">
      <c r="A1006" s="1">
        <v>1032</v>
      </c>
      <c r="B1006" t="s">
        <v>498</v>
      </c>
      <c r="C1006" t="s">
        <v>6817</v>
      </c>
      <c r="D1006" s="1" t="s">
        <v>10</v>
      </c>
      <c r="E1006" s="2">
        <v>28105700000</v>
      </c>
      <c r="F1006" s="2">
        <v>17203000000</v>
      </c>
      <c r="G1006" s="2">
        <v>2138400000</v>
      </c>
      <c r="H1006" s="1"/>
      <c r="I1006" s="1"/>
      <c r="J1006" s="1" t="s">
        <v>15</v>
      </c>
      <c r="K1006" s="1" t="s">
        <v>206</v>
      </c>
      <c r="M1006">
        <f t="array" ref="M1006">1 - (F1005/E1005)</f>
        <v>0.39236405847571376</v>
      </c>
      <c r="N1006">
        <f t="shared" si="30"/>
        <v>0.31183354266216462</v>
      </c>
      <c r="O1006" s="2">
        <f t="array" ref="O1006">P1006-SUM(G1006:I1006)</f>
        <v>8764300000</v>
      </c>
      <c r="P1006" s="2">
        <f t="shared" si="31"/>
        <v>10902700000</v>
      </c>
    </row>
    <row r="1007" spans="1:16" hidden="1" x14ac:dyDescent="0.25">
      <c r="A1007" s="1">
        <v>1033</v>
      </c>
      <c r="B1007" t="s">
        <v>498</v>
      </c>
      <c r="C1007" t="s">
        <v>6818</v>
      </c>
      <c r="D1007" s="1" t="s">
        <v>11</v>
      </c>
      <c r="E1007" s="2">
        <v>27441300000</v>
      </c>
      <c r="F1007" s="2">
        <v>16985600000</v>
      </c>
      <c r="G1007" s="2">
        <v>2506500000</v>
      </c>
      <c r="H1007" s="1"/>
      <c r="I1007" s="1"/>
      <c r="J1007" s="1" t="s">
        <v>15</v>
      </c>
      <c r="K1007" s="1" t="s">
        <v>206</v>
      </c>
      <c r="M1007">
        <f t="array" ref="M1007">1 - (F1006/E1006)</f>
        <v>0.38791775333829082</v>
      </c>
      <c r="N1007">
        <f t="shared" si="30"/>
        <v>0.28968015363703614</v>
      </c>
      <c r="O1007" s="2">
        <f t="array" ref="O1007">P1007-SUM(G1007:I1007)</f>
        <v>7949200000</v>
      </c>
      <c r="P1007" s="2">
        <f t="shared" si="31"/>
        <v>10455700000</v>
      </c>
    </row>
    <row r="1008" spans="1:16" hidden="1" x14ac:dyDescent="0.25">
      <c r="A1008" s="1">
        <v>1034</v>
      </c>
      <c r="B1008" t="s">
        <v>498</v>
      </c>
      <c r="C1008" t="s">
        <v>6819</v>
      </c>
      <c r="D1008" s="1" t="s">
        <v>12</v>
      </c>
      <c r="E1008" s="2">
        <v>25413000000</v>
      </c>
      <c r="F1008" s="2">
        <v>15623800000</v>
      </c>
      <c r="G1008" s="2">
        <v>2643700000</v>
      </c>
      <c r="H1008" s="1"/>
      <c r="I1008" s="1"/>
      <c r="J1008" s="1" t="s">
        <v>15</v>
      </c>
      <c r="K1008" s="1" t="s">
        <v>206</v>
      </c>
      <c r="M1008">
        <f t="array" ref="M1008">1 - (F1007/E1007)</f>
        <v>0.38102057847113657</v>
      </c>
      <c r="N1008">
        <f t="shared" si="30"/>
        <v>0.28117498917876677</v>
      </c>
      <c r="O1008" s="2">
        <f t="array" ref="O1008">P1008-SUM(G1008:I1008)</f>
        <v>7145500000</v>
      </c>
      <c r="P1008" s="2">
        <f t="shared" si="31"/>
        <v>9789200000</v>
      </c>
    </row>
    <row r="1009" spans="1:16" hidden="1" x14ac:dyDescent="0.25">
      <c r="A1009" s="1">
        <v>1035</v>
      </c>
      <c r="B1009" t="s">
        <v>499</v>
      </c>
      <c r="C1009" t="s">
        <v>6816</v>
      </c>
      <c r="D1009" s="1" t="s">
        <v>304</v>
      </c>
      <c r="E1009" s="2">
        <v>1581623000</v>
      </c>
      <c r="F1009" s="2">
        <v>743164000</v>
      </c>
      <c r="G1009" s="2">
        <v>261471000</v>
      </c>
      <c r="H1009" s="2">
        <v>254723000</v>
      </c>
      <c r="I1009" s="2">
        <v>111537000</v>
      </c>
      <c r="J1009" s="1" t="s">
        <v>22</v>
      </c>
      <c r="K1009" s="1" t="s">
        <v>46</v>
      </c>
      <c r="M1009">
        <f t="array" ref="M1009">1 - (F1008/E1008)</f>
        <v>0.3852044229331445</v>
      </c>
      <c r="N1009">
        <f t="shared" si="30"/>
        <v>0.13323529058441866</v>
      </c>
      <c r="O1009" s="2">
        <f t="array" ref="O1009">P1009-SUM(G1009:I1009)</f>
        <v>210728000</v>
      </c>
      <c r="P1009" s="2">
        <f t="shared" si="31"/>
        <v>838459000</v>
      </c>
    </row>
    <row r="1010" spans="1:16" x14ac:dyDescent="0.25">
      <c r="A1010" s="1">
        <v>1036</v>
      </c>
      <c r="B1010" t="s">
        <v>499</v>
      </c>
      <c r="C1010" t="s">
        <v>6817</v>
      </c>
      <c r="D1010" s="1" t="s">
        <v>305</v>
      </c>
      <c r="E1010" s="2">
        <v>1931217000</v>
      </c>
      <c r="F1010" s="2">
        <v>802474000</v>
      </c>
      <c r="G1010" s="2">
        <v>267278000</v>
      </c>
      <c r="H1010" s="2">
        <v>305043000</v>
      </c>
      <c r="I1010" s="2">
        <v>94534000</v>
      </c>
      <c r="J1010" s="1" t="s">
        <v>22</v>
      </c>
      <c r="K1010" s="1" t="s">
        <v>46</v>
      </c>
      <c r="M1010">
        <f t="array" ref="M1010">1 - (F1009/E1009)</f>
        <v>0.53012569999298187</v>
      </c>
      <c r="N1010">
        <f t="shared" si="30"/>
        <v>0.23916939422136405</v>
      </c>
      <c r="O1010" s="2">
        <f t="array" ref="O1010">P1010-SUM(G1010:I1010)</f>
        <v>461888000</v>
      </c>
      <c r="P1010" s="2">
        <f t="shared" si="31"/>
        <v>1128743000</v>
      </c>
    </row>
    <row r="1011" spans="1:16" hidden="1" x14ac:dyDescent="0.25">
      <c r="A1011" s="1">
        <v>1037</v>
      </c>
      <c r="B1011" t="s">
        <v>499</v>
      </c>
      <c r="C1011" t="s">
        <v>6818</v>
      </c>
      <c r="D1011" s="1" t="s">
        <v>306</v>
      </c>
      <c r="E1011" s="2">
        <v>2147036000</v>
      </c>
      <c r="F1011" s="2">
        <v>917472000</v>
      </c>
      <c r="G1011" s="2">
        <v>274815000</v>
      </c>
      <c r="H1011" s="2">
        <v>349543000</v>
      </c>
      <c r="I1011" s="2">
        <v>176746000</v>
      </c>
      <c r="J1011" s="1" t="s">
        <v>22</v>
      </c>
      <c r="K1011" s="1" t="s">
        <v>46</v>
      </c>
      <c r="M1011">
        <f t="array" ref="M1011">1 - (F1010/E1010)</f>
        <v>0.58447238192290141</v>
      </c>
      <c r="N1011">
        <f t="shared" si="30"/>
        <v>0.19955883366650581</v>
      </c>
      <c r="O1011" s="2">
        <f t="array" ref="O1011">P1011-SUM(G1011:I1011)</f>
        <v>428460000</v>
      </c>
      <c r="P1011" s="2">
        <f t="shared" si="31"/>
        <v>1229564000</v>
      </c>
    </row>
    <row r="1012" spans="1:16" hidden="1" x14ac:dyDescent="0.25">
      <c r="A1012" s="1">
        <v>1038</v>
      </c>
      <c r="B1012" t="s">
        <v>499</v>
      </c>
      <c r="C1012" t="s">
        <v>6819</v>
      </c>
      <c r="D1012" s="1" t="s">
        <v>307</v>
      </c>
      <c r="E1012" s="2">
        <v>2173334000</v>
      </c>
      <c r="F1012" s="2">
        <v>967870000</v>
      </c>
      <c r="G1012" s="2">
        <v>301670000</v>
      </c>
      <c r="H1012" s="2">
        <v>372596000</v>
      </c>
      <c r="I1012" s="2">
        <v>174896000</v>
      </c>
      <c r="J1012" s="1" t="s">
        <v>22</v>
      </c>
      <c r="K1012" s="1" t="s">
        <v>46</v>
      </c>
      <c r="M1012">
        <f t="array" ref="M1012">1 - (F1011/E1011)</f>
        <v>0.57267973149961149</v>
      </c>
      <c r="N1012">
        <f t="shared" si="30"/>
        <v>0.16394258774767248</v>
      </c>
      <c r="O1012" s="2">
        <f t="array" ref="O1012">P1012-SUM(G1012:I1012)</f>
        <v>356302000</v>
      </c>
      <c r="P1012" s="2">
        <f t="shared" si="31"/>
        <v>1205464000</v>
      </c>
    </row>
    <row r="1013" spans="1:16" hidden="1" x14ac:dyDescent="0.25">
      <c r="A1013" s="1">
        <v>1039</v>
      </c>
      <c r="B1013" t="s">
        <v>500</v>
      </c>
      <c r="C1013" t="s">
        <v>6816</v>
      </c>
      <c r="D1013" s="1" t="s">
        <v>304</v>
      </c>
      <c r="E1013" s="2">
        <v>122196000000</v>
      </c>
      <c r="F1013" s="2">
        <v>115315000000</v>
      </c>
      <c r="G1013" s="2">
        <v>4110000000</v>
      </c>
      <c r="H1013" s="2">
        <v>433000000</v>
      </c>
      <c r="I1013" s="1"/>
      <c r="J1013" s="1" t="s">
        <v>28</v>
      </c>
      <c r="K1013" s="1" t="s">
        <v>32</v>
      </c>
      <c r="M1013">
        <f t="array" ref="M1013">1 - (F1012/E1012)</f>
        <v>0.5546611795517854</v>
      </c>
      <c r="N1013">
        <f t="shared" si="30"/>
        <v>1.9133195849291303E-2</v>
      </c>
      <c r="O1013" s="2">
        <f t="array" ref="O1013">P1013-SUM(G1013:I1013)</f>
        <v>2338000000</v>
      </c>
      <c r="P1013" s="2">
        <f t="shared" si="31"/>
        <v>6881000000</v>
      </c>
    </row>
    <row r="1014" spans="1:16" x14ac:dyDescent="0.25">
      <c r="A1014" s="1">
        <v>1040</v>
      </c>
      <c r="B1014" t="s">
        <v>500</v>
      </c>
      <c r="C1014" t="s">
        <v>6817</v>
      </c>
      <c r="D1014" s="1" t="s">
        <v>305</v>
      </c>
      <c r="E1014" s="2">
        <v>137392000000</v>
      </c>
      <c r="F1014" s="2">
        <v>129040000000</v>
      </c>
      <c r="G1014" s="2">
        <v>5388000000</v>
      </c>
      <c r="H1014" s="2">
        <v>457000000</v>
      </c>
      <c r="I1014" s="1"/>
      <c r="J1014" s="1" t="s">
        <v>28</v>
      </c>
      <c r="K1014" s="1" t="s">
        <v>32</v>
      </c>
      <c r="M1014">
        <f t="array" ref="M1014">1 - (F1013/E1013)</f>
        <v>5.6311172215129823E-2</v>
      </c>
      <c r="N1014">
        <f t="shared" si="30"/>
        <v>1.8247059508559451E-2</v>
      </c>
      <c r="O1014" s="2">
        <f t="array" ref="O1014">P1014-SUM(G1014:I1014)</f>
        <v>2507000000</v>
      </c>
      <c r="P1014" s="2">
        <f t="shared" si="31"/>
        <v>8352000000</v>
      </c>
    </row>
    <row r="1015" spans="1:16" hidden="1" x14ac:dyDescent="0.25">
      <c r="A1015" s="1">
        <v>1041</v>
      </c>
      <c r="B1015" t="s">
        <v>500</v>
      </c>
      <c r="C1015" t="s">
        <v>6818</v>
      </c>
      <c r="D1015" s="1" t="s">
        <v>306</v>
      </c>
      <c r="E1015" s="2">
        <v>179045000000</v>
      </c>
      <c r="F1015" s="2">
        <v>167634000000</v>
      </c>
      <c r="G1015" s="2">
        <v>7901000000</v>
      </c>
      <c r="H1015" s="2">
        <v>392000000</v>
      </c>
      <c r="I1015" s="1"/>
      <c r="J1015" s="1" t="s">
        <v>28</v>
      </c>
      <c r="K1015" s="1" t="s">
        <v>32</v>
      </c>
      <c r="M1015">
        <f t="array" ref="M1015">1 - (F1014/E1014)</f>
        <v>6.0789565622452524E-2</v>
      </c>
      <c r="N1015">
        <f t="shared" si="30"/>
        <v>1.7414616437208524E-2</v>
      </c>
      <c r="O1015" s="2">
        <f t="array" ref="O1015">P1015-SUM(G1015:I1015)</f>
        <v>3118000000</v>
      </c>
      <c r="P1015" s="2">
        <f t="shared" si="31"/>
        <v>11411000000</v>
      </c>
    </row>
    <row r="1016" spans="1:16" hidden="1" x14ac:dyDescent="0.25">
      <c r="A1016" s="1">
        <v>1042</v>
      </c>
      <c r="B1016" t="s">
        <v>500</v>
      </c>
      <c r="C1016" t="s">
        <v>6819</v>
      </c>
      <c r="D1016" s="1" t="s">
        <v>307</v>
      </c>
      <c r="E1016" s="2">
        <v>190884000000</v>
      </c>
      <c r="F1016" s="2">
        <v>179468000000</v>
      </c>
      <c r="G1016" s="2">
        <v>7276000000</v>
      </c>
      <c r="H1016" s="2">
        <v>392000000</v>
      </c>
      <c r="I1016" s="1"/>
      <c r="J1016" s="1" t="s">
        <v>28</v>
      </c>
      <c r="K1016" s="1" t="s">
        <v>32</v>
      </c>
      <c r="M1016">
        <f t="array" ref="M1016">1 - (F1015/E1015)</f>
        <v>6.3732581194671734E-2</v>
      </c>
      <c r="N1016">
        <f t="shared" si="30"/>
        <v>1.9634961547327173E-2</v>
      </c>
      <c r="O1016" s="2">
        <f t="array" ref="O1016">P1016-SUM(G1016:I1016)</f>
        <v>3748000000</v>
      </c>
      <c r="P1016" s="2">
        <f t="shared" si="31"/>
        <v>11416000000</v>
      </c>
    </row>
    <row r="1017" spans="1:16" hidden="1" x14ac:dyDescent="0.25">
      <c r="A1017" s="1">
        <v>1043</v>
      </c>
      <c r="B1017" t="s">
        <v>501</v>
      </c>
      <c r="C1017" t="s">
        <v>6816</v>
      </c>
      <c r="D1017" s="1" t="s">
        <v>7</v>
      </c>
      <c r="E1017" s="2">
        <v>2730300000</v>
      </c>
      <c r="F1017" s="2">
        <v>795000000</v>
      </c>
      <c r="G1017" s="2">
        <v>752200000</v>
      </c>
      <c r="H1017" s="1"/>
      <c r="I1017" s="2">
        <v>93500000</v>
      </c>
      <c r="J1017" s="1" t="s">
        <v>66</v>
      </c>
      <c r="K1017" s="1" t="s">
        <v>502</v>
      </c>
      <c r="M1017">
        <f t="array" ref="M1017">1 - (F1016/E1016)</f>
        <v>5.980595544938283E-2</v>
      </c>
      <c r="N1017">
        <f t="shared" si="30"/>
        <v>0.39907702450280191</v>
      </c>
      <c r="O1017" s="2">
        <f t="array" ref="O1017">P1017-SUM(G1017:I1017)</f>
        <v>1089600000</v>
      </c>
      <c r="P1017" s="2">
        <f t="shared" si="31"/>
        <v>1935300000</v>
      </c>
    </row>
    <row r="1018" spans="1:16" x14ac:dyDescent="0.25">
      <c r="A1018" s="1">
        <v>1044</v>
      </c>
      <c r="B1018" t="s">
        <v>501</v>
      </c>
      <c r="C1018" t="s">
        <v>6817</v>
      </c>
      <c r="D1018" s="1" t="s">
        <v>10</v>
      </c>
      <c r="E1018" s="2">
        <v>2972500000</v>
      </c>
      <c r="F1018" s="2">
        <v>822400000</v>
      </c>
      <c r="G1018" s="2">
        <v>822100000</v>
      </c>
      <c r="H1018" s="1"/>
      <c r="I1018" s="2">
        <v>93400000</v>
      </c>
      <c r="J1018" s="1" t="s">
        <v>66</v>
      </c>
      <c r="K1018" s="1" t="s">
        <v>502</v>
      </c>
      <c r="M1018">
        <f t="array" ref="M1018">1 - (F1017/E1017)</f>
        <v>0.70882320624107242</v>
      </c>
      <c r="N1018">
        <f t="shared" si="30"/>
        <v>0.41534062237174096</v>
      </c>
      <c r="O1018" s="2">
        <f t="array" ref="O1018">P1018-SUM(G1018:I1018)</f>
        <v>1234600000</v>
      </c>
      <c r="P1018" s="2">
        <f t="shared" si="31"/>
        <v>2150100000</v>
      </c>
    </row>
    <row r="1019" spans="1:16" hidden="1" x14ac:dyDescent="0.25">
      <c r="A1019" s="1">
        <v>1045</v>
      </c>
      <c r="B1019" t="s">
        <v>501</v>
      </c>
      <c r="C1019" t="s">
        <v>6818</v>
      </c>
      <c r="D1019" s="1" t="s">
        <v>11</v>
      </c>
      <c r="E1019" s="2">
        <v>3334300000</v>
      </c>
      <c r="F1019" s="2">
        <v>930300000</v>
      </c>
      <c r="G1019" s="2">
        <v>869300000</v>
      </c>
      <c r="H1019" s="1"/>
      <c r="I1019" s="2">
        <v>95600000</v>
      </c>
      <c r="J1019" s="1" t="s">
        <v>66</v>
      </c>
      <c r="K1019" s="1" t="s">
        <v>502</v>
      </c>
      <c r="M1019">
        <f t="array" ref="M1019">1 - (F1018/E1018)</f>
        <v>0.72333052985702273</v>
      </c>
      <c r="N1019">
        <f t="shared" si="30"/>
        <v>0.43160483459796661</v>
      </c>
      <c r="O1019" s="2">
        <f t="array" ref="O1019">P1019-SUM(G1019:I1019)</f>
        <v>1439100000</v>
      </c>
      <c r="P1019" s="2">
        <f t="shared" si="31"/>
        <v>2404000000</v>
      </c>
    </row>
    <row r="1020" spans="1:16" hidden="1" x14ac:dyDescent="0.25">
      <c r="A1020" s="1">
        <v>1046</v>
      </c>
      <c r="B1020" t="s">
        <v>501</v>
      </c>
      <c r="C1020" t="s">
        <v>6819</v>
      </c>
      <c r="D1020" s="1" t="s">
        <v>12</v>
      </c>
      <c r="E1020" s="2">
        <v>3484500000</v>
      </c>
      <c r="F1020" s="2">
        <v>976300000</v>
      </c>
      <c r="G1020" s="2">
        <v>921300000</v>
      </c>
      <c r="H1020" s="1"/>
      <c r="I1020" s="2">
        <v>113500000</v>
      </c>
      <c r="J1020" s="1" t="s">
        <v>66</v>
      </c>
      <c r="K1020" s="1" t="s">
        <v>502</v>
      </c>
      <c r="M1020">
        <f t="array" ref="M1020">1 - (F1019/E1019)</f>
        <v>0.72099091263533577</v>
      </c>
      <c r="N1020">
        <f t="shared" si="30"/>
        <v>0.42284402353278805</v>
      </c>
      <c r="O1020" s="2">
        <f t="array" ref="O1020">P1020-SUM(G1020:I1020)</f>
        <v>1473400000</v>
      </c>
      <c r="P1020" s="2">
        <f t="shared" si="31"/>
        <v>2508200000</v>
      </c>
    </row>
    <row r="1021" spans="1:16" hidden="1" x14ac:dyDescent="0.25">
      <c r="A1021" s="1">
        <v>1047</v>
      </c>
      <c r="B1021" t="s">
        <v>503</v>
      </c>
      <c r="C1021" t="s">
        <v>6816</v>
      </c>
      <c r="D1021" s="1" t="s">
        <v>7</v>
      </c>
      <c r="E1021" s="2">
        <v>35015000000</v>
      </c>
      <c r="F1021" s="2">
        <v>21939000000</v>
      </c>
      <c r="G1021" s="2">
        <v>9176000000</v>
      </c>
      <c r="H1021" s="1"/>
      <c r="I1021" s="2">
        <v>217000000</v>
      </c>
      <c r="J1021" s="1" t="s">
        <v>51</v>
      </c>
      <c r="K1021" s="1" t="s">
        <v>164</v>
      </c>
      <c r="M1021">
        <f t="array" ref="M1021">1 - (F1020/E1020)</f>
        <v>0.71981632945903284</v>
      </c>
      <c r="N1021">
        <f t="shared" si="30"/>
        <v>0.1051834927888048</v>
      </c>
      <c r="O1021" s="2">
        <f t="array" ref="O1021">P1021-SUM(G1021:I1021)</f>
        <v>3683000000</v>
      </c>
      <c r="P1021" s="2">
        <f t="shared" si="31"/>
        <v>13076000000</v>
      </c>
    </row>
    <row r="1022" spans="1:16" x14ac:dyDescent="0.25">
      <c r="A1022" s="1">
        <v>1048</v>
      </c>
      <c r="B1022" t="s">
        <v>503</v>
      </c>
      <c r="C1022" t="s">
        <v>6817</v>
      </c>
      <c r="D1022" s="1" t="s">
        <v>10</v>
      </c>
      <c r="E1022" s="2">
        <v>35299000000</v>
      </c>
      <c r="F1022" s="2">
        <v>22189000000</v>
      </c>
      <c r="G1022" s="2">
        <v>8679000000</v>
      </c>
      <c r="H1022" s="1"/>
      <c r="I1022" s="2">
        <v>217000000</v>
      </c>
      <c r="J1022" s="1" t="s">
        <v>51</v>
      </c>
      <c r="K1022" s="1" t="s">
        <v>164</v>
      </c>
      <c r="M1022">
        <f t="array" ref="M1022">1 - (F1021/E1021)</f>
        <v>0.37343995430529775</v>
      </c>
      <c r="N1022">
        <f t="shared" si="30"/>
        <v>0.11938015241224964</v>
      </c>
      <c r="O1022" s="2">
        <f t="array" ref="O1022">P1022-SUM(G1022:I1022)</f>
        <v>4214000000</v>
      </c>
      <c r="P1022" s="2">
        <f t="shared" si="31"/>
        <v>13110000000</v>
      </c>
    </row>
    <row r="1023" spans="1:16" hidden="1" x14ac:dyDescent="0.25">
      <c r="A1023" s="1">
        <v>1049</v>
      </c>
      <c r="B1023" t="s">
        <v>503</v>
      </c>
      <c r="C1023" t="s">
        <v>6818</v>
      </c>
      <c r="D1023" s="1" t="s">
        <v>11</v>
      </c>
      <c r="E1023" s="2">
        <v>34244000000</v>
      </c>
      <c r="F1023" s="2">
        <v>21647000000</v>
      </c>
      <c r="G1023" s="2">
        <v>8457000000</v>
      </c>
      <c r="H1023" s="1"/>
      <c r="I1023" s="2">
        <v>206000000</v>
      </c>
      <c r="J1023" s="1" t="s">
        <v>51</v>
      </c>
      <c r="K1023" s="1" t="s">
        <v>164</v>
      </c>
      <c r="M1023">
        <f t="array" ref="M1023">1 - (F1022/E1022)</f>
        <v>0.37139862319045869</v>
      </c>
      <c r="N1023">
        <f t="shared" si="30"/>
        <v>0.11488143908421913</v>
      </c>
      <c r="O1023" s="2">
        <f t="array" ref="O1023">P1023-SUM(G1023:I1023)</f>
        <v>3934000000</v>
      </c>
      <c r="P1023" s="2">
        <f t="shared" si="31"/>
        <v>12597000000</v>
      </c>
    </row>
    <row r="1024" spans="1:16" hidden="1" x14ac:dyDescent="0.25">
      <c r="A1024" s="1">
        <v>1050</v>
      </c>
      <c r="B1024" t="s">
        <v>503</v>
      </c>
      <c r="C1024" t="s">
        <v>6819</v>
      </c>
      <c r="D1024" s="1" t="s">
        <v>12</v>
      </c>
      <c r="E1024" s="2">
        <v>29636000000</v>
      </c>
      <c r="F1024" s="2">
        <v>18124000000</v>
      </c>
      <c r="G1024" s="2">
        <v>7577000000</v>
      </c>
      <c r="H1024" s="1"/>
      <c r="I1024" s="2">
        <v>181000000</v>
      </c>
      <c r="J1024" s="1" t="s">
        <v>51</v>
      </c>
      <c r="K1024" s="1" t="s">
        <v>164</v>
      </c>
      <c r="M1024">
        <f t="array" ref="M1024">1 - (F1023/E1023)</f>
        <v>0.36786006307674335</v>
      </c>
      <c r="N1024">
        <f t="shared" si="30"/>
        <v>0.12667026589283303</v>
      </c>
      <c r="O1024" s="2">
        <f t="array" ref="O1024">P1024-SUM(G1024:I1024)</f>
        <v>3754000000</v>
      </c>
      <c r="P1024" s="2">
        <f t="shared" si="31"/>
        <v>11512000000</v>
      </c>
    </row>
    <row r="1025" spans="1:16" hidden="1" x14ac:dyDescent="0.25">
      <c r="A1025" s="1">
        <v>1051</v>
      </c>
      <c r="B1025" t="s">
        <v>504</v>
      </c>
      <c r="C1025" t="s">
        <v>6816</v>
      </c>
      <c r="D1025" s="1" t="s">
        <v>7</v>
      </c>
      <c r="E1025" s="2">
        <v>68150000000</v>
      </c>
      <c r="F1025" s="2">
        <v>37987000000</v>
      </c>
      <c r="G1025" s="2">
        <v>9098000000</v>
      </c>
      <c r="H1025" s="1"/>
      <c r="I1025" s="2">
        <v>17755000000</v>
      </c>
      <c r="J1025" s="1" t="s">
        <v>66</v>
      </c>
      <c r="K1025" s="1" t="s">
        <v>67</v>
      </c>
      <c r="M1025">
        <f t="array" ref="M1025">1 - (F1024/E1024)</f>
        <v>0.38844648400593873</v>
      </c>
      <c r="N1025">
        <f t="shared" si="30"/>
        <v>4.8569332355099047E-2</v>
      </c>
      <c r="O1025" s="2">
        <f t="array" ref="O1025">P1025-SUM(G1025:I1025)</f>
        <v>3310000000</v>
      </c>
      <c r="P1025" s="2">
        <f t="shared" si="31"/>
        <v>30163000000</v>
      </c>
    </row>
    <row r="1026" spans="1:16" x14ac:dyDescent="0.25">
      <c r="A1026" s="1">
        <v>1052</v>
      </c>
      <c r="B1026" t="s">
        <v>504</v>
      </c>
      <c r="C1026" t="s">
        <v>6817</v>
      </c>
      <c r="D1026" s="1" t="s">
        <v>10</v>
      </c>
      <c r="E1026" s="2">
        <v>68199000000</v>
      </c>
      <c r="F1026" s="2">
        <v>38107000000</v>
      </c>
      <c r="G1026" s="2">
        <v>9438000000</v>
      </c>
      <c r="H1026" s="1"/>
      <c r="I1026" s="2">
        <v>16602000000</v>
      </c>
      <c r="J1026" s="1" t="s">
        <v>66</v>
      </c>
      <c r="K1026" s="1" t="s">
        <v>67</v>
      </c>
      <c r="M1026">
        <f t="array" ref="M1026">1 - (F1025/E1025)</f>
        <v>0.44259721203228175</v>
      </c>
      <c r="N1026">
        <f t="shared" si="30"/>
        <v>5.9414360914382909E-2</v>
      </c>
      <c r="O1026" s="2">
        <f t="array" ref="O1026">P1026-SUM(G1026:I1026)</f>
        <v>4052000000</v>
      </c>
      <c r="P1026" s="2">
        <f t="shared" si="31"/>
        <v>30092000000</v>
      </c>
    </row>
    <row r="1027" spans="1:16" hidden="1" x14ac:dyDescent="0.25">
      <c r="A1027" s="1">
        <v>1053</v>
      </c>
      <c r="B1027" t="s">
        <v>504</v>
      </c>
      <c r="C1027" t="s">
        <v>6818</v>
      </c>
      <c r="D1027" s="1" t="s">
        <v>11</v>
      </c>
      <c r="E1027" s="2">
        <v>73316000000</v>
      </c>
      <c r="F1027" s="2">
        <v>39102000000</v>
      </c>
      <c r="G1027" s="2">
        <v>8319000000</v>
      </c>
      <c r="H1027" s="1"/>
      <c r="I1027" s="2">
        <v>17091000000</v>
      </c>
      <c r="J1027" s="1" t="s">
        <v>66</v>
      </c>
      <c r="K1027" s="1" t="s">
        <v>67</v>
      </c>
      <c r="M1027">
        <f t="array" ref="M1027">1 - (F1026/E1026)</f>
        <v>0.44123814132172023</v>
      </c>
      <c r="N1027">
        <f t="shared" ref="N1027:N1090" si="32">O1027/E1027</f>
        <v>0.12008292869223634</v>
      </c>
      <c r="O1027" s="2">
        <f t="array" ref="O1027">P1027-SUM(G1027:I1027)</f>
        <v>8804000000</v>
      </c>
      <c r="P1027" s="2">
        <f t="shared" ref="P1027:P1090" si="33">E1027-F1027</f>
        <v>34214000000</v>
      </c>
    </row>
    <row r="1028" spans="1:16" hidden="1" x14ac:dyDescent="0.25">
      <c r="A1028" s="1">
        <v>1054</v>
      </c>
      <c r="B1028" t="s">
        <v>504</v>
      </c>
      <c r="C1028" t="s">
        <v>6819</v>
      </c>
      <c r="D1028" s="1" t="s">
        <v>12</v>
      </c>
      <c r="E1028" s="2">
        <v>69951000000</v>
      </c>
      <c r="F1028" s="2">
        <v>38714000000</v>
      </c>
      <c r="G1028" s="2">
        <v>6998000000</v>
      </c>
      <c r="H1028" s="1"/>
      <c r="I1028" s="2">
        <v>16769000000</v>
      </c>
      <c r="J1028" s="1" t="s">
        <v>66</v>
      </c>
      <c r="K1028" s="1" t="s">
        <v>67</v>
      </c>
      <c r="M1028">
        <f t="array" ref="M1028">1 - (F1027/E1027)</f>
        <v>0.46666484805499486</v>
      </c>
      <c r="N1028">
        <f t="shared" si="32"/>
        <v>0.10678903804091436</v>
      </c>
      <c r="O1028" s="2">
        <f t="array" ref="O1028">P1028-SUM(G1028:I1028)</f>
        <v>7470000000</v>
      </c>
      <c r="P1028" s="2">
        <f t="shared" si="33"/>
        <v>31237000000</v>
      </c>
    </row>
    <row r="1029" spans="1:16" hidden="1" x14ac:dyDescent="0.25">
      <c r="A1029" s="1">
        <v>1055</v>
      </c>
      <c r="B1029" t="s">
        <v>505</v>
      </c>
      <c r="C1029" t="s">
        <v>6816</v>
      </c>
      <c r="D1029" s="1" t="s">
        <v>7</v>
      </c>
      <c r="E1029" s="2">
        <v>5787980000</v>
      </c>
      <c r="F1029" s="2">
        <v>4297922000</v>
      </c>
      <c r="G1029" s="2">
        <v>1110550000</v>
      </c>
      <c r="H1029" s="1"/>
      <c r="I1029" s="1"/>
      <c r="J1029" s="1" t="s">
        <v>15</v>
      </c>
      <c r="K1029" s="1" t="s">
        <v>506</v>
      </c>
      <c r="M1029">
        <f t="array" ref="M1029">1 - (F1028/E1028)</f>
        <v>0.44655544595502561</v>
      </c>
      <c r="N1029">
        <f t="shared" si="32"/>
        <v>6.5568298439179121E-2</v>
      </c>
      <c r="O1029" s="2">
        <f t="array" ref="O1029">P1029-SUM(G1029:I1029)</f>
        <v>379508000</v>
      </c>
      <c r="P1029" s="2">
        <f t="shared" si="33"/>
        <v>1490058000</v>
      </c>
    </row>
    <row r="1030" spans="1:16" x14ac:dyDescent="0.25">
      <c r="A1030" s="1">
        <v>1056</v>
      </c>
      <c r="B1030" t="s">
        <v>505</v>
      </c>
      <c r="C1030" t="s">
        <v>6817</v>
      </c>
      <c r="D1030" s="1" t="s">
        <v>10</v>
      </c>
      <c r="E1030" s="2">
        <v>7348754000</v>
      </c>
      <c r="F1030" s="2">
        <v>5427945000</v>
      </c>
      <c r="G1030" s="2">
        <v>1373878000</v>
      </c>
      <c r="H1030" s="1"/>
      <c r="I1030" s="1"/>
      <c r="J1030" s="1" t="s">
        <v>15</v>
      </c>
      <c r="K1030" s="1" t="s">
        <v>506</v>
      </c>
      <c r="M1030">
        <f t="array" ref="M1030">1 - (F1029/E1029)</f>
        <v>0.25744007408456837</v>
      </c>
      <c r="N1030">
        <f t="shared" si="32"/>
        <v>7.4424997761525294E-2</v>
      </c>
      <c r="O1030" s="2">
        <f t="array" ref="O1030">P1030-SUM(G1030:I1030)</f>
        <v>546931000</v>
      </c>
      <c r="P1030" s="2">
        <f t="shared" si="33"/>
        <v>1920809000</v>
      </c>
    </row>
    <row r="1031" spans="1:16" hidden="1" x14ac:dyDescent="0.25">
      <c r="A1031" s="1">
        <v>1057</v>
      </c>
      <c r="B1031" t="s">
        <v>505</v>
      </c>
      <c r="C1031" t="s">
        <v>6818</v>
      </c>
      <c r="D1031" s="1" t="s">
        <v>11</v>
      </c>
      <c r="E1031" s="2">
        <v>7803446000</v>
      </c>
      <c r="F1031" s="2">
        <v>5649254000</v>
      </c>
      <c r="G1031" s="2">
        <v>1381396000</v>
      </c>
      <c r="H1031" s="1"/>
      <c r="I1031" s="1"/>
      <c r="J1031" s="1" t="s">
        <v>15</v>
      </c>
      <c r="K1031" s="1" t="s">
        <v>506</v>
      </c>
      <c r="M1031">
        <f t="array" ref="M1031">1 - (F1030/E1030)</f>
        <v>0.26137886776452168</v>
      </c>
      <c r="N1031">
        <f t="shared" si="32"/>
        <v>9.9032658135905602E-2</v>
      </c>
      <c r="O1031" s="2">
        <f t="array" ref="O1031">P1031-SUM(G1031:I1031)</f>
        <v>772796000</v>
      </c>
      <c r="P1031" s="2">
        <f t="shared" si="33"/>
        <v>2154192000</v>
      </c>
    </row>
    <row r="1032" spans="1:16" hidden="1" x14ac:dyDescent="0.25">
      <c r="A1032" s="1">
        <v>1058</v>
      </c>
      <c r="B1032" t="s">
        <v>505</v>
      </c>
      <c r="C1032" t="s">
        <v>6819</v>
      </c>
      <c r="D1032" s="1" t="s">
        <v>12</v>
      </c>
      <c r="E1032" s="2">
        <v>8071563000</v>
      </c>
      <c r="F1032" s="2">
        <v>5660877000</v>
      </c>
      <c r="G1032" s="2">
        <v>1573120000</v>
      </c>
      <c r="H1032" s="1"/>
      <c r="I1032" s="1"/>
      <c r="J1032" s="1" t="s">
        <v>15</v>
      </c>
      <c r="K1032" s="1" t="s">
        <v>506</v>
      </c>
      <c r="M1032">
        <f t="array" ref="M1032">1 - (F1031/E1031)</f>
        <v>0.27605650119190928</v>
      </c>
      <c r="N1032">
        <f t="shared" si="32"/>
        <v>0.10376751070393678</v>
      </c>
      <c r="O1032" s="2">
        <f t="array" ref="O1032">P1032-SUM(G1032:I1032)</f>
        <v>837566000</v>
      </c>
      <c r="P1032" s="2">
        <f t="shared" si="33"/>
        <v>2410686000</v>
      </c>
    </row>
    <row r="1033" spans="1:16" hidden="1" x14ac:dyDescent="0.25">
      <c r="A1033" s="1">
        <v>1059</v>
      </c>
      <c r="B1033" t="s">
        <v>507</v>
      </c>
      <c r="C1033" t="s">
        <v>6816</v>
      </c>
      <c r="D1033" s="1" t="s">
        <v>7</v>
      </c>
      <c r="E1033" s="2">
        <v>3901300000</v>
      </c>
      <c r="F1033" s="2">
        <v>1503800000</v>
      </c>
      <c r="G1033" s="2">
        <v>1457300000</v>
      </c>
      <c r="H1033" s="2">
        <v>100100000</v>
      </c>
      <c r="I1033" s="1"/>
      <c r="J1033" s="1" t="s">
        <v>51</v>
      </c>
      <c r="K1033" s="1" t="s">
        <v>164</v>
      </c>
      <c r="M1033">
        <f t="array" ref="M1033">1 - (F1032/E1032)</f>
        <v>0.29866408773616704</v>
      </c>
      <c r="N1033">
        <f t="shared" si="32"/>
        <v>0.21533847691795044</v>
      </c>
      <c r="O1033" s="2">
        <f t="array" ref="O1033">P1033-SUM(G1033:I1033)</f>
        <v>840100000</v>
      </c>
      <c r="P1033" s="2">
        <f t="shared" si="33"/>
        <v>2397500000</v>
      </c>
    </row>
    <row r="1034" spans="1:16" x14ac:dyDescent="0.25">
      <c r="A1034" s="1">
        <v>1060</v>
      </c>
      <c r="B1034" t="s">
        <v>507</v>
      </c>
      <c r="C1034" t="s">
        <v>6817</v>
      </c>
      <c r="D1034" s="1" t="s">
        <v>10</v>
      </c>
      <c r="E1034" s="2">
        <v>4200700000</v>
      </c>
      <c r="F1034" s="2">
        <v>1528500000</v>
      </c>
      <c r="G1034" s="2">
        <v>1548600000</v>
      </c>
      <c r="H1034" s="2">
        <v>100200000</v>
      </c>
      <c r="I1034" s="1"/>
      <c r="J1034" s="1" t="s">
        <v>51</v>
      </c>
      <c r="K1034" s="1" t="s">
        <v>164</v>
      </c>
      <c r="M1034">
        <f t="array" ref="M1034">1 - (F1033/E1033)</f>
        <v>0.61453874349575788</v>
      </c>
      <c r="N1034">
        <f t="shared" si="32"/>
        <v>0.24362606232294617</v>
      </c>
      <c r="O1034" s="2">
        <f t="array" ref="O1034">P1034-SUM(G1034:I1034)</f>
        <v>1023400000</v>
      </c>
      <c r="P1034" s="2">
        <f t="shared" si="33"/>
        <v>2672200000</v>
      </c>
    </row>
    <row r="1035" spans="1:16" hidden="1" x14ac:dyDescent="0.25">
      <c r="A1035" s="1">
        <v>1061</v>
      </c>
      <c r="B1035" t="s">
        <v>507</v>
      </c>
      <c r="C1035" t="s">
        <v>6818</v>
      </c>
      <c r="D1035" s="1" t="s">
        <v>11</v>
      </c>
      <c r="E1035" s="2">
        <v>4409300000</v>
      </c>
      <c r="F1035" s="2">
        <v>1700600000</v>
      </c>
      <c r="G1035" s="2">
        <v>1617600000</v>
      </c>
      <c r="H1035" s="2">
        <v>115100000</v>
      </c>
      <c r="I1035" s="1"/>
      <c r="J1035" s="1" t="s">
        <v>51</v>
      </c>
      <c r="K1035" s="1" t="s">
        <v>164</v>
      </c>
      <c r="M1035">
        <f t="array" ref="M1035">1 - (F1034/E1034)</f>
        <v>0.63613207322589094</v>
      </c>
      <c r="N1035">
        <f t="shared" si="32"/>
        <v>0.22135032771641758</v>
      </c>
      <c r="O1035" s="2">
        <f t="array" ref="O1035">P1035-SUM(G1035:I1035)</f>
        <v>976000000</v>
      </c>
      <c r="P1035" s="2">
        <f t="shared" si="33"/>
        <v>2708700000</v>
      </c>
    </row>
    <row r="1036" spans="1:16" hidden="1" x14ac:dyDescent="0.25">
      <c r="A1036" s="1">
        <v>1062</v>
      </c>
      <c r="B1036" t="s">
        <v>507</v>
      </c>
      <c r="C1036" t="s">
        <v>6819</v>
      </c>
      <c r="D1036" s="1" t="s">
        <v>12</v>
      </c>
      <c r="E1036" s="2">
        <v>4071300000</v>
      </c>
      <c r="F1036" s="2">
        <v>1455300000</v>
      </c>
      <c r="G1036" s="2">
        <v>1532400000</v>
      </c>
      <c r="H1036" s="2">
        <v>108400000</v>
      </c>
      <c r="I1036" s="1"/>
      <c r="J1036" s="1" t="s">
        <v>51</v>
      </c>
      <c r="K1036" s="1" t="s">
        <v>164</v>
      </c>
      <c r="M1036">
        <f t="array" ref="M1036">1 - (F1035/E1035)</f>
        <v>0.61431519742362739</v>
      </c>
      <c r="N1036">
        <f t="shared" si="32"/>
        <v>0.23953037113452705</v>
      </c>
      <c r="O1036" s="2">
        <f t="array" ref="O1036">P1036-SUM(G1036:I1036)</f>
        <v>975200000</v>
      </c>
      <c r="P1036" s="2">
        <f t="shared" si="33"/>
        <v>2616000000</v>
      </c>
    </row>
    <row r="1037" spans="1:16" hidden="1" x14ac:dyDescent="0.25">
      <c r="A1037" s="1">
        <v>1063</v>
      </c>
      <c r="B1037" t="s">
        <v>508</v>
      </c>
      <c r="C1037" t="s">
        <v>6816</v>
      </c>
      <c r="D1037" s="1" t="s">
        <v>180</v>
      </c>
      <c r="E1037" s="2">
        <v>4123400000</v>
      </c>
      <c r="F1037" s="2">
        <v>2457600000</v>
      </c>
      <c r="G1037" s="2">
        <v>1090300000</v>
      </c>
      <c r="H1037" s="1"/>
      <c r="I1037" s="1"/>
      <c r="J1037" s="1" t="s">
        <v>51</v>
      </c>
      <c r="K1037" s="1" t="s">
        <v>164</v>
      </c>
      <c r="M1037">
        <f t="array" ref="M1037">1 - (F1036/E1036)</f>
        <v>0.64254660673494945</v>
      </c>
      <c r="N1037">
        <f t="shared" si="32"/>
        <v>0.13956928748120484</v>
      </c>
      <c r="O1037" s="2">
        <f t="array" ref="O1037">P1037-SUM(G1037:I1037)</f>
        <v>575500000</v>
      </c>
      <c r="P1037" s="2">
        <f t="shared" si="33"/>
        <v>1665800000</v>
      </c>
    </row>
    <row r="1038" spans="1:16" x14ac:dyDescent="0.25">
      <c r="A1038" s="1">
        <v>1064</v>
      </c>
      <c r="B1038" t="s">
        <v>508</v>
      </c>
      <c r="C1038" t="s">
        <v>6817</v>
      </c>
      <c r="D1038" s="1" t="s">
        <v>182</v>
      </c>
      <c r="E1038" s="2">
        <v>4243200000</v>
      </c>
      <c r="F1038" s="2">
        <v>2513000000</v>
      </c>
      <c r="G1038" s="2">
        <v>1122000000</v>
      </c>
      <c r="H1038" s="1"/>
      <c r="I1038" s="1"/>
      <c r="J1038" s="1" t="s">
        <v>51</v>
      </c>
      <c r="K1038" s="1" t="s">
        <v>164</v>
      </c>
      <c r="M1038">
        <f t="array" ref="M1038">1 - (F1037/E1037)</f>
        <v>0.40398700101857687</v>
      </c>
      <c r="N1038">
        <f t="shared" si="32"/>
        <v>0.14333521870286575</v>
      </c>
      <c r="O1038" s="2">
        <f t="array" ref="O1038">P1038-SUM(G1038:I1038)</f>
        <v>608200000</v>
      </c>
      <c r="P1038" s="2">
        <f t="shared" si="33"/>
        <v>1730200000</v>
      </c>
    </row>
    <row r="1039" spans="1:16" hidden="1" x14ac:dyDescent="0.25">
      <c r="A1039" s="1">
        <v>1065</v>
      </c>
      <c r="B1039" t="s">
        <v>508</v>
      </c>
      <c r="C1039" t="s">
        <v>6818</v>
      </c>
      <c r="D1039" s="1" t="s">
        <v>183</v>
      </c>
      <c r="E1039" s="2">
        <v>4296300000</v>
      </c>
      <c r="F1039" s="2">
        <v>2559000000</v>
      </c>
      <c r="G1039" s="2">
        <v>1127400000</v>
      </c>
      <c r="H1039" s="1"/>
      <c r="I1039" s="1"/>
      <c r="J1039" s="1" t="s">
        <v>51</v>
      </c>
      <c r="K1039" s="1" t="s">
        <v>164</v>
      </c>
      <c r="M1039">
        <f t="array" ref="M1039">1 - (F1038/E1038)</f>
        <v>0.40775829562594268</v>
      </c>
      <c r="N1039">
        <f t="shared" si="32"/>
        <v>0.14195936037986173</v>
      </c>
      <c r="O1039" s="2">
        <f t="array" ref="O1039">P1039-SUM(G1039:I1039)</f>
        <v>609900000</v>
      </c>
      <c r="P1039" s="2">
        <f t="shared" si="33"/>
        <v>1737300000</v>
      </c>
    </row>
    <row r="1040" spans="1:16" hidden="1" x14ac:dyDescent="0.25">
      <c r="A1040" s="1">
        <v>1066</v>
      </c>
      <c r="B1040" t="s">
        <v>508</v>
      </c>
      <c r="C1040" t="s">
        <v>6819</v>
      </c>
      <c r="D1040" s="1" t="s">
        <v>184</v>
      </c>
      <c r="E1040" s="2">
        <v>4411500000</v>
      </c>
      <c r="F1040" s="2">
        <v>2579800000</v>
      </c>
      <c r="G1040" s="2">
        <v>1175000000</v>
      </c>
      <c r="H1040" s="1"/>
      <c r="I1040" s="1"/>
      <c r="J1040" s="1" t="s">
        <v>51</v>
      </c>
      <c r="K1040" s="1" t="s">
        <v>164</v>
      </c>
      <c r="M1040">
        <f t="array" ref="M1040">1 - (F1039/E1039)</f>
        <v>0.40437120312827313</v>
      </c>
      <c r="N1040">
        <f t="shared" si="32"/>
        <v>0.14886093165589936</v>
      </c>
      <c r="O1040" s="2">
        <f t="array" ref="O1040">P1040-SUM(G1040:I1040)</f>
        <v>656700000</v>
      </c>
      <c r="P1040" s="2">
        <f t="shared" si="33"/>
        <v>1831700000</v>
      </c>
    </row>
    <row r="1041" spans="1:16" hidden="1" x14ac:dyDescent="0.25">
      <c r="A1041" s="1">
        <v>1067</v>
      </c>
      <c r="B1041" t="s">
        <v>509</v>
      </c>
      <c r="C1041" t="s">
        <v>6816</v>
      </c>
      <c r="D1041" s="1" t="s">
        <v>7</v>
      </c>
      <c r="E1041" s="2">
        <v>2031901000</v>
      </c>
      <c r="F1041" s="2">
        <v>1704767000</v>
      </c>
      <c r="G1041" s="2">
        <v>135824000</v>
      </c>
      <c r="H1041" s="1"/>
      <c r="I1041" s="1"/>
      <c r="J1041" s="1" t="s">
        <v>79</v>
      </c>
      <c r="K1041" s="1" t="s">
        <v>510</v>
      </c>
      <c r="M1041">
        <f t="array" ref="M1041">1 - (F1040/E1040)</f>
        <v>0.4152102459480902</v>
      </c>
      <c r="N1041">
        <f t="shared" si="32"/>
        <v>9.4153209236079907E-2</v>
      </c>
      <c r="O1041" s="2">
        <f t="array" ref="O1041">P1041-SUM(G1041:I1041)</f>
        <v>191310000</v>
      </c>
      <c r="P1041" s="2">
        <f t="shared" si="33"/>
        <v>327134000</v>
      </c>
    </row>
    <row r="1042" spans="1:16" x14ac:dyDescent="0.25">
      <c r="A1042" s="1">
        <v>1068</v>
      </c>
      <c r="B1042" t="s">
        <v>509</v>
      </c>
      <c r="C1042" t="s">
        <v>6817</v>
      </c>
      <c r="D1042" s="1" t="s">
        <v>10</v>
      </c>
      <c r="E1042" s="2">
        <v>2155551000</v>
      </c>
      <c r="F1042" s="2">
        <v>1791594000</v>
      </c>
      <c r="G1042" s="2">
        <v>145298000</v>
      </c>
      <c r="H1042" s="1"/>
      <c r="I1042" s="1"/>
      <c r="J1042" s="1" t="s">
        <v>79</v>
      </c>
      <c r="K1042" s="1" t="s">
        <v>510</v>
      </c>
      <c r="M1042">
        <f t="array" ref="M1042">1 - (F1041/E1041)</f>
        <v>0.16099898567892823</v>
      </c>
      <c r="N1042">
        <f t="shared" si="32"/>
        <v>0.10143995665145478</v>
      </c>
      <c r="O1042" s="2">
        <f t="array" ref="O1042">P1042-SUM(G1042:I1042)</f>
        <v>218659000</v>
      </c>
      <c r="P1042" s="2">
        <f t="shared" si="33"/>
        <v>363957000</v>
      </c>
    </row>
    <row r="1043" spans="1:16" hidden="1" x14ac:dyDescent="0.25">
      <c r="A1043" s="1">
        <v>1069</v>
      </c>
      <c r="B1043" t="s">
        <v>509</v>
      </c>
      <c r="C1043" t="s">
        <v>6818</v>
      </c>
      <c r="D1043" s="1" t="s">
        <v>11</v>
      </c>
      <c r="E1043" s="2">
        <v>2957951000</v>
      </c>
      <c r="F1043" s="2">
        <v>2435591000</v>
      </c>
      <c r="G1043" s="2">
        <v>164596000</v>
      </c>
      <c r="H1043" s="1"/>
      <c r="I1043" s="1"/>
      <c r="J1043" s="1" t="s">
        <v>79</v>
      </c>
      <c r="K1043" s="1" t="s">
        <v>510</v>
      </c>
      <c r="M1043">
        <f t="array" ref="M1043">1 - (F1042/E1042)</f>
        <v>0.16884638776813909</v>
      </c>
      <c r="N1043">
        <f t="shared" si="32"/>
        <v>0.12094994136143566</v>
      </c>
      <c r="O1043" s="2">
        <f t="array" ref="O1043">P1043-SUM(G1043:I1043)</f>
        <v>357764000</v>
      </c>
      <c r="P1043" s="2">
        <f t="shared" si="33"/>
        <v>522360000</v>
      </c>
    </row>
    <row r="1044" spans="1:16" hidden="1" x14ac:dyDescent="0.25">
      <c r="A1044" s="1">
        <v>1070</v>
      </c>
      <c r="B1044" t="s">
        <v>509</v>
      </c>
      <c r="C1044" t="s">
        <v>6819</v>
      </c>
      <c r="D1044" s="1" t="s">
        <v>12</v>
      </c>
      <c r="E1044" s="2">
        <v>3539570000</v>
      </c>
      <c r="F1044" s="2">
        <v>2817803000</v>
      </c>
      <c r="G1044" s="2">
        <v>233887000</v>
      </c>
      <c r="H1044" s="1"/>
      <c r="I1044" s="1"/>
      <c r="J1044" s="1" t="s">
        <v>79</v>
      </c>
      <c r="K1044" s="1" t="s">
        <v>510</v>
      </c>
      <c r="M1044">
        <f t="array" ref="M1044">1 - (F1043/E1043)</f>
        <v>0.17659521743260786</v>
      </c>
      <c r="N1044">
        <f t="shared" si="32"/>
        <v>0.13783595182465666</v>
      </c>
      <c r="O1044" s="2">
        <f t="array" ref="O1044">P1044-SUM(G1044:I1044)</f>
        <v>487880000</v>
      </c>
      <c r="P1044" s="2">
        <f t="shared" si="33"/>
        <v>721767000</v>
      </c>
    </row>
    <row r="1045" spans="1:16" hidden="1" x14ac:dyDescent="0.25">
      <c r="A1045" s="1">
        <v>1071</v>
      </c>
      <c r="B1045" t="s">
        <v>511</v>
      </c>
      <c r="C1045" t="s">
        <v>6816</v>
      </c>
      <c r="D1045" s="1" t="s">
        <v>7</v>
      </c>
      <c r="E1045" s="2">
        <v>11924000000</v>
      </c>
      <c r="F1045" s="1"/>
      <c r="G1045" s="2">
        <v>7134000000</v>
      </c>
      <c r="H1045" s="1"/>
      <c r="I1045" s="2">
        <v>2961000000</v>
      </c>
      <c r="J1045" s="1" t="s">
        <v>66</v>
      </c>
      <c r="K1045" s="1" t="s">
        <v>512</v>
      </c>
      <c r="M1045">
        <f t="array" ref="M1045">1 - (F1044/E1044)</f>
        <v>0.20391375223544106</v>
      </c>
      <c r="N1045">
        <f t="shared" si="32"/>
        <v>0.15338812479033881</v>
      </c>
      <c r="O1045" s="2">
        <f t="array" ref="O1045">P1045-SUM(G1045:I1045)</f>
        <v>1829000000</v>
      </c>
      <c r="P1045" s="2">
        <f t="shared" si="33"/>
        <v>11924000000</v>
      </c>
    </row>
    <row r="1046" spans="1:16" x14ac:dyDescent="0.25">
      <c r="A1046" s="1">
        <v>1072</v>
      </c>
      <c r="B1046" t="s">
        <v>511</v>
      </c>
      <c r="C1046" t="s">
        <v>6817</v>
      </c>
      <c r="D1046" s="1" t="s">
        <v>10</v>
      </c>
      <c r="E1046" s="2">
        <v>12261000000</v>
      </c>
      <c r="F1046" s="1"/>
      <c r="G1046" s="2">
        <v>7226000000</v>
      </c>
      <c r="H1046" s="1"/>
      <c r="I1046" s="2">
        <v>2958000000</v>
      </c>
      <c r="J1046" s="1" t="s">
        <v>66</v>
      </c>
      <c r="K1046" s="1" t="s">
        <v>512</v>
      </c>
      <c r="M1046">
        <f t="array" ref="M1046">1 - (F1045/E1045)</f>
        <v>1</v>
      </c>
      <c r="N1046">
        <f t="shared" si="32"/>
        <v>0.16939890710382513</v>
      </c>
      <c r="O1046" s="2">
        <f t="array" ref="O1046">P1046-SUM(G1046:I1046)</f>
        <v>2077000000</v>
      </c>
      <c r="P1046" s="2">
        <f t="shared" si="33"/>
        <v>12261000000</v>
      </c>
    </row>
    <row r="1047" spans="1:16" hidden="1" x14ac:dyDescent="0.25">
      <c r="A1047" s="1">
        <v>1073</v>
      </c>
      <c r="B1047" t="s">
        <v>511</v>
      </c>
      <c r="C1047" t="s">
        <v>6818</v>
      </c>
      <c r="D1047" s="1" t="s">
        <v>11</v>
      </c>
      <c r="E1047" s="2">
        <v>12951000000</v>
      </c>
      <c r="F1047" s="1"/>
      <c r="G1047" s="2">
        <v>7515000000</v>
      </c>
      <c r="H1047" s="1"/>
      <c r="I1047" s="2">
        <v>3135000000</v>
      </c>
      <c r="J1047" s="1" t="s">
        <v>66</v>
      </c>
      <c r="K1047" s="1" t="s">
        <v>512</v>
      </c>
      <c r="M1047">
        <f t="array" ref="M1047">1 - (F1046/E1046)</f>
        <v>1</v>
      </c>
      <c r="N1047">
        <f t="shared" si="32"/>
        <v>0.17766967801714154</v>
      </c>
      <c r="O1047" s="2">
        <f t="array" ref="O1047">P1047-SUM(G1047:I1047)</f>
        <v>2301000000</v>
      </c>
      <c r="P1047" s="2">
        <f t="shared" si="33"/>
        <v>12951000000</v>
      </c>
    </row>
    <row r="1048" spans="1:16" hidden="1" x14ac:dyDescent="0.25">
      <c r="A1048" s="1">
        <v>1074</v>
      </c>
      <c r="B1048" t="s">
        <v>511</v>
      </c>
      <c r="C1048" t="s">
        <v>6819</v>
      </c>
      <c r="D1048" s="1" t="s">
        <v>12</v>
      </c>
      <c r="E1048" s="2">
        <v>12893000000</v>
      </c>
      <c r="F1048" s="1"/>
      <c r="G1048" s="2">
        <v>7334000000</v>
      </c>
      <c r="H1048" s="1"/>
      <c r="I1048" s="2">
        <v>3140000000</v>
      </c>
      <c r="J1048" s="1" t="s">
        <v>66</v>
      </c>
      <c r="K1048" s="1" t="s">
        <v>512</v>
      </c>
      <c r="M1048">
        <f t="array" ref="M1048">1 - (F1047/E1047)</f>
        <v>1</v>
      </c>
      <c r="N1048">
        <f t="shared" si="32"/>
        <v>0.18762118979291087</v>
      </c>
      <c r="O1048" s="2">
        <f t="array" ref="O1048">P1048-SUM(G1048:I1048)</f>
        <v>2419000000</v>
      </c>
      <c r="P1048" s="2">
        <f t="shared" si="33"/>
        <v>12893000000</v>
      </c>
    </row>
    <row r="1049" spans="1:16" hidden="1" x14ac:dyDescent="0.25">
      <c r="A1049" s="1">
        <v>1075</v>
      </c>
      <c r="B1049" t="s">
        <v>513</v>
      </c>
      <c r="C1049" t="s">
        <v>6816</v>
      </c>
      <c r="D1049" s="1" t="s">
        <v>10</v>
      </c>
      <c r="E1049" s="2">
        <v>30871000000</v>
      </c>
      <c r="F1049" s="2">
        <v>16106000000</v>
      </c>
      <c r="G1049" s="2">
        <v>6384000000</v>
      </c>
      <c r="H1049" s="2">
        <v>1715000000</v>
      </c>
      <c r="I1049" s="1"/>
      <c r="J1049" s="1" t="s">
        <v>8</v>
      </c>
      <c r="K1049" s="1" t="s">
        <v>215</v>
      </c>
      <c r="M1049">
        <f t="array" ref="M1049">1 - (F1048/E1048)</f>
        <v>1</v>
      </c>
      <c r="N1049">
        <f t="shared" si="32"/>
        <v>0.21593080884972951</v>
      </c>
      <c r="O1049" s="2">
        <f t="array" ref="O1049">P1049-SUM(G1049:I1049)</f>
        <v>6666000000</v>
      </c>
      <c r="P1049" s="2">
        <f t="shared" si="33"/>
        <v>14765000000</v>
      </c>
    </row>
    <row r="1050" spans="1:16" x14ac:dyDescent="0.25">
      <c r="A1050" s="1">
        <v>1076</v>
      </c>
      <c r="B1050" t="s">
        <v>513</v>
      </c>
      <c r="C1050" t="s">
        <v>6817</v>
      </c>
      <c r="D1050" s="1" t="s">
        <v>11</v>
      </c>
      <c r="E1050" s="2">
        <v>31821000000</v>
      </c>
      <c r="F1050" s="2">
        <v>16447000000</v>
      </c>
      <c r="G1050" s="2">
        <v>6469000000</v>
      </c>
      <c r="H1050" s="2">
        <v>1770000000</v>
      </c>
      <c r="I1050" s="1"/>
      <c r="J1050" s="1" t="s">
        <v>8</v>
      </c>
      <c r="K1050" s="1" t="s">
        <v>215</v>
      </c>
      <c r="M1050">
        <f t="array" ref="M1050">1 - (F1049/E1049)</f>
        <v>0.47828058695863429</v>
      </c>
      <c r="N1050">
        <f t="shared" si="32"/>
        <v>0.2242229973916596</v>
      </c>
      <c r="O1050" s="2">
        <f t="array" ref="O1050">P1050-SUM(G1050:I1050)</f>
        <v>7135000000</v>
      </c>
      <c r="P1050" s="2">
        <f t="shared" si="33"/>
        <v>15374000000</v>
      </c>
    </row>
    <row r="1051" spans="1:16" hidden="1" x14ac:dyDescent="0.25">
      <c r="A1051" s="1">
        <v>1077</v>
      </c>
      <c r="B1051" t="s">
        <v>513</v>
      </c>
      <c r="C1051" t="s">
        <v>6818</v>
      </c>
      <c r="D1051" s="1" t="s">
        <v>12</v>
      </c>
      <c r="E1051" s="2">
        <v>30274000000</v>
      </c>
      <c r="F1051" s="2">
        <v>15383000000</v>
      </c>
      <c r="G1051" s="2">
        <v>6182000000</v>
      </c>
      <c r="H1051" s="2">
        <v>1763000000</v>
      </c>
      <c r="I1051" s="1"/>
      <c r="J1051" s="1" t="s">
        <v>8</v>
      </c>
      <c r="K1051" s="1" t="s">
        <v>215</v>
      </c>
      <c r="M1051">
        <f t="array" ref="M1051">1 - (F1050/E1050)</f>
        <v>0.48314006473712323</v>
      </c>
      <c r="N1051">
        <f t="shared" si="32"/>
        <v>0.22943780141375439</v>
      </c>
      <c r="O1051" s="2">
        <f t="array" ref="O1051">P1051-SUM(G1051:I1051)</f>
        <v>6946000000</v>
      </c>
      <c r="P1051" s="2">
        <f t="shared" si="33"/>
        <v>14891000000</v>
      </c>
    </row>
    <row r="1052" spans="1:16" hidden="1" x14ac:dyDescent="0.25">
      <c r="A1052" s="1">
        <v>1078</v>
      </c>
      <c r="B1052" t="s">
        <v>513</v>
      </c>
      <c r="C1052" t="s">
        <v>6819</v>
      </c>
      <c r="D1052" s="1" t="s">
        <v>75</v>
      </c>
      <c r="E1052" s="2">
        <v>30109000000</v>
      </c>
      <c r="F1052" s="2">
        <v>15040000000</v>
      </c>
      <c r="G1052" s="2">
        <v>6111000000</v>
      </c>
      <c r="H1052" s="2">
        <v>1735000000</v>
      </c>
      <c r="I1052" s="1"/>
      <c r="J1052" s="1" t="s">
        <v>8</v>
      </c>
      <c r="K1052" s="1" t="s">
        <v>215</v>
      </c>
      <c r="M1052">
        <f t="array" ref="M1052">1 - (F1051/E1051)</f>
        <v>0.49187421549844756</v>
      </c>
      <c r="N1052">
        <f t="shared" si="32"/>
        <v>0.23989504799229466</v>
      </c>
      <c r="O1052" s="2">
        <f t="array" ref="O1052">P1052-SUM(G1052:I1052)</f>
        <v>7223000000</v>
      </c>
      <c r="P1052" s="2">
        <f t="shared" si="33"/>
        <v>15069000000</v>
      </c>
    </row>
    <row r="1053" spans="1:16" hidden="1" x14ac:dyDescent="0.25">
      <c r="A1053" s="1">
        <v>1079</v>
      </c>
      <c r="B1053" t="s">
        <v>514</v>
      </c>
      <c r="C1053" t="s">
        <v>6816</v>
      </c>
      <c r="D1053" s="1" t="s">
        <v>7</v>
      </c>
      <c r="E1053" s="2">
        <v>2060702000</v>
      </c>
      <c r="F1053" s="2">
        <v>995046000</v>
      </c>
      <c r="G1053" s="1"/>
      <c r="H1053" s="1"/>
      <c r="I1053" s="1"/>
      <c r="J1053" s="1" t="s">
        <v>51</v>
      </c>
      <c r="K1053" s="1" t="s">
        <v>298</v>
      </c>
      <c r="M1053">
        <f t="array" ref="M1053">1 - (F1052/E1052)</f>
        <v>0.50048158357966055</v>
      </c>
      <c r="N1053">
        <f t="shared" si="32"/>
        <v>0.51713251115396597</v>
      </c>
      <c r="O1053" s="2">
        <f t="array" ref="O1053">P1053-SUM(G1053:I1053)</f>
        <v>1065656000</v>
      </c>
      <c r="P1053" s="2">
        <f t="shared" si="33"/>
        <v>1065656000</v>
      </c>
    </row>
    <row r="1054" spans="1:16" x14ac:dyDescent="0.25">
      <c r="A1054" s="1">
        <v>1080</v>
      </c>
      <c r="B1054" t="s">
        <v>514</v>
      </c>
      <c r="C1054" t="s">
        <v>6817</v>
      </c>
      <c r="D1054" s="1" t="s">
        <v>10</v>
      </c>
      <c r="E1054" s="2">
        <v>2246428000</v>
      </c>
      <c r="F1054" s="2">
        <v>1073497000</v>
      </c>
      <c r="G1054" s="1"/>
      <c r="H1054" s="1"/>
      <c r="I1054" s="1"/>
      <c r="J1054" s="1" t="s">
        <v>51</v>
      </c>
      <c r="K1054" s="1" t="s">
        <v>298</v>
      </c>
      <c r="M1054">
        <f t="array" ref="M1054">1 - (F1053/E1053)</f>
        <v>0.51713251115396597</v>
      </c>
      <c r="N1054">
        <f t="shared" si="32"/>
        <v>0.52213157955652267</v>
      </c>
      <c r="O1054" s="2">
        <f t="array" ref="O1054">P1054-SUM(G1054:I1054)</f>
        <v>1172931000</v>
      </c>
      <c r="P1054" s="2">
        <f t="shared" si="33"/>
        <v>1172931000</v>
      </c>
    </row>
    <row r="1055" spans="1:16" hidden="1" x14ac:dyDescent="0.25">
      <c r="A1055" s="1">
        <v>1081</v>
      </c>
      <c r="B1055" t="s">
        <v>514</v>
      </c>
      <c r="C1055" t="s">
        <v>6818</v>
      </c>
      <c r="D1055" s="1" t="s">
        <v>11</v>
      </c>
      <c r="E1055" s="2">
        <v>2464867000</v>
      </c>
      <c r="F1055" s="2">
        <v>1125057000</v>
      </c>
      <c r="G1055" s="1"/>
      <c r="H1055" s="1"/>
      <c r="I1055" s="1"/>
      <c r="J1055" s="1" t="s">
        <v>51</v>
      </c>
      <c r="K1055" s="1" t="s">
        <v>298</v>
      </c>
      <c r="M1055">
        <f t="array" ref="M1055">1 - (F1054/E1054)</f>
        <v>0.52213157955652267</v>
      </c>
      <c r="N1055">
        <f t="shared" si="32"/>
        <v>0.54356279669450724</v>
      </c>
      <c r="O1055" s="2">
        <f t="array" ref="O1055">P1055-SUM(G1055:I1055)</f>
        <v>1339810000</v>
      </c>
      <c r="P1055" s="2">
        <f t="shared" si="33"/>
        <v>1339810000</v>
      </c>
    </row>
    <row r="1056" spans="1:16" hidden="1" x14ac:dyDescent="0.25">
      <c r="A1056" s="1">
        <v>1082</v>
      </c>
      <c r="B1056" t="s">
        <v>514</v>
      </c>
      <c r="C1056" t="s">
        <v>6819</v>
      </c>
      <c r="D1056" s="1" t="s">
        <v>12</v>
      </c>
      <c r="E1056" s="2">
        <v>2722564000</v>
      </c>
      <c r="F1056" s="2">
        <v>1090263000</v>
      </c>
      <c r="G1056" s="1"/>
      <c r="H1056" s="1"/>
      <c r="I1056" s="1"/>
      <c r="J1056" s="1" t="s">
        <v>51</v>
      </c>
      <c r="K1056" s="1" t="s">
        <v>298</v>
      </c>
      <c r="M1056">
        <f t="array" ref="M1056">1 - (F1055/E1055)</f>
        <v>0.54356279669450724</v>
      </c>
      <c r="N1056">
        <f t="shared" si="32"/>
        <v>0.59954550196065182</v>
      </c>
      <c r="O1056" s="2">
        <f t="array" ref="O1056">P1056-SUM(G1056:I1056)</f>
        <v>1632301000</v>
      </c>
      <c r="P1056" s="2">
        <f t="shared" si="33"/>
        <v>1632301000</v>
      </c>
    </row>
    <row r="1057" spans="1:16" hidden="1" x14ac:dyDescent="0.25">
      <c r="A1057" s="1">
        <v>1083</v>
      </c>
      <c r="B1057" t="s">
        <v>515</v>
      </c>
      <c r="C1057" t="s">
        <v>6816</v>
      </c>
      <c r="D1057" s="1" t="s">
        <v>7</v>
      </c>
      <c r="E1057" s="2">
        <v>24618000000</v>
      </c>
      <c r="F1057" s="2">
        <v>15055000000</v>
      </c>
      <c r="G1057" s="2">
        <v>2249000000</v>
      </c>
      <c r="H1057" s="1"/>
      <c r="I1057" s="1"/>
      <c r="J1057" s="1" t="s">
        <v>51</v>
      </c>
      <c r="K1057" s="1" t="s">
        <v>516</v>
      </c>
      <c r="M1057">
        <f t="array" ref="M1057">1 - (F1056/E1056)</f>
        <v>0.59954550196065182</v>
      </c>
      <c r="N1057">
        <f t="shared" si="32"/>
        <v>0.29709968315866442</v>
      </c>
      <c r="O1057" s="2">
        <f t="array" ref="O1057">P1057-SUM(G1057:I1057)</f>
        <v>7314000000</v>
      </c>
      <c r="P1057" s="2">
        <f t="shared" si="33"/>
        <v>9563000000</v>
      </c>
    </row>
    <row r="1058" spans="1:16" x14ac:dyDescent="0.25">
      <c r="A1058" s="1">
        <v>1084</v>
      </c>
      <c r="B1058" t="s">
        <v>515</v>
      </c>
      <c r="C1058" t="s">
        <v>6817</v>
      </c>
      <c r="D1058" s="1" t="s">
        <v>10</v>
      </c>
      <c r="E1058" s="2">
        <v>24466000000</v>
      </c>
      <c r="F1058" s="2">
        <v>14009000000</v>
      </c>
      <c r="G1058" s="2">
        <v>2362000000</v>
      </c>
      <c r="H1058" s="1"/>
      <c r="I1058" s="1"/>
      <c r="J1058" s="1" t="s">
        <v>51</v>
      </c>
      <c r="K1058" s="1" t="s">
        <v>516</v>
      </c>
      <c r="M1058">
        <f t="array" ref="M1058">1 - (F1057/E1057)</f>
        <v>0.38845560159233083</v>
      </c>
      <c r="N1058">
        <f t="shared" si="32"/>
        <v>0.33086732608517944</v>
      </c>
      <c r="O1058" s="2">
        <f t="array" ref="O1058">P1058-SUM(G1058:I1058)</f>
        <v>8095000000</v>
      </c>
      <c r="P1058" s="2">
        <f t="shared" si="33"/>
        <v>10457000000</v>
      </c>
    </row>
    <row r="1059" spans="1:16" hidden="1" x14ac:dyDescent="0.25">
      <c r="A1059" s="1">
        <v>1085</v>
      </c>
      <c r="B1059" t="s">
        <v>515</v>
      </c>
      <c r="C1059" t="s">
        <v>6818</v>
      </c>
      <c r="D1059" s="1" t="s">
        <v>11</v>
      </c>
      <c r="E1059" s="2">
        <v>24522000000</v>
      </c>
      <c r="F1059" s="2">
        <v>14362000000</v>
      </c>
      <c r="G1059" s="2">
        <v>2541000000</v>
      </c>
      <c r="H1059" s="1"/>
      <c r="I1059" s="1"/>
      <c r="J1059" s="1" t="s">
        <v>51</v>
      </c>
      <c r="K1059" s="1" t="s">
        <v>516</v>
      </c>
      <c r="M1059">
        <f t="array" ref="M1059">1 - (F1058/E1058)</f>
        <v>0.42740946619798903</v>
      </c>
      <c r="N1059">
        <f t="shared" si="32"/>
        <v>0.31070059538373707</v>
      </c>
      <c r="O1059" s="2">
        <f t="array" ref="O1059">P1059-SUM(G1059:I1059)</f>
        <v>7619000000</v>
      </c>
      <c r="P1059" s="2">
        <f t="shared" si="33"/>
        <v>10160000000</v>
      </c>
    </row>
    <row r="1060" spans="1:16" hidden="1" x14ac:dyDescent="0.25">
      <c r="A1060" s="1">
        <v>1086</v>
      </c>
      <c r="B1060" t="s">
        <v>515</v>
      </c>
      <c r="C1060" t="s">
        <v>6819</v>
      </c>
      <c r="D1060" s="1" t="s">
        <v>12</v>
      </c>
      <c r="E1060" s="2">
        <v>25434000000</v>
      </c>
      <c r="F1060" s="2">
        <v>14320000000</v>
      </c>
      <c r="G1060" s="2">
        <v>2749000000</v>
      </c>
      <c r="H1060" s="1"/>
      <c r="I1060" s="1"/>
      <c r="J1060" s="1" t="s">
        <v>51</v>
      </c>
      <c r="K1060" s="1" t="s">
        <v>516</v>
      </c>
      <c r="M1060">
        <f t="array" ref="M1060">1 - (F1059/E1059)</f>
        <v>0.41432183345567242</v>
      </c>
      <c r="N1060">
        <f t="shared" si="32"/>
        <v>0.32889046158685226</v>
      </c>
      <c r="O1060" s="2">
        <f t="array" ref="O1060">P1060-SUM(G1060:I1060)</f>
        <v>8365000000</v>
      </c>
      <c r="P1060" s="2">
        <f t="shared" si="33"/>
        <v>11114000000</v>
      </c>
    </row>
    <row r="1061" spans="1:16" hidden="1" x14ac:dyDescent="0.25">
      <c r="A1061" s="1">
        <v>1087</v>
      </c>
      <c r="B1061" t="s">
        <v>517</v>
      </c>
      <c r="C1061" t="s">
        <v>6816</v>
      </c>
      <c r="D1061" s="1" t="s">
        <v>127</v>
      </c>
      <c r="E1061" s="2">
        <v>14861000000</v>
      </c>
      <c r="F1061" s="2">
        <v>7208000000</v>
      </c>
      <c r="G1061" s="2">
        <v>2550000000</v>
      </c>
      <c r="H1061" s="2">
        <v>1533000000</v>
      </c>
      <c r="I1061" s="1"/>
      <c r="J1061" s="1" t="s">
        <v>79</v>
      </c>
      <c r="K1061" s="1" t="s">
        <v>189</v>
      </c>
      <c r="M1061">
        <f t="array" ref="M1061">1 - (F1060/E1060)</f>
        <v>0.43697412911850275</v>
      </c>
      <c r="N1061">
        <f t="shared" si="32"/>
        <v>0.24022609514837495</v>
      </c>
      <c r="O1061" s="2">
        <f t="array" ref="O1061">P1061-SUM(G1061:I1061)</f>
        <v>3570000000</v>
      </c>
      <c r="P1061" s="2">
        <f t="shared" si="33"/>
        <v>7653000000</v>
      </c>
    </row>
    <row r="1062" spans="1:16" x14ac:dyDescent="0.25">
      <c r="A1062" s="1">
        <v>1088</v>
      </c>
      <c r="B1062" t="s">
        <v>517</v>
      </c>
      <c r="C1062" t="s">
        <v>6817</v>
      </c>
      <c r="D1062" s="1" t="s">
        <v>128</v>
      </c>
      <c r="E1062" s="2">
        <v>15855000000</v>
      </c>
      <c r="F1062" s="2">
        <v>7281000000</v>
      </c>
      <c r="G1062" s="2">
        <v>2774000000</v>
      </c>
      <c r="H1062" s="2">
        <v>1725000000</v>
      </c>
      <c r="I1062" s="1"/>
      <c r="J1062" s="1" t="s">
        <v>79</v>
      </c>
      <c r="K1062" s="1" t="s">
        <v>189</v>
      </c>
      <c r="M1062">
        <f t="array" ref="M1062">1 - (F1061/E1061)</f>
        <v>0.51497207455756677</v>
      </c>
      <c r="N1062">
        <f t="shared" si="32"/>
        <v>0.25701671397035636</v>
      </c>
      <c r="O1062" s="2">
        <f t="array" ref="O1062">P1062-SUM(G1062:I1062)</f>
        <v>4075000000</v>
      </c>
      <c r="P1062" s="2">
        <f t="shared" si="33"/>
        <v>8574000000</v>
      </c>
    </row>
    <row r="1063" spans="1:16" hidden="1" x14ac:dyDescent="0.25">
      <c r="A1063" s="1">
        <v>1089</v>
      </c>
      <c r="B1063" t="s">
        <v>517</v>
      </c>
      <c r="C1063" t="s">
        <v>6818</v>
      </c>
      <c r="D1063" s="1" t="s">
        <v>129</v>
      </c>
      <c r="E1063" s="2">
        <v>15001000000</v>
      </c>
      <c r="F1063" s="2">
        <v>6819000000</v>
      </c>
      <c r="G1063" s="2">
        <v>2686000000</v>
      </c>
      <c r="H1063" s="2">
        <v>1580000000</v>
      </c>
      <c r="I1063" s="1"/>
      <c r="J1063" s="1" t="s">
        <v>79</v>
      </c>
      <c r="K1063" s="1" t="s">
        <v>189</v>
      </c>
      <c r="M1063">
        <f t="array" ref="M1063">1 - (F1062/E1062)</f>
        <v>0.54077578051087982</v>
      </c>
      <c r="N1063">
        <f t="shared" si="32"/>
        <v>0.26104926338244117</v>
      </c>
      <c r="O1063" s="2">
        <f t="array" ref="O1063">P1063-SUM(G1063:I1063)</f>
        <v>3916000000</v>
      </c>
      <c r="P1063" s="2">
        <f t="shared" si="33"/>
        <v>8182000000</v>
      </c>
    </row>
    <row r="1064" spans="1:16" hidden="1" x14ac:dyDescent="0.25">
      <c r="A1064" s="1">
        <v>1090</v>
      </c>
      <c r="B1064" t="s">
        <v>517</v>
      </c>
      <c r="C1064" t="s">
        <v>6819</v>
      </c>
      <c r="D1064" s="1" t="s">
        <v>130</v>
      </c>
      <c r="E1064" s="2">
        <v>13502000000</v>
      </c>
      <c r="F1064" s="2">
        <v>6485000000</v>
      </c>
      <c r="G1064" s="2">
        <v>2833000000</v>
      </c>
      <c r="H1064" s="2">
        <v>1512000000</v>
      </c>
      <c r="I1064" s="1"/>
      <c r="J1064" s="1" t="s">
        <v>79</v>
      </c>
      <c r="K1064" s="1" t="s">
        <v>189</v>
      </c>
      <c r="M1064">
        <f t="array" ref="M1064">1 - (F1063/E1063)</f>
        <v>0.54543030464635689</v>
      </c>
      <c r="N1064">
        <f t="shared" si="32"/>
        <v>0.19789660790993926</v>
      </c>
      <c r="O1064" s="2">
        <f t="array" ref="O1064">P1064-SUM(G1064:I1064)</f>
        <v>2672000000</v>
      </c>
      <c r="P1064" s="2">
        <f t="shared" si="33"/>
        <v>7017000000</v>
      </c>
    </row>
    <row r="1065" spans="1:16" hidden="1" x14ac:dyDescent="0.25">
      <c r="A1065" s="1">
        <v>1091</v>
      </c>
      <c r="B1065" t="s">
        <v>518</v>
      </c>
      <c r="C1065" t="s">
        <v>6816</v>
      </c>
      <c r="D1065" s="1" t="s">
        <v>254</v>
      </c>
      <c r="E1065" s="2">
        <v>9974100000</v>
      </c>
      <c r="F1065" s="2">
        <v>7213900000</v>
      </c>
      <c r="G1065" s="2">
        <v>550600000</v>
      </c>
      <c r="H1065" s="1"/>
      <c r="I1065" s="1"/>
      <c r="J1065" s="1" t="s">
        <v>79</v>
      </c>
      <c r="K1065" s="1" t="s">
        <v>189</v>
      </c>
      <c r="M1065">
        <f t="array" ref="M1065">1 - (F1064/E1064)</f>
        <v>0.51970078506887862</v>
      </c>
      <c r="N1065">
        <f t="shared" si="32"/>
        <v>0.22153377247069911</v>
      </c>
      <c r="O1065" s="2">
        <f t="array" ref="O1065">P1065-SUM(G1065:I1065)</f>
        <v>2209600000</v>
      </c>
      <c r="P1065" s="2">
        <f t="shared" si="33"/>
        <v>2760200000</v>
      </c>
    </row>
    <row r="1066" spans="1:16" x14ac:dyDescent="0.25">
      <c r="A1066" s="1">
        <v>1092</v>
      </c>
      <c r="B1066" t="s">
        <v>518</v>
      </c>
      <c r="C1066" t="s">
        <v>6817</v>
      </c>
      <c r="D1066" s="1" t="s">
        <v>11</v>
      </c>
      <c r="E1066" s="2">
        <v>9055800000</v>
      </c>
      <c r="F1066" s="2">
        <v>7129200000</v>
      </c>
      <c r="G1066" s="2">
        <v>505800000</v>
      </c>
      <c r="H1066" s="1"/>
      <c r="I1066" s="1"/>
      <c r="J1066" s="1" t="s">
        <v>79</v>
      </c>
      <c r="K1066" s="1" t="s">
        <v>189</v>
      </c>
      <c r="M1066">
        <f t="array" ref="M1066">1 - (F1065/E1065)</f>
        <v>0.27673674817778049</v>
      </c>
      <c r="N1066">
        <f t="shared" si="32"/>
        <v>0.15689392433578481</v>
      </c>
      <c r="O1066" s="2">
        <f t="array" ref="O1066">P1066-SUM(G1066:I1066)</f>
        <v>1420800000</v>
      </c>
      <c r="P1066" s="2">
        <f t="shared" si="33"/>
        <v>1926600000</v>
      </c>
    </row>
    <row r="1067" spans="1:16" hidden="1" x14ac:dyDescent="0.25">
      <c r="A1067" s="1">
        <v>1093</v>
      </c>
      <c r="B1067" t="s">
        <v>518</v>
      </c>
      <c r="C1067" t="s">
        <v>6818</v>
      </c>
      <c r="D1067" s="1" t="s">
        <v>12</v>
      </c>
      <c r="E1067" s="2">
        <v>8895300000</v>
      </c>
      <c r="F1067" s="2">
        <v>7177400000</v>
      </c>
      <c r="G1067" s="2">
        <v>439100000</v>
      </c>
      <c r="H1067" s="1"/>
      <c r="I1067" s="1"/>
      <c r="J1067" s="1" t="s">
        <v>79</v>
      </c>
      <c r="K1067" s="1" t="s">
        <v>189</v>
      </c>
      <c r="M1067">
        <f t="array" ref="M1067">1 - (F1066/E1066)</f>
        <v>0.21274763135228247</v>
      </c>
      <c r="N1067">
        <f t="shared" si="32"/>
        <v>0.14376131215360921</v>
      </c>
      <c r="O1067" s="2">
        <f t="array" ref="O1067">P1067-SUM(G1067:I1067)</f>
        <v>1278800000</v>
      </c>
      <c r="P1067" s="2">
        <f t="shared" si="33"/>
        <v>1717900000</v>
      </c>
    </row>
    <row r="1068" spans="1:16" hidden="1" x14ac:dyDescent="0.25">
      <c r="A1068" s="1">
        <v>1094</v>
      </c>
      <c r="B1068" t="s">
        <v>518</v>
      </c>
      <c r="C1068" t="s">
        <v>6819</v>
      </c>
      <c r="D1068" s="1" t="s">
        <v>75</v>
      </c>
      <c r="E1068" s="2">
        <v>7162800000</v>
      </c>
      <c r="F1068" s="2">
        <v>6352800000</v>
      </c>
      <c r="G1068" s="2">
        <v>491000000</v>
      </c>
      <c r="H1068" s="1"/>
      <c r="I1068" s="1"/>
      <c r="J1068" s="1" t="s">
        <v>79</v>
      </c>
      <c r="K1068" s="1" t="s">
        <v>189</v>
      </c>
      <c r="M1068">
        <f t="array" ref="M1068">1 - (F1067/E1067)</f>
        <v>0.1931244589839578</v>
      </c>
      <c r="N1068">
        <f t="shared" si="32"/>
        <v>4.4535656447199416E-2</v>
      </c>
      <c r="O1068" s="2">
        <f t="array" ref="O1068">P1068-SUM(G1068:I1068)</f>
        <v>319000000</v>
      </c>
      <c r="P1068" s="2">
        <f t="shared" si="33"/>
        <v>810000000</v>
      </c>
    </row>
    <row r="1069" spans="1:16" hidden="1" x14ac:dyDescent="0.25">
      <c r="A1069" s="1">
        <v>1095</v>
      </c>
      <c r="B1069" t="s">
        <v>519</v>
      </c>
      <c r="C1069" t="s">
        <v>6816</v>
      </c>
      <c r="D1069" s="1" t="s">
        <v>7</v>
      </c>
      <c r="E1069" s="2">
        <v>82243000000</v>
      </c>
      <c r="F1069" s="2">
        <v>68948000000</v>
      </c>
      <c r="G1069" s="2">
        <v>7202000000</v>
      </c>
      <c r="H1069" s="1"/>
      <c r="I1069" s="2">
        <v>995000000</v>
      </c>
      <c r="J1069" s="1" t="s">
        <v>107</v>
      </c>
      <c r="K1069" s="1" t="s">
        <v>453</v>
      </c>
      <c r="M1069">
        <f t="array" ref="M1069">1 - (F1068/E1068)</f>
        <v>0.11308426872172894</v>
      </c>
      <c r="N1069">
        <f t="shared" si="32"/>
        <v>6.198703841056382E-2</v>
      </c>
      <c r="O1069" s="2">
        <f t="array" ref="O1069">P1069-SUM(G1069:I1069)</f>
        <v>5098000000</v>
      </c>
      <c r="P1069" s="2">
        <f t="shared" si="33"/>
        <v>13295000000</v>
      </c>
    </row>
    <row r="1070" spans="1:16" x14ac:dyDescent="0.25">
      <c r="A1070" s="1">
        <v>1096</v>
      </c>
      <c r="B1070" t="s">
        <v>519</v>
      </c>
      <c r="C1070" t="s">
        <v>6817</v>
      </c>
      <c r="D1070" s="1" t="s">
        <v>10</v>
      </c>
      <c r="E1070" s="2">
        <v>100160000000</v>
      </c>
      <c r="F1070" s="2">
        <v>87758000000</v>
      </c>
      <c r="G1070" s="2">
        <v>7851000000</v>
      </c>
      <c r="H1070" s="1"/>
      <c r="I1070" s="2">
        <v>1220000000</v>
      </c>
      <c r="J1070" s="1" t="s">
        <v>107</v>
      </c>
      <c r="K1070" s="1" t="s">
        <v>453</v>
      </c>
      <c r="M1070">
        <f t="array" ref="M1070">1 - (F1069/E1069)</f>
        <v>0.16165509526646649</v>
      </c>
      <c r="N1070">
        <f t="shared" si="32"/>
        <v>3.3256789137380192E-2</v>
      </c>
      <c r="O1070" s="2">
        <f t="array" ref="O1070">P1070-SUM(G1070:I1070)</f>
        <v>3331000000</v>
      </c>
      <c r="P1070" s="2">
        <f t="shared" si="33"/>
        <v>12402000000</v>
      </c>
    </row>
    <row r="1071" spans="1:16" hidden="1" x14ac:dyDescent="0.25">
      <c r="A1071" s="1">
        <v>1097</v>
      </c>
      <c r="B1071" t="s">
        <v>519</v>
      </c>
      <c r="C1071" t="s">
        <v>6818</v>
      </c>
      <c r="D1071" s="1" t="s">
        <v>11</v>
      </c>
      <c r="E1071" s="2">
        <v>97817000000</v>
      </c>
      <c r="F1071" s="2">
        <v>84275000000</v>
      </c>
      <c r="G1071" s="2">
        <v>8450000000</v>
      </c>
      <c r="H1071" s="1"/>
      <c r="I1071" s="2">
        <v>1326000000</v>
      </c>
      <c r="J1071" s="1" t="s">
        <v>107</v>
      </c>
      <c r="K1071" s="1" t="s">
        <v>453</v>
      </c>
      <c r="M1071">
        <f t="array" ref="M1071">1 - (F1070/E1070)</f>
        <v>0.12382188498402558</v>
      </c>
      <c r="N1071">
        <f t="shared" si="32"/>
        <v>3.8500465154318778E-2</v>
      </c>
      <c r="O1071" s="2">
        <f t="array" ref="O1071">P1071-SUM(G1071:I1071)</f>
        <v>3766000000</v>
      </c>
      <c r="P1071" s="2">
        <f t="shared" si="33"/>
        <v>13542000000</v>
      </c>
    </row>
    <row r="1072" spans="1:16" hidden="1" x14ac:dyDescent="0.25">
      <c r="A1072" s="1">
        <v>1098</v>
      </c>
      <c r="B1072" t="s">
        <v>519</v>
      </c>
      <c r="C1072" t="s">
        <v>6819</v>
      </c>
      <c r="D1072" s="1" t="s">
        <v>12</v>
      </c>
      <c r="E1072" s="2">
        <v>72051000000</v>
      </c>
      <c r="F1072" s="2">
        <v>55891000000</v>
      </c>
      <c r="G1072" s="2">
        <v>10029000000</v>
      </c>
      <c r="H1072" s="1"/>
      <c r="I1072" s="2">
        <v>1646000000</v>
      </c>
      <c r="J1072" s="1" t="s">
        <v>107</v>
      </c>
      <c r="K1072" s="1" t="s">
        <v>453</v>
      </c>
      <c r="M1072">
        <f t="array" ref="M1072">1 - (F1071/E1071)</f>
        <v>0.13844219307482342</v>
      </c>
      <c r="N1072">
        <f t="shared" si="32"/>
        <v>6.2247574634633804E-2</v>
      </c>
      <c r="O1072" s="2">
        <f t="array" ref="O1072">P1072-SUM(G1072:I1072)</f>
        <v>4485000000</v>
      </c>
      <c r="P1072" s="2">
        <f t="shared" si="33"/>
        <v>16160000000</v>
      </c>
    </row>
    <row r="1073" spans="1:16" hidden="1" x14ac:dyDescent="0.25">
      <c r="A1073" s="1">
        <v>1099</v>
      </c>
      <c r="B1073" t="s">
        <v>520</v>
      </c>
      <c r="C1073" t="s">
        <v>6816</v>
      </c>
      <c r="D1073" s="1" t="s">
        <v>7</v>
      </c>
      <c r="E1073" s="2">
        <v>47267000000</v>
      </c>
      <c r="F1073" s="2">
        <v>16446000000</v>
      </c>
      <c r="G1073" s="2">
        <v>12776000000</v>
      </c>
      <c r="H1073" s="2">
        <v>8168000000</v>
      </c>
      <c r="I1073" s="1"/>
      <c r="J1073" s="1" t="s">
        <v>28</v>
      </c>
      <c r="K1073" s="1" t="s">
        <v>29</v>
      </c>
      <c r="M1073">
        <f t="array" ref="M1073">1 - (F1072/E1072)</f>
        <v>0.22428557549513539</v>
      </c>
      <c r="N1073">
        <f t="shared" si="32"/>
        <v>0.20896185499397044</v>
      </c>
      <c r="O1073" s="2">
        <f t="array" ref="O1073">P1073-SUM(G1073:I1073)</f>
        <v>9877000000</v>
      </c>
      <c r="P1073" s="2">
        <f t="shared" si="33"/>
        <v>30821000000</v>
      </c>
    </row>
    <row r="1074" spans="1:16" x14ac:dyDescent="0.25">
      <c r="A1074" s="1">
        <v>1100</v>
      </c>
      <c r="B1074" t="s">
        <v>520</v>
      </c>
      <c r="C1074" t="s">
        <v>6817</v>
      </c>
      <c r="D1074" s="1" t="s">
        <v>10</v>
      </c>
      <c r="E1074" s="2">
        <v>44033000000</v>
      </c>
      <c r="F1074" s="2">
        <v>16954000000</v>
      </c>
      <c r="G1074" s="2">
        <v>11911000000</v>
      </c>
      <c r="H1074" s="2">
        <v>7503000000</v>
      </c>
      <c r="I1074" s="1"/>
      <c r="J1074" s="1" t="s">
        <v>28</v>
      </c>
      <c r="K1074" s="1" t="s">
        <v>29</v>
      </c>
      <c r="M1074">
        <f t="array" ref="M1074">1 - (F1073/E1073)</f>
        <v>0.65206169208961851</v>
      </c>
      <c r="N1074">
        <f t="shared" si="32"/>
        <v>0.17407398996207391</v>
      </c>
      <c r="O1074" s="2">
        <f t="array" ref="O1074">P1074-SUM(G1074:I1074)</f>
        <v>7665000000</v>
      </c>
      <c r="P1074" s="2">
        <f t="shared" si="33"/>
        <v>27079000000</v>
      </c>
    </row>
    <row r="1075" spans="1:16" hidden="1" x14ac:dyDescent="0.25">
      <c r="A1075" s="1">
        <v>1101</v>
      </c>
      <c r="B1075" t="s">
        <v>520</v>
      </c>
      <c r="C1075" t="s">
        <v>6818</v>
      </c>
      <c r="D1075" s="1" t="s">
        <v>11</v>
      </c>
      <c r="E1075" s="2">
        <v>42237000000</v>
      </c>
      <c r="F1075" s="2">
        <v>16768000000</v>
      </c>
      <c r="G1075" s="2">
        <v>11606000000</v>
      </c>
      <c r="H1075" s="2">
        <v>7180000000</v>
      </c>
      <c r="I1075" s="1"/>
      <c r="J1075" s="1" t="s">
        <v>28</v>
      </c>
      <c r="K1075" s="1" t="s">
        <v>29</v>
      </c>
      <c r="M1075">
        <f t="array" ref="M1075">1 - (F1074/E1074)</f>
        <v>0.6149705902391388</v>
      </c>
      <c r="N1075">
        <f t="shared" si="32"/>
        <v>0.15822619977744631</v>
      </c>
      <c r="O1075" s="2">
        <f t="array" ref="O1075">P1075-SUM(G1075:I1075)</f>
        <v>6683000000</v>
      </c>
      <c r="P1075" s="2">
        <f t="shared" si="33"/>
        <v>25469000000</v>
      </c>
    </row>
    <row r="1076" spans="1:16" hidden="1" x14ac:dyDescent="0.25">
      <c r="A1076" s="1">
        <v>1102</v>
      </c>
      <c r="B1076" t="s">
        <v>520</v>
      </c>
      <c r="C1076" t="s">
        <v>6819</v>
      </c>
      <c r="D1076" s="1" t="s">
        <v>12</v>
      </c>
      <c r="E1076" s="2">
        <v>39498000000</v>
      </c>
      <c r="F1076" s="2">
        <v>14934000000</v>
      </c>
      <c r="G1076" s="2">
        <v>10313000000</v>
      </c>
      <c r="H1076" s="2">
        <v>6704000000</v>
      </c>
      <c r="I1076" s="1"/>
      <c r="J1076" s="1" t="s">
        <v>28</v>
      </c>
      <c r="K1076" s="1" t="s">
        <v>29</v>
      </c>
      <c r="M1076">
        <f t="array" ref="M1076">1 - (F1075/E1075)</f>
        <v>0.60300210715723179</v>
      </c>
      <c r="N1076">
        <f t="shared" si="32"/>
        <v>0.19107296571978327</v>
      </c>
      <c r="O1076" s="2">
        <f t="array" ref="O1076">P1076-SUM(G1076:I1076)</f>
        <v>7547000000</v>
      </c>
      <c r="P1076" s="2">
        <f t="shared" si="33"/>
        <v>24564000000</v>
      </c>
    </row>
    <row r="1077" spans="1:16" hidden="1" x14ac:dyDescent="0.25">
      <c r="A1077" s="1">
        <v>1103</v>
      </c>
      <c r="B1077" t="s">
        <v>521</v>
      </c>
      <c r="C1077" t="s">
        <v>6816</v>
      </c>
      <c r="D1077" s="1" t="s">
        <v>7</v>
      </c>
      <c r="E1077" s="2">
        <v>11966000000</v>
      </c>
      <c r="F1077" s="2">
        <v>2079000000</v>
      </c>
      <c r="G1077" s="2">
        <v>4017000000</v>
      </c>
      <c r="H1077" s="1"/>
      <c r="I1077" s="2">
        <v>2008000000</v>
      </c>
      <c r="J1077" s="1" t="s">
        <v>107</v>
      </c>
      <c r="K1077" s="1" t="s">
        <v>108</v>
      </c>
      <c r="M1077">
        <f t="array" ref="M1077">1 - (F1076/E1076)</f>
        <v>0.62190490657754816</v>
      </c>
      <c r="N1077">
        <f t="shared" si="32"/>
        <v>0.32274778539194382</v>
      </c>
      <c r="O1077" s="2">
        <f t="array" ref="O1077">P1077-SUM(G1077:I1077)</f>
        <v>3862000000</v>
      </c>
      <c r="P1077" s="2">
        <f t="shared" si="33"/>
        <v>9887000000</v>
      </c>
    </row>
    <row r="1078" spans="1:16" x14ac:dyDescent="0.25">
      <c r="A1078" s="1">
        <v>1104</v>
      </c>
      <c r="B1078" t="s">
        <v>521</v>
      </c>
      <c r="C1078" t="s">
        <v>6817</v>
      </c>
      <c r="D1078" s="1" t="s">
        <v>10</v>
      </c>
      <c r="E1078" s="2">
        <v>11325000000</v>
      </c>
      <c r="F1078" s="2">
        <v>2156000000</v>
      </c>
      <c r="G1078" s="2">
        <v>3469000000</v>
      </c>
      <c r="H1078" s="1"/>
      <c r="I1078" s="2">
        <v>2500000000</v>
      </c>
      <c r="J1078" s="1" t="s">
        <v>107</v>
      </c>
      <c r="K1078" s="1" t="s">
        <v>108</v>
      </c>
      <c r="M1078">
        <f t="array" ref="M1078">1 - (F1077/E1077)</f>
        <v>0.82625773023566773</v>
      </c>
      <c r="N1078">
        <f t="shared" si="32"/>
        <v>0.282560706401766</v>
      </c>
      <c r="O1078" s="2">
        <f t="array" ref="O1078">P1078-SUM(G1078:I1078)</f>
        <v>3200000000</v>
      </c>
      <c r="P1078" s="2">
        <f t="shared" si="33"/>
        <v>9169000000</v>
      </c>
    </row>
    <row r="1079" spans="1:16" hidden="1" x14ac:dyDescent="0.25">
      <c r="A1079" s="1">
        <v>1105</v>
      </c>
      <c r="B1079" t="s">
        <v>521</v>
      </c>
      <c r="C1079" t="s">
        <v>6818</v>
      </c>
      <c r="D1079" s="1" t="s">
        <v>11</v>
      </c>
      <c r="E1079" s="2">
        <v>10846000000</v>
      </c>
      <c r="F1079" s="2">
        <v>2246000000</v>
      </c>
      <c r="G1079" s="2">
        <v>3627000000</v>
      </c>
      <c r="H1079" s="1"/>
      <c r="I1079" s="2">
        <v>2861000000</v>
      </c>
      <c r="J1079" s="1" t="s">
        <v>107</v>
      </c>
      <c r="K1079" s="1" t="s">
        <v>108</v>
      </c>
      <c r="M1079">
        <f t="array" ref="M1079">1 - (F1078/E1078)</f>
        <v>0.80962472406181019</v>
      </c>
      <c r="N1079">
        <f t="shared" si="32"/>
        <v>0.1947261663286004</v>
      </c>
      <c r="O1079" s="2">
        <f t="array" ref="O1079">P1079-SUM(G1079:I1079)</f>
        <v>2112000000</v>
      </c>
      <c r="P1079" s="2">
        <f t="shared" si="33"/>
        <v>8600000000</v>
      </c>
    </row>
    <row r="1080" spans="1:16" hidden="1" x14ac:dyDescent="0.25">
      <c r="A1080" s="1">
        <v>1106</v>
      </c>
      <c r="B1080" t="s">
        <v>521</v>
      </c>
      <c r="C1080" t="s">
        <v>6819</v>
      </c>
      <c r="D1080" s="1" t="s">
        <v>12</v>
      </c>
      <c r="E1080" s="2">
        <v>5522000000</v>
      </c>
      <c r="F1080" s="2">
        <v>1694000000</v>
      </c>
      <c r="G1080" s="2">
        <v>1831000000</v>
      </c>
      <c r="H1080" s="1"/>
      <c r="I1080" s="2">
        <v>2957000000</v>
      </c>
      <c r="J1080" s="1" t="s">
        <v>107</v>
      </c>
      <c r="K1080" s="1" t="s">
        <v>108</v>
      </c>
      <c r="M1080">
        <f t="array" ref="M1080">1 - (F1079/E1079)</f>
        <v>0.79291904849714179</v>
      </c>
      <c r="N1080">
        <f t="shared" si="32"/>
        <v>-0.17385005432814199</v>
      </c>
      <c r="O1080" s="2">
        <f t="array" ref="O1080">P1080-SUM(G1080:I1080)</f>
        <v>-960000000</v>
      </c>
      <c r="P1080" s="2">
        <f t="shared" si="33"/>
        <v>3828000000</v>
      </c>
    </row>
    <row r="1081" spans="1:16" hidden="1" x14ac:dyDescent="0.25">
      <c r="A1081" s="1">
        <v>1107</v>
      </c>
      <c r="B1081" t="s">
        <v>522</v>
      </c>
      <c r="C1081" t="s">
        <v>6816</v>
      </c>
      <c r="D1081" s="1" t="s">
        <v>169</v>
      </c>
      <c r="E1081" s="2">
        <v>77849000000</v>
      </c>
      <c r="F1081" s="2">
        <v>20385000000</v>
      </c>
      <c r="G1081" s="2">
        <v>20289000000</v>
      </c>
      <c r="H1081" s="2">
        <v>10411000000</v>
      </c>
      <c r="I1081" s="1"/>
      <c r="J1081" s="1" t="s">
        <v>22</v>
      </c>
      <c r="K1081" s="1" t="s">
        <v>523</v>
      </c>
      <c r="M1081">
        <f t="array" ref="M1081">1 - (F1080/E1080)</f>
        <v>0.69322709163346619</v>
      </c>
      <c r="N1081">
        <f t="shared" si="32"/>
        <v>0.34379375457616668</v>
      </c>
      <c r="O1081" s="2">
        <f t="array" ref="O1081">P1081-SUM(G1081:I1081)</f>
        <v>26764000000</v>
      </c>
      <c r="P1081" s="2">
        <f t="shared" si="33"/>
        <v>57464000000</v>
      </c>
    </row>
    <row r="1082" spans="1:16" x14ac:dyDescent="0.25">
      <c r="A1082" s="1">
        <v>1108</v>
      </c>
      <c r="B1082" t="s">
        <v>522</v>
      </c>
      <c r="C1082" t="s">
        <v>6817</v>
      </c>
      <c r="D1082" s="1" t="s">
        <v>170</v>
      </c>
      <c r="E1082" s="2">
        <v>86833000000</v>
      </c>
      <c r="F1082" s="2">
        <v>27078000000</v>
      </c>
      <c r="G1082" s="2">
        <v>20488000000</v>
      </c>
      <c r="H1082" s="2">
        <v>11381000000</v>
      </c>
      <c r="I1082" s="1"/>
      <c r="J1082" s="1" t="s">
        <v>22</v>
      </c>
      <c r="K1082" s="1" t="s">
        <v>523</v>
      </c>
      <c r="M1082">
        <f t="array" ref="M1082">1 - (F1081/E1081)</f>
        <v>0.73814692545825888</v>
      </c>
      <c r="N1082">
        <f t="shared" si="32"/>
        <v>0.32114518673776099</v>
      </c>
      <c r="O1082" s="2">
        <f t="array" ref="O1082">P1082-SUM(G1082:I1082)</f>
        <v>27886000000</v>
      </c>
      <c r="P1082" s="2">
        <f t="shared" si="33"/>
        <v>59755000000</v>
      </c>
    </row>
    <row r="1083" spans="1:16" hidden="1" x14ac:dyDescent="0.25">
      <c r="A1083" s="1">
        <v>1109</v>
      </c>
      <c r="B1083" t="s">
        <v>522</v>
      </c>
      <c r="C1083" t="s">
        <v>6818</v>
      </c>
      <c r="D1083" s="1" t="s">
        <v>171</v>
      </c>
      <c r="E1083" s="2">
        <v>93580000000</v>
      </c>
      <c r="F1083" s="2">
        <v>33038000000</v>
      </c>
      <c r="G1083" s="2">
        <v>20324000000</v>
      </c>
      <c r="H1083" s="2">
        <v>12046000000</v>
      </c>
      <c r="I1083" s="1"/>
      <c r="J1083" s="1" t="s">
        <v>22</v>
      </c>
      <c r="K1083" s="1" t="s">
        <v>523</v>
      </c>
      <c r="M1083">
        <f t="array" ref="M1083">1 - (F1082/E1082)</f>
        <v>0.68816003132449644</v>
      </c>
      <c r="N1083">
        <f t="shared" si="32"/>
        <v>0.30104723231459712</v>
      </c>
      <c r="O1083" s="2">
        <f t="array" ref="O1083">P1083-SUM(G1083:I1083)</f>
        <v>28172000000</v>
      </c>
      <c r="P1083" s="2">
        <f t="shared" si="33"/>
        <v>60542000000</v>
      </c>
    </row>
    <row r="1084" spans="1:16" hidden="1" x14ac:dyDescent="0.25">
      <c r="A1084" s="1">
        <v>1110</v>
      </c>
      <c r="B1084" t="s">
        <v>522</v>
      </c>
      <c r="C1084" t="s">
        <v>6819</v>
      </c>
      <c r="D1084" s="1" t="s">
        <v>172</v>
      </c>
      <c r="E1084" s="2">
        <v>85320000000</v>
      </c>
      <c r="F1084" s="2">
        <v>32780000000</v>
      </c>
      <c r="G1084" s="2">
        <v>19260000000</v>
      </c>
      <c r="H1084" s="2">
        <v>11988000000</v>
      </c>
      <c r="I1084" s="1"/>
      <c r="J1084" s="1" t="s">
        <v>22</v>
      </c>
      <c r="K1084" s="1" t="s">
        <v>523</v>
      </c>
      <c r="M1084">
        <f t="array" ref="M1084">1 - (F1083/E1083)</f>
        <v>0.64695447745244716</v>
      </c>
      <c r="N1084">
        <f t="shared" si="32"/>
        <v>0.24955461790904829</v>
      </c>
      <c r="O1084" s="2">
        <f t="array" ref="O1084">P1084-SUM(G1084:I1084)</f>
        <v>21292000000</v>
      </c>
      <c r="P1084" s="2">
        <f t="shared" si="33"/>
        <v>52540000000</v>
      </c>
    </row>
    <row r="1085" spans="1:16" hidden="1" x14ac:dyDescent="0.25">
      <c r="A1085" s="1">
        <v>1111</v>
      </c>
      <c r="B1085" t="s">
        <v>524</v>
      </c>
      <c r="C1085" t="s">
        <v>6816</v>
      </c>
      <c r="D1085" s="1" t="s">
        <v>7</v>
      </c>
      <c r="E1085" s="2">
        <v>4608955000</v>
      </c>
      <c r="F1085" s="2">
        <v>116586000</v>
      </c>
      <c r="G1085" s="2">
        <v>2448629000</v>
      </c>
      <c r="H1085" s="1"/>
      <c r="I1085" s="2">
        <v>264631000</v>
      </c>
      <c r="J1085" s="1" t="s">
        <v>66</v>
      </c>
      <c r="K1085" s="1" t="s">
        <v>137</v>
      </c>
      <c r="M1085">
        <f t="array" ref="M1085">1 - (F1084/E1084)</f>
        <v>0.61579934364744493</v>
      </c>
      <c r="N1085">
        <f t="shared" si="32"/>
        <v>0.38601136266246905</v>
      </c>
      <c r="O1085" s="2">
        <f t="array" ref="O1085">P1085-SUM(G1085:I1085)</f>
        <v>1779109000</v>
      </c>
      <c r="P1085" s="2">
        <f t="shared" si="33"/>
        <v>4492369000</v>
      </c>
    </row>
    <row r="1086" spans="1:16" x14ac:dyDescent="0.25">
      <c r="A1086" s="1">
        <v>1112</v>
      </c>
      <c r="B1086" t="s">
        <v>524</v>
      </c>
      <c r="C1086" t="s">
        <v>6817</v>
      </c>
      <c r="D1086" s="1" t="s">
        <v>10</v>
      </c>
      <c r="E1086" s="2">
        <v>4822539000</v>
      </c>
      <c r="F1086" s="2">
        <v>83692000</v>
      </c>
      <c r="G1086" s="2">
        <v>2540954000</v>
      </c>
      <c r="H1086" s="1"/>
      <c r="I1086" s="2">
        <v>231912000</v>
      </c>
      <c r="J1086" s="1" t="s">
        <v>66</v>
      </c>
      <c r="K1086" s="1" t="s">
        <v>137</v>
      </c>
      <c r="M1086">
        <f t="array" ref="M1086">1 - (F1085/E1085)</f>
        <v>0.97470446120649912</v>
      </c>
      <c r="N1086">
        <f t="shared" si="32"/>
        <v>0.40766513241261504</v>
      </c>
      <c r="O1086" s="2">
        <f t="array" ref="O1086">P1086-SUM(G1086:I1086)</f>
        <v>1965981000</v>
      </c>
      <c r="P1086" s="2">
        <f t="shared" si="33"/>
        <v>4738847000</v>
      </c>
    </row>
    <row r="1087" spans="1:16" hidden="1" x14ac:dyDescent="0.25">
      <c r="A1087" s="1">
        <v>1113</v>
      </c>
      <c r="B1087" t="s">
        <v>524</v>
      </c>
      <c r="C1087" t="s">
        <v>6818</v>
      </c>
      <c r="D1087" s="1" t="s">
        <v>11</v>
      </c>
      <c r="E1087" s="2">
        <v>4736150000</v>
      </c>
      <c r="F1087" s="2">
        <v>63083000</v>
      </c>
      <c r="G1087" s="2">
        <v>2655650000</v>
      </c>
      <c r="H1087" s="1"/>
      <c r="I1087" s="2">
        <v>157824000</v>
      </c>
      <c r="J1087" s="1" t="s">
        <v>66</v>
      </c>
      <c r="K1087" s="1" t="s">
        <v>137</v>
      </c>
      <c r="M1087">
        <f t="array" ref="M1087">1 - (F1086/E1086)</f>
        <v>0.98264565615747224</v>
      </c>
      <c r="N1087">
        <f t="shared" si="32"/>
        <v>0.39263811323543385</v>
      </c>
      <c r="O1087" s="2">
        <f t="array" ref="O1087">P1087-SUM(G1087:I1087)</f>
        <v>1859593000</v>
      </c>
      <c r="P1087" s="2">
        <f t="shared" si="33"/>
        <v>4673067000</v>
      </c>
    </row>
    <row r="1088" spans="1:16" hidden="1" x14ac:dyDescent="0.25">
      <c r="A1088" s="1">
        <v>1114</v>
      </c>
      <c r="B1088" t="s">
        <v>524</v>
      </c>
      <c r="C1088" t="s">
        <v>6819</v>
      </c>
      <c r="D1088" s="1" t="s">
        <v>12</v>
      </c>
      <c r="E1088" s="2">
        <v>4995881000</v>
      </c>
      <c r="F1088" s="2">
        <v>73814000</v>
      </c>
      <c r="G1088" s="2">
        <v>2796508000</v>
      </c>
      <c r="H1088" s="1"/>
      <c r="I1088" s="2">
        <v>196424000</v>
      </c>
      <c r="J1088" s="1" t="s">
        <v>66</v>
      </c>
      <c r="K1088" s="1" t="s">
        <v>137</v>
      </c>
      <c r="M1088">
        <f t="array" ref="M1088">1 - (F1087/E1087)</f>
        <v>0.98668053165545855</v>
      </c>
      <c r="N1088">
        <f t="shared" si="32"/>
        <v>0.38614510633860172</v>
      </c>
      <c r="O1088" s="2">
        <f t="array" ref="O1088">P1088-SUM(G1088:I1088)</f>
        <v>1929135000</v>
      </c>
      <c r="P1088" s="2">
        <f t="shared" si="33"/>
        <v>4922067000</v>
      </c>
    </row>
    <row r="1089" spans="1:16" hidden="1" x14ac:dyDescent="0.25">
      <c r="A1089" s="1">
        <v>1115</v>
      </c>
      <c r="B1089" t="s">
        <v>525</v>
      </c>
      <c r="C1089" t="s">
        <v>6816</v>
      </c>
      <c r="D1089" s="1" t="s">
        <v>10</v>
      </c>
      <c r="E1089" s="2">
        <v>2378972000</v>
      </c>
      <c r="F1089" s="2">
        <v>1097041000</v>
      </c>
      <c r="G1089" s="2">
        <v>692693000</v>
      </c>
      <c r="H1089" s="2">
        <v>116346000</v>
      </c>
      <c r="I1089" s="2">
        <v>24539000</v>
      </c>
      <c r="J1089" s="1" t="s">
        <v>28</v>
      </c>
      <c r="K1089" s="1" t="s">
        <v>422</v>
      </c>
      <c r="M1089">
        <f t="array" ref="M1089">1 - (F1088/E1088)</f>
        <v>0.98522502837837811</v>
      </c>
      <c r="N1089">
        <f t="shared" si="32"/>
        <v>0.18846501766309146</v>
      </c>
      <c r="O1089" s="2">
        <f t="array" ref="O1089">P1089-SUM(G1089:I1089)</f>
        <v>448353000</v>
      </c>
      <c r="P1089" s="2">
        <f t="shared" si="33"/>
        <v>1281931000</v>
      </c>
    </row>
    <row r="1090" spans="1:16" x14ac:dyDescent="0.25">
      <c r="A1090" s="1">
        <v>1116</v>
      </c>
      <c r="B1090" t="s">
        <v>525</v>
      </c>
      <c r="C1090" t="s">
        <v>6817</v>
      </c>
      <c r="D1090" s="1" t="s">
        <v>11</v>
      </c>
      <c r="E1090" s="2">
        <v>2485983000</v>
      </c>
      <c r="F1090" s="2">
        <v>1127233000</v>
      </c>
      <c r="G1090" s="2">
        <v>728582000</v>
      </c>
      <c r="H1090" s="2">
        <v>123297000</v>
      </c>
      <c r="I1090" s="2">
        <v>29185000</v>
      </c>
      <c r="J1090" s="1" t="s">
        <v>28</v>
      </c>
      <c r="K1090" s="1" t="s">
        <v>422</v>
      </c>
      <c r="M1090">
        <f t="array" ref="M1090">1 - (F1089/E1089)</f>
        <v>0.53885922154611321</v>
      </c>
      <c r="N1090">
        <f t="shared" si="32"/>
        <v>0.19215175646816571</v>
      </c>
      <c r="O1090" s="2">
        <f t="array" ref="O1090">P1090-SUM(G1090:I1090)</f>
        <v>477686000</v>
      </c>
      <c r="P1090" s="2">
        <f t="shared" si="33"/>
        <v>1358750000</v>
      </c>
    </row>
    <row r="1091" spans="1:16" hidden="1" x14ac:dyDescent="0.25">
      <c r="A1091" s="1">
        <v>1117</v>
      </c>
      <c r="B1091" t="s">
        <v>525</v>
      </c>
      <c r="C1091" t="s">
        <v>6818</v>
      </c>
      <c r="D1091" s="1" t="s">
        <v>12</v>
      </c>
      <c r="E1091" s="2">
        <v>2395447000</v>
      </c>
      <c r="F1091" s="2">
        <v>1043454000</v>
      </c>
      <c r="G1091" s="2">
        <v>700810000</v>
      </c>
      <c r="H1091" s="2">
        <v>119076000</v>
      </c>
      <c r="I1091" s="2">
        <v>30951000</v>
      </c>
      <c r="J1091" s="1" t="s">
        <v>28</v>
      </c>
      <c r="K1091" s="1" t="s">
        <v>422</v>
      </c>
      <c r="M1091">
        <f t="array" ref="M1091">1 - (F1090/E1090)</f>
        <v>0.54656447771364491</v>
      </c>
      <c r="N1091">
        <f t="shared" ref="N1091:N1154" si="34">O1091/E1091</f>
        <v>0.20921189239419616</v>
      </c>
      <c r="O1091" s="2">
        <f t="array" ref="O1091">P1091-SUM(G1091:I1091)</f>
        <v>501156000</v>
      </c>
      <c r="P1091" s="2">
        <f t="shared" ref="P1091:P1154" si="35">E1091-F1091</f>
        <v>1351993000</v>
      </c>
    </row>
    <row r="1092" spans="1:16" hidden="1" x14ac:dyDescent="0.25">
      <c r="A1092" s="1">
        <v>1118</v>
      </c>
      <c r="B1092" t="s">
        <v>525</v>
      </c>
      <c r="C1092" t="s">
        <v>6819</v>
      </c>
      <c r="D1092" s="1" t="s">
        <v>75</v>
      </c>
      <c r="E1092" s="2">
        <v>2508257000</v>
      </c>
      <c r="F1092" s="2">
        <v>1072670000</v>
      </c>
      <c r="G1092" s="2">
        <v>732622000</v>
      </c>
      <c r="H1092" s="2">
        <v>119968000</v>
      </c>
      <c r="I1092" s="2">
        <v>36052000</v>
      </c>
      <c r="J1092" s="1" t="s">
        <v>28</v>
      </c>
      <c r="K1092" s="1" t="s">
        <v>422</v>
      </c>
      <c r="M1092">
        <f t="array" ref="M1092">1 - (F1091/E1091)</f>
        <v>0.56440113264872904</v>
      </c>
      <c r="N1092">
        <f t="shared" si="34"/>
        <v>0.21805779870244557</v>
      </c>
      <c r="O1092" s="2">
        <f t="array" ref="O1092">P1092-SUM(G1092:I1092)</f>
        <v>546945000</v>
      </c>
      <c r="P1092" s="2">
        <f t="shared" si="35"/>
        <v>1435587000</v>
      </c>
    </row>
    <row r="1093" spans="1:16" hidden="1" x14ac:dyDescent="0.25">
      <c r="A1093" s="1">
        <v>1119</v>
      </c>
      <c r="B1093" t="s">
        <v>526</v>
      </c>
      <c r="C1093" t="s">
        <v>6816</v>
      </c>
      <c r="D1093" s="1" t="s">
        <v>527</v>
      </c>
      <c r="E1093" s="2">
        <v>9073000000</v>
      </c>
      <c r="F1093" s="2">
        <v>7226000000</v>
      </c>
      <c r="G1093" s="2">
        <v>554000000</v>
      </c>
      <c r="H1093" s="2">
        <v>931000000</v>
      </c>
      <c r="I1093" s="1"/>
      <c r="J1093" s="1" t="s">
        <v>22</v>
      </c>
      <c r="K1093" s="1" t="s">
        <v>46</v>
      </c>
      <c r="M1093">
        <f t="array" ref="M1093">1 - (F1092/E1092)</f>
        <v>0.57234446071514999</v>
      </c>
      <c r="N1093">
        <f t="shared" si="34"/>
        <v>3.9898600242477683E-2</v>
      </c>
      <c r="O1093" s="2">
        <f t="array" ref="O1093">P1093-SUM(G1093:I1093)</f>
        <v>362000000</v>
      </c>
      <c r="P1093" s="2">
        <f t="shared" si="35"/>
        <v>1847000000</v>
      </c>
    </row>
    <row r="1094" spans="1:16" x14ac:dyDescent="0.25">
      <c r="A1094" s="1">
        <v>1120</v>
      </c>
      <c r="B1094" t="s">
        <v>526</v>
      </c>
      <c r="C1094" t="s">
        <v>6817</v>
      </c>
      <c r="D1094" s="1" t="s">
        <v>528</v>
      </c>
      <c r="E1094" s="2">
        <v>16358000000</v>
      </c>
      <c r="F1094" s="2">
        <v>10921000000</v>
      </c>
      <c r="G1094" s="2">
        <v>939000000</v>
      </c>
      <c r="H1094" s="2">
        <v>1371000000</v>
      </c>
      <c r="I1094" s="1"/>
      <c r="J1094" s="1" t="s">
        <v>22</v>
      </c>
      <c r="K1094" s="1" t="s">
        <v>46</v>
      </c>
      <c r="M1094">
        <f t="array" ref="M1094">1 - (F1093/E1093)</f>
        <v>0.20357103493882944</v>
      </c>
      <c r="N1094">
        <f t="shared" si="34"/>
        <v>0.19116028854383177</v>
      </c>
      <c r="O1094" s="2">
        <f t="array" ref="O1094">P1094-SUM(G1094:I1094)</f>
        <v>3127000000</v>
      </c>
      <c r="P1094" s="2">
        <f t="shared" si="35"/>
        <v>5437000000</v>
      </c>
    </row>
    <row r="1095" spans="1:16" hidden="1" x14ac:dyDescent="0.25">
      <c r="A1095" s="1">
        <v>1121</v>
      </c>
      <c r="B1095" t="s">
        <v>526</v>
      </c>
      <c r="C1095" t="s">
        <v>6818</v>
      </c>
      <c r="D1095" s="1" t="s">
        <v>529</v>
      </c>
      <c r="E1095" s="2">
        <v>16192000000</v>
      </c>
      <c r="F1095" s="2">
        <v>10977000000</v>
      </c>
      <c r="G1095" s="2">
        <v>674000000</v>
      </c>
      <c r="H1095" s="2">
        <v>1540000000</v>
      </c>
      <c r="I1095" s="1"/>
      <c r="J1095" s="1" t="s">
        <v>22</v>
      </c>
      <c r="K1095" s="1" t="s">
        <v>46</v>
      </c>
      <c r="M1095">
        <f t="array" ref="M1095">1 - (F1094/E1094)</f>
        <v>0.33237559603863553</v>
      </c>
      <c r="N1095">
        <f t="shared" si="34"/>
        <v>0.18533843873517786</v>
      </c>
      <c r="O1095" s="2">
        <f t="array" ref="O1095">P1095-SUM(G1095:I1095)</f>
        <v>3001000000</v>
      </c>
      <c r="P1095" s="2">
        <f t="shared" si="35"/>
        <v>5215000000</v>
      </c>
    </row>
    <row r="1096" spans="1:16" hidden="1" x14ac:dyDescent="0.25">
      <c r="A1096" s="1">
        <v>1122</v>
      </c>
      <c r="B1096" t="s">
        <v>526</v>
      </c>
      <c r="C1096" t="s">
        <v>6819</v>
      </c>
      <c r="D1096" s="1" t="s">
        <v>530</v>
      </c>
      <c r="E1096" s="2">
        <v>12399000000</v>
      </c>
      <c r="F1096" s="2">
        <v>9894000000</v>
      </c>
      <c r="G1096" s="2">
        <v>653000000</v>
      </c>
      <c r="H1096" s="2">
        <v>1617000000</v>
      </c>
      <c r="I1096" s="1"/>
      <c r="J1096" s="1" t="s">
        <v>22</v>
      </c>
      <c r="K1096" s="1" t="s">
        <v>46</v>
      </c>
      <c r="M1096">
        <f t="array" ref="M1096">1 - (F1095/E1095)</f>
        <v>0.32207262845849804</v>
      </c>
      <c r="N1096">
        <f t="shared" si="34"/>
        <v>1.8953141382369545E-2</v>
      </c>
      <c r="O1096" s="2">
        <f t="array" ref="O1096">P1096-SUM(G1096:I1096)</f>
        <v>235000000</v>
      </c>
      <c r="P1096" s="2">
        <f t="shared" si="35"/>
        <v>2505000000</v>
      </c>
    </row>
    <row r="1097" spans="1:16" hidden="1" x14ac:dyDescent="0.25">
      <c r="A1097" s="1">
        <v>1123</v>
      </c>
      <c r="B1097" t="s">
        <v>531</v>
      </c>
      <c r="C1097" t="s">
        <v>6816</v>
      </c>
      <c r="D1097" s="1" t="s">
        <v>7</v>
      </c>
      <c r="E1097" s="2">
        <v>4608563000</v>
      </c>
      <c r="F1097" s="2">
        <v>1079136000</v>
      </c>
      <c r="G1097" s="2">
        <v>285144000</v>
      </c>
      <c r="H1097" s="1"/>
      <c r="I1097" s="2">
        <v>1291456000</v>
      </c>
      <c r="J1097" s="1" t="s">
        <v>107</v>
      </c>
      <c r="K1097" s="1" t="s">
        <v>195</v>
      </c>
      <c r="M1097">
        <f t="array" ref="M1097">1 - (F1096/E1096)</f>
        <v>0.20203242196951365</v>
      </c>
      <c r="N1097">
        <f t="shared" si="34"/>
        <v>0.42373880968970157</v>
      </c>
      <c r="O1097" s="2">
        <f t="array" ref="O1097">P1097-SUM(G1097:I1097)</f>
        <v>1952827000</v>
      </c>
      <c r="P1097" s="2">
        <f t="shared" si="35"/>
        <v>3529427000</v>
      </c>
    </row>
    <row r="1098" spans="1:16" x14ac:dyDescent="0.25">
      <c r="A1098" s="1">
        <v>1124</v>
      </c>
      <c r="B1098" t="s">
        <v>531</v>
      </c>
      <c r="C1098" t="s">
        <v>6817</v>
      </c>
      <c r="D1098" s="1" t="s">
        <v>10</v>
      </c>
      <c r="E1098" s="2">
        <v>5312686000</v>
      </c>
      <c r="F1098" s="2">
        <v>1252812000</v>
      </c>
      <c r="G1098" s="2">
        <v>466498000</v>
      </c>
      <c r="H1098" s="1"/>
      <c r="I1098" s="2">
        <v>1602390000</v>
      </c>
      <c r="J1098" s="1" t="s">
        <v>107</v>
      </c>
      <c r="K1098" s="1" t="s">
        <v>195</v>
      </c>
      <c r="M1098">
        <f t="array" ref="M1098">1 - (F1097/E1097)</f>
        <v>0.76584110925683335</v>
      </c>
      <c r="N1098">
        <f t="shared" si="34"/>
        <v>0.37476071426016894</v>
      </c>
      <c r="O1098" s="2">
        <f t="array" ref="O1098">P1098-SUM(G1098:I1098)</f>
        <v>1990986000</v>
      </c>
      <c r="P1098" s="2">
        <f t="shared" si="35"/>
        <v>4059874000</v>
      </c>
    </row>
    <row r="1099" spans="1:16" hidden="1" x14ac:dyDescent="0.25">
      <c r="A1099" s="1">
        <v>1125</v>
      </c>
      <c r="B1099" t="s">
        <v>531</v>
      </c>
      <c r="C1099" t="s">
        <v>6818</v>
      </c>
      <c r="D1099" s="1" t="s">
        <v>11</v>
      </c>
      <c r="E1099" s="2">
        <v>5288933000</v>
      </c>
      <c r="F1099" s="2">
        <v>1089888000</v>
      </c>
      <c r="G1099" s="2">
        <v>471219000</v>
      </c>
      <c r="H1099" s="1"/>
      <c r="I1099" s="2">
        <v>1957025000</v>
      </c>
      <c r="J1099" s="1" t="s">
        <v>107</v>
      </c>
      <c r="K1099" s="1" t="s">
        <v>195</v>
      </c>
      <c r="M1099">
        <f t="array" ref="M1099">1 - (F1098/E1098)</f>
        <v>0.76418482101144314</v>
      </c>
      <c r="N1099">
        <f t="shared" si="34"/>
        <v>0.33481252267706929</v>
      </c>
      <c r="O1099" s="2">
        <f t="array" ref="O1099">P1099-SUM(G1099:I1099)</f>
        <v>1770801000</v>
      </c>
      <c r="P1099" s="2">
        <f t="shared" si="35"/>
        <v>4199045000</v>
      </c>
    </row>
    <row r="1100" spans="1:16" hidden="1" x14ac:dyDescent="0.25">
      <c r="A1100" s="1">
        <v>1126</v>
      </c>
      <c r="B1100" t="s">
        <v>531</v>
      </c>
      <c r="C1100" t="s">
        <v>6819</v>
      </c>
      <c r="D1100" s="1" t="s">
        <v>12</v>
      </c>
      <c r="E1100" s="2">
        <v>2787116000</v>
      </c>
      <c r="F1100" s="2">
        <v>832306000</v>
      </c>
      <c r="G1100" s="2">
        <v>372457000</v>
      </c>
      <c r="H1100" s="1"/>
      <c r="I1100" s="2">
        <v>1668489000</v>
      </c>
      <c r="J1100" s="1" t="s">
        <v>107</v>
      </c>
      <c r="K1100" s="1" t="s">
        <v>195</v>
      </c>
      <c r="M1100">
        <f t="array" ref="M1100">1 - (F1099/E1099)</f>
        <v>0.79393045818504415</v>
      </c>
      <c r="N1100">
        <f t="shared" si="34"/>
        <v>-3.0905064590063709E-2</v>
      </c>
      <c r="O1100" s="2">
        <f t="array" ref="O1100">P1100-SUM(G1100:I1100)</f>
        <v>-86136000</v>
      </c>
      <c r="P1100" s="2">
        <f t="shared" si="35"/>
        <v>1954810000</v>
      </c>
    </row>
    <row r="1101" spans="1:16" hidden="1" x14ac:dyDescent="0.25">
      <c r="A1101" s="1">
        <v>1127</v>
      </c>
      <c r="B1101" t="s">
        <v>532</v>
      </c>
      <c r="C1101" t="s">
        <v>6816</v>
      </c>
      <c r="D1101" s="1" t="s">
        <v>11</v>
      </c>
      <c r="E1101" s="2">
        <v>7719600000</v>
      </c>
      <c r="F1101" s="2">
        <v>4191600000</v>
      </c>
      <c r="G1101" s="2">
        <v>1545700000</v>
      </c>
      <c r="H1101" s="2">
        <v>581800000</v>
      </c>
      <c r="I1101" s="1"/>
      <c r="J1101" s="1" t="s">
        <v>28</v>
      </c>
      <c r="K1101" s="1" t="s">
        <v>29</v>
      </c>
      <c r="M1101">
        <f t="array" ref="M1101">1 - (F1100/E1100)</f>
        <v>0.70137374978292977</v>
      </c>
      <c r="N1101">
        <f t="shared" si="34"/>
        <v>0.18142131716669258</v>
      </c>
      <c r="O1101" s="2">
        <f t="array" ref="O1101">P1101-SUM(G1101:I1101)</f>
        <v>1400500000</v>
      </c>
      <c r="P1101" s="2">
        <f t="shared" si="35"/>
        <v>3528000000</v>
      </c>
    </row>
    <row r="1102" spans="1:16" x14ac:dyDescent="0.25">
      <c r="A1102" s="1">
        <v>1128</v>
      </c>
      <c r="B1102" t="s">
        <v>532</v>
      </c>
      <c r="C1102" t="s">
        <v>6817</v>
      </c>
      <c r="D1102" s="1" t="s">
        <v>12</v>
      </c>
      <c r="E1102" s="2">
        <v>9429300000</v>
      </c>
      <c r="F1102" s="2">
        <v>5213200000</v>
      </c>
      <c r="G1102" s="2">
        <v>2180700000</v>
      </c>
      <c r="H1102" s="2">
        <v>671900000</v>
      </c>
      <c r="I1102" s="1"/>
      <c r="J1102" s="1" t="s">
        <v>28</v>
      </c>
      <c r="K1102" s="1" t="s">
        <v>29</v>
      </c>
      <c r="M1102">
        <f t="array" ref="M1102">1 - (F1101/E1101)</f>
        <v>0.45701849836779107</v>
      </c>
      <c r="N1102">
        <f t="shared" si="34"/>
        <v>0.14460246253698578</v>
      </c>
      <c r="O1102" s="2">
        <f t="array" ref="O1102">P1102-SUM(G1102:I1102)</f>
        <v>1363500000</v>
      </c>
      <c r="P1102" s="2">
        <f t="shared" si="35"/>
        <v>4216100000</v>
      </c>
    </row>
    <row r="1103" spans="1:16" hidden="1" x14ac:dyDescent="0.25">
      <c r="A1103" s="1">
        <v>1132</v>
      </c>
      <c r="B1103" t="s">
        <v>533</v>
      </c>
      <c r="C1103" t="s">
        <v>6816</v>
      </c>
      <c r="D1103" s="1" t="s">
        <v>10</v>
      </c>
      <c r="E1103" s="2">
        <v>5015000000</v>
      </c>
      <c r="F1103" s="2">
        <v>844000000</v>
      </c>
      <c r="G1103" s="2">
        <v>446000000</v>
      </c>
      <c r="H1103" s="1"/>
      <c r="I1103" s="2">
        <v>1568000000</v>
      </c>
      <c r="J1103" s="1" t="s">
        <v>107</v>
      </c>
      <c r="K1103" s="1" t="s">
        <v>108</v>
      </c>
      <c r="M1103">
        <f t="array" ref="M1103">1 - (F1102/E1102)</f>
        <v>0.44712757044531404</v>
      </c>
      <c r="N1103">
        <f t="shared" si="34"/>
        <v>0.43010967098703889</v>
      </c>
      <c r="O1103" s="2">
        <f t="array" ref="O1103">P1103-SUM(G1103:I1103)</f>
        <v>2157000000</v>
      </c>
      <c r="P1103" s="2">
        <f t="shared" si="35"/>
        <v>4171000000</v>
      </c>
    </row>
    <row r="1104" spans="1:16" x14ac:dyDescent="0.25">
      <c r="A1104" s="1">
        <v>1133</v>
      </c>
      <c r="B1104" t="s">
        <v>533</v>
      </c>
      <c r="C1104" t="s">
        <v>6817</v>
      </c>
      <c r="D1104" s="1" t="s">
        <v>11</v>
      </c>
      <c r="E1104" s="2">
        <v>5115000000</v>
      </c>
      <c r="F1104" s="2">
        <v>945000000</v>
      </c>
      <c r="G1104" s="2">
        <v>495000000</v>
      </c>
      <c r="H1104" s="1"/>
      <c r="I1104" s="2">
        <v>1759000000</v>
      </c>
      <c r="J1104" s="1" t="s">
        <v>107</v>
      </c>
      <c r="K1104" s="1" t="s">
        <v>108</v>
      </c>
      <c r="M1104">
        <f t="array" ref="M1104">1 - (F1103/E1103)</f>
        <v>0.83170488534396814</v>
      </c>
      <c r="N1104">
        <f t="shared" si="34"/>
        <v>0.37458455522971651</v>
      </c>
      <c r="O1104" s="2">
        <f t="array" ref="O1104">P1104-SUM(G1104:I1104)</f>
        <v>1916000000</v>
      </c>
      <c r="P1104" s="2">
        <f t="shared" si="35"/>
        <v>4170000000</v>
      </c>
    </row>
    <row r="1105" spans="1:16" hidden="1" x14ac:dyDescent="0.25">
      <c r="A1105" s="1">
        <v>1134</v>
      </c>
      <c r="B1105" t="s">
        <v>533</v>
      </c>
      <c r="C1105" t="s">
        <v>6818</v>
      </c>
      <c r="D1105" s="1" t="s">
        <v>12</v>
      </c>
      <c r="E1105" s="2">
        <v>3183000000</v>
      </c>
      <c r="F1105" s="2">
        <v>979000000</v>
      </c>
      <c r="G1105" s="2">
        <v>745000000</v>
      </c>
      <c r="H1105" s="1"/>
      <c r="I1105" s="2">
        <v>2131000000</v>
      </c>
      <c r="J1105" s="1" t="s">
        <v>107</v>
      </c>
      <c r="K1105" s="1" t="s">
        <v>108</v>
      </c>
      <c r="M1105">
        <f t="array" ref="M1105">1 - (F1104/E1104)</f>
        <v>0.81524926686217003</v>
      </c>
      <c r="N1105">
        <f t="shared" si="34"/>
        <v>-0.21112158341187559</v>
      </c>
      <c r="O1105" s="2">
        <f t="array" ref="O1105">P1105-SUM(G1105:I1105)</f>
        <v>-672000000</v>
      </c>
      <c r="P1105" s="2">
        <f t="shared" si="35"/>
        <v>2204000000</v>
      </c>
    </row>
    <row r="1106" spans="1:16" hidden="1" x14ac:dyDescent="0.25">
      <c r="A1106" s="1">
        <v>1135</v>
      </c>
      <c r="B1106" t="s">
        <v>533</v>
      </c>
      <c r="C1106" t="s">
        <v>6819</v>
      </c>
      <c r="D1106" s="1" t="s">
        <v>75</v>
      </c>
      <c r="E1106" s="2">
        <v>3491000000</v>
      </c>
      <c r="F1106" s="2">
        <v>1083000000</v>
      </c>
      <c r="G1106" s="2">
        <v>233000000</v>
      </c>
      <c r="H1106" s="1"/>
      <c r="I1106" s="2">
        <v>2454000000</v>
      </c>
      <c r="J1106" s="1" t="s">
        <v>107</v>
      </c>
      <c r="K1106" s="1" t="s">
        <v>108</v>
      </c>
      <c r="M1106">
        <f t="array" ref="M1106">1 - (F1105/E1105)</f>
        <v>0.69242852654728249</v>
      </c>
      <c r="N1106">
        <f t="shared" si="34"/>
        <v>-7.9919793755370949E-2</v>
      </c>
      <c r="O1106" s="2">
        <f t="array" ref="O1106">P1106-SUM(G1106:I1106)</f>
        <v>-279000000</v>
      </c>
      <c r="P1106" s="2">
        <f t="shared" si="35"/>
        <v>2408000000</v>
      </c>
    </row>
    <row r="1107" spans="1:16" hidden="1" x14ac:dyDescent="0.25">
      <c r="A1107" s="1">
        <v>1136</v>
      </c>
      <c r="B1107" t="s">
        <v>534</v>
      </c>
      <c r="C1107" t="s">
        <v>6816</v>
      </c>
      <c r="D1107" s="1" t="s">
        <v>7</v>
      </c>
      <c r="E1107" s="2">
        <v>3023000000</v>
      </c>
      <c r="F1107" s="2">
        <v>1446000000</v>
      </c>
      <c r="G1107" s="2">
        <v>832000000</v>
      </c>
      <c r="H1107" s="1"/>
      <c r="I1107" s="2">
        <v>104000000</v>
      </c>
      <c r="J1107" s="1" t="s">
        <v>66</v>
      </c>
      <c r="K1107" s="1" t="s">
        <v>502</v>
      </c>
      <c r="M1107">
        <f t="array" ref="M1107">1 - (F1106/E1106)</f>
        <v>0.68977370380979663</v>
      </c>
      <c r="N1107">
        <f t="shared" si="34"/>
        <v>0.2120410188554416</v>
      </c>
      <c r="O1107" s="2">
        <f t="array" ref="O1107">P1107-SUM(G1107:I1107)</f>
        <v>641000000</v>
      </c>
      <c r="P1107" s="2">
        <f t="shared" si="35"/>
        <v>1577000000</v>
      </c>
    </row>
    <row r="1108" spans="1:16" x14ac:dyDescent="0.25">
      <c r="A1108" s="1">
        <v>1137</v>
      </c>
      <c r="B1108" t="s">
        <v>534</v>
      </c>
      <c r="C1108" t="s">
        <v>6817</v>
      </c>
      <c r="D1108" s="1" t="s">
        <v>10</v>
      </c>
      <c r="E1108" s="2">
        <v>3100000000</v>
      </c>
      <c r="F1108" s="2">
        <v>1316000000</v>
      </c>
      <c r="G1108" s="2">
        <v>1054000000</v>
      </c>
      <c r="H1108" s="1"/>
      <c r="I1108" s="2">
        <v>122000000</v>
      </c>
      <c r="J1108" s="1" t="s">
        <v>66</v>
      </c>
      <c r="K1108" s="1" t="s">
        <v>502</v>
      </c>
      <c r="M1108">
        <f t="array" ref="M1108">1 - (F1107/E1107)</f>
        <v>0.52166721799536886</v>
      </c>
      <c r="N1108">
        <f t="shared" si="34"/>
        <v>0.19612903225806452</v>
      </c>
      <c r="O1108" s="2">
        <f t="array" ref="O1108">P1108-SUM(G1108:I1108)</f>
        <v>608000000</v>
      </c>
      <c r="P1108" s="2">
        <f t="shared" si="35"/>
        <v>1784000000</v>
      </c>
    </row>
    <row r="1109" spans="1:16" hidden="1" x14ac:dyDescent="0.25">
      <c r="A1109" s="1">
        <v>1138</v>
      </c>
      <c r="B1109" t="s">
        <v>534</v>
      </c>
      <c r="C1109" t="s">
        <v>6818</v>
      </c>
      <c r="D1109" s="1" t="s">
        <v>11</v>
      </c>
      <c r="E1109" s="2">
        <v>3383000000</v>
      </c>
      <c r="F1109" s="2">
        <v>1433000000</v>
      </c>
      <c r="G1109" s="2">
        <v>1095000000</v>
      </c>
      <c r="H1109" s="1"/>
      <c r="I1109" s="2">
        <v>137000000</v>
      </c>
      <c r="J1109" s="1" t="s">
        <v>66</v>
      </c>
      <c r="K1109" s="1" t="s">
        <v>502</v>
      </c>
      <c r="M1109">
        <f t="array" ref="M1109">1 - (F1108/E1108)</f>
        <v>0.5754838709677419</v>
      </c>
      <c r="N1109">
        <f t="shared" si="34"/>
        <v>0.21223765888264853</v>
      </c>
      <c r="O1109" s="2">
        <f t="array" ref="O1109">P1109-SUM(G1109:I1109)</f>
        <v>718000000</v>
      </c>
      <c r="P1109" s="2">
        <f t="shared" si="35"/>
        <v>1950000000</v>
      </c>
    </row>
    <row r="1110" spans="1:16" hidden="1" x14ac:dyDescent="0.25">
      <c r="A1110" s="1">
        <v>1139</v>
      </c>
      <c r="B1110" t="s">
        <v>534</v>
      </c>
      <c r="C1110" t="s">
        <v>6819</v>
      </c>
      <c r="D1110" s="1" t="s">
        <v>12</v>
      </c>
      <c r="E1110" s="2">
        <v>3292000000</v>
      </c>
      <c r="F1110" s="2">
        <v>1313000000</v>
      </c>
      <c r="G1110" s="2">
        <v>1050000000</v>
      </c>
      <c r="H1110" s="1"/>
      <c r="I1110" s="2">
        <v>138000000</v>
      </c>
      <c r="J1110" s="1" t="s">
        <v>66</v>
      </c>
      <c r="K1110" s="1" t="s">
        <v>502</v>
      </c>
      <c r="M1110">
        <f t="array" ref="M1110">1 - (F1109/E1109)</f>
        <v>0.57641146911025709</v>
      </c>
      <c r="N1110">
        <f t="shared" si="34"/>
        <v>0.24027946537059539</v>
      </c>
      <c r="O1110" s="2">
        <f t="array" ref="O1110">P1110-SUM(G1110:I1110)</f>
        <v>791000000</v>
      </c>
      <c r="P1110" s="2">
        <f t="shared" si="35"/>
        <v>1979000000</v>
      </c>
    </row>
    <row r="1111" spans="1:16" hidden="1" x14ac:dyDescent="0.25">
      <c r="A1111" s="1">
        <v>1140</v>
      </c>
      <c r="B1111" t="s">
        <v>535</v>
      </c>
      <c r="C1111" t="s">
        <v>6816</v>
      </c>
      <c r="D1111" s="1" t="s">
        <v>7</v>
      </c>
      <c r="E1111" s="2">
        <v>14256000000</v>
      </c>
      <c r="F1111" s="2">
        <v>8276000000</v>
      </c>
      <c r="G1111" s="2">
        <v>1186000000</v>
      </c>
      <c r="H1111" s="1"/>
      <c r="I1111" s="2">
        <v>1518000000</v>
      </c>
      <c r="J1111" s="1" t="s">
        <v>61</v>
      </c>
      <c r="K1111" s="1" t="s">
        <v>62</v>
      </c>
      <c r="M1111">
        <f t="array" ref="M1111">1 - (F1110/E1110)</f>
        <v>0.6011543134872418</v>
      </c>
      <c r="N1111">
        <f t="shared" si="34"/>
        <v>0.22979797979797981</v>
      </c>
      <c r="O1111" s="2">
        <f t="array" ref="O1111">P1111-SUM(G1111:I1111)</f>
        <v>3276000000</v>
      </c>
      <c r="P1111" s="2">
        <f t="shared" si="35"/>
        <v>5980000000</v>
      </c>
    </row>
    <row r="1112" spans="1:16" x14ac:dyDescent="0.25">
      <c r="A1112" s="1">
        <v>1141</v>
      </c>
      <c r="B1112" t="s">
        <v>535</v>
      </c>
      <c r="C1112" t="s">
        <v>6817</v>
      </c>
      <c r="D1112" s="1" t="s">
        <v>10</v>
      </c>
      <c r="E1112" s="2">
        <v>15136000000</v>
      </c>
      <c r="F1112" s="2">
        <v>8152000000</v>
      </c>
      <c r="G1112" s="2">
        <v>1280000000</v>
      </c>
      <c r="H1112" s="1"/>
      <c r="I1112" s="2">
        <v>2163000000</v>
      </c>
      <c r="J1112" s="1" t="s">
        <v>61</v>
      </c>
      <c r="K1112" s="1" t="s">
        <v>62</v>
      </c>
      <c r="M1112">
        <f t="array" ref="M1112">1 - (F1111/E1111)</f>
        <v>0.41947250280583614</v>
      </c>
      <c r="N1112">
        <f t="shared" si="34"/>
        <v>0.23394556025369978</v>
      </c>
      <c r="O1112" s="2">
        <f t="array" ref="O1112">P1112-SUM(G1112:I1112)</f>
        <v>3541000000</v>
      </c>
      <c r="P1112" s="2">
        <f t="shared" si="35"/>
        <v>6984000000</v>
      </c>
    </row>
    <row r="1113" spans="1:16" hidden="1" x14ac:dyDescent="0.25">
      <c r="A1113" s="1">
        <v>1142</v>
      </c>
      <c r="B1113" t="s">
        <v>535</v>
      </c>
      <c r="C1113" t="s">
        <v>6818</v>
      </c>
      <c r="D1113" s="1" t="s">
        <v>11</v>
      </c>
      <c r="E1113" s="2">
        <v>17021000000</v>
      </c>
      <c r="F1113" s="2">
        <v>8751000000</v>
      </c>
      <c r="G1113" s="2">
        <v>1324000000</v>
      </c>
      <c r="H1113" s="1"/>
      <c r="I1113" s="2">
        <v>2551000000</v>
      </c>
      <c r="J1113" s="1" t="s">
        <v>61</v>
      </c>
      <c r="K1113" s="1" t="s">
        <v>62</v>
      </c>
      <c r="M1113">
        <f t="array" ref="M1113">1 - (F1112/E1112)</f>
        <v>0.46141649048625788</v>
      </c>
      <c r="N1113">
        <f t="shared" si="34"/>
        <v>0.25821044591974618</v>
      </c>
      <c r="O1113" s="2">
        <f t="array" ref="O1113">P1113-SUM(G1113:I1113)</f>
        <v>4395000000</v>
      </c>
      <c r="P1113" s="2">
        <f t="shared" si="35"/>
        <v>8270000000</v>
      </c>
    </row>
    <row r="1114" spans="1:16" hidden="1" x14ac:dyDescent="0.25">
      <c r="A1114" s="1">
        <v>1143</v>
      </c>
      <c r="B1114" t="s">
        <v>535</v>
      </c>
      <c r="C1114" t="s">
        <v>6819</v>
      </c>
      <c r="D1114" s="1" t="s">
        <v>12</v>
      </c>
      <c r="E1114" s="2">
        <v>17486000000</v>
      </c>
      <c r="F1114" s="2">
        <v>8596000000</v>
      </c>
      <c r="G1114" s="2">
        <v>1399000000</v>
      </c>
      <c r="H1114" s="1"/>
      <c r="I1114" s="2">
        <v>2831000000</v>
      </c>
      <c r="J1114" s="1" t="s">
        <v>61</v>
      </c>
      <c r="K1114" s="1" t="s">
        <v>62</v>
      </c>
      <c r="M1114">
        <f t="array" ref="M1114">1 - (F1113/E1113)</f>
        <v>0.48587039539392518</v>
      </c>
      <c r="N1114">
        <f t="shared" si="34"/>
        <v>0.26649891341644744</v>
      </c>
      <c r="O1114" s="2">
        <f t="array" ref="O1114">P1114-SUM(G1114:I1114)</f>
        <v>4660000000</v>
      </c>
      <c r="P1114" s="2">
        <f t="shared" si="35"/>
        <v>8890000000</v>
      </c>
    </row>
    <row r="1115" spans="1:16" hidden="1" x14ac:dyDescent="0.25">
      <c r="A1115" s="1">
        <v>1144</v>
      </c>
      <c r="B1115" t="s">
        <v>536</v>
      </c>
      <c r="C1115" t="s">
        <v>6816</v>
      </c>
      <c r="D1115" s="1" t="s">
        <v>7</v>
      </c>
      <c r="E1115" s="2">
        <v>9964000000</v>
      </c>
      <c r="F1115" s="2">
        <v>4334000000</v>
      </c>
      <c r="G1115" s="2">
        <v>757000000</v>
      </c>
      <c r="H1115" s="2">
        <v>704000000</v>
      </c>
      <c r="I1115" s="2">
        <v>1032000000</v>
      </c>
      <c r="J1115" s="1" t="s">
        <v>79</v>
      </c>
      <c r="K1115" s="1" t="s">
        <v>537</v>
      </c>
      <c r="M1115">
        <f t="array" ref="M1115">1 - (F1114/E1114)</f>
        <v>0.50840672538030418</v>
      </c>
      <c r="N1115">
        <f t="shared" si="34"/>
        <v>0.31483340024086715</v>
      </c>
      <c r="O1115" s="2">
        <f t="array" ref="O1115">P1115-SUM(G1115:I1115)</f>
        <v>3137000000</v>
      </c>
      <c r="P1115" s="2">
        <f t="shared" si="35"/>
        <v>5630000000</v>
      </c>
    </row>
    <row r="1116" spans="1:16" x14ac:dyDescent="0.25">
      <c r="A1116" s="1">
        <v>1145</v>
      </c>
      <c r="B1116" t="s">
        <v>536</v>
      </c>
      <c r="C1116" t="s">
        <v>6817</v>
      </c>
      <c r="D1116" s="1" t="s">
        <v>10</v>
      </c>
      <c r="E1116" s="2">
        <v>8414000000</v>
      </c>
      <c r="F1116" s="2">
        <v>5299000000</v>
      </c>
      <c r="G1116" s="2">
        <v>584000000</v>
      </c>
      <c r="H1116" s="2">
        <v>469000000</v>
      </c>
      <c r="I1116" s="2">
        <v>1362000000</v>
      </c>
      <c r="J1116" s="1" t="s">
        <v>79</v>
      </c>
      <c r="K1116" s="1" t="s">
        <v>537</v>
      </c>
      <c r="M1116">
        <f t="array" ref="M1116">1 - (F1115/E1115)</f>
        <v>0.56503412284223198</v>
      </c>
      <c r="N1116">
        <f t="shared" si="34"/>
        <v>8.3194675540765387E-2</v>
      </c>
      <c r="O1116" s="2">
        <f t="array" ref="O1116">P1116-SUM(G1116:I1116)</f>
        <v>700000000</v>
      </c>
      <c r="P1116" s="2">
        <f t="shared" si="35"/>
        <v>3115000000</v>
      </c>
    </row>
    <row r="1117" spans="1:16" hidden="1" x14ac:dyDescent="0.25">
      <c r="A1117" s="1">
        <v>1146</v>
      </c>
      <c r="B1117" t="s">
        <v>536</v>
      </c>
      <c r="C1117" t="s">
        <v>6818</v>
      </c>
      <c r="D1117" s="1" t="s">
        <v>11</v>
      </c>
      <c r="E1117" s="2">
        <v>7292000000</v>
      </c>
      <c r="F1117" s="2">
        <v>4457000000</v>
      </c>
      <c r="G1117" s="2">
        <v>545000000</v>
      </c>
      <c r="H1117" s="2">
        <v>325000000</v>
      </c>
      <c r="I1117" s="2">
        <v>1229000000</v>
      </c>
      <c r="J1117" s="1" t="s">
        <v>79</v>
      </c>
      <c r="K1117" s="1" t="s">
        <v>537</v>
      </c>
      <c r="M1117">
        <f t="array" ref="M1117">1 - (F1116/E1116)</f>
        <v>0.37021630615640599</v>
      </c>
      <c r="N1117">
        <f t="shared" si="34"/>
        <v>0.10093252879868349</v>
      </c>
      <c r="O1117" s="2">
        <f t="array" ref="O1117">P1117-SUM(G1117:I1117)</f>
        <v>736000000</v>
      </c>
      <c r="P1117" s="2">
        <f t="shared" si="35"/>
        <v>2835000000</v>
      </c>
    </row>
    <row r="1118" spans="1:16" hidden="1" x14ac:dyDescent="0.25">
      <c r="A1118" s="1">
        <v>1147</v>
      </c>
      <c r="B1118" t="s">
        <v>536</v>
      </c>
      <c r="C1118" t="s">
        <v>6819</v>
      </c>
      <c r="D1118" s="1" t="s">
        <v>12</v>
      </c>
      <c r="E1118" s="2">
        <v>7729000000</v>
      </c>
      <c r="F1118" s="2">
        <v>4312000000</v>
      </c>
      <c r="G1118" s="2">
        <v>670000000</v>
      </c>
      <c r="H1118" s="2">
        <v>289000000</v>
      </c>
      <c r="I1118" s="2">
        <v>1239000000</v>
      </c>
      <c r="J1118" s="1" t="s">
        <v>79</v>
      </c>
      <c r="K1118" s="1" t="s">
        <v>537</v>
      </c>
      <c r="M1118">
        <f t="array" ref="M1118">1 - (F1117/E1117)</f>
        <v>0.38878222709818977</v>
      </c>
      <c r="N1118">
        <f t="shared" si="34"/>
        <v>0.15771768663475222</v>
      </c>
      <c r="O1118" s="2">
        <f t="array" ref="O1118">P1118-SUM(G1118:I1118)</f>
        <v>1219000000</v>
      </c>
      <c r="P1118" s="2">
        <f t="shared" si="35"/>
        <v>3417000000</v>
      </c>
    </row>
    <row r="1119" spans="1:16" hidden="1" x14ac:dyDescent="0.25">
      <c r="A1119" s="1">
        <v>1148</v>
      </c>
      <c r="B1119" t="s">
        <v>538</v>
      </c>
      <c r="C1119" t="s">
        <v>6816</v>
      </c>
      <c r="D1119" s="1" t="s">
        <v>10</v>
      </c>
      <c r="E1119" s="2">
        <v>4374562000</v>
      </c>
      <c r="F1119" s="2">
        <v>3117203000</v>
      </c>
      <c r="G1119" s="2">
        <v>650243000</v>
      </c>
      <c r="H1119" s="2">
        <v>378769000</v>
      </c>
      <c r="I1119" s="1"/>
      <c r="J1119" s="1" t="s">
        <v>22</v>
      </c>
      <c r="K1119" s="1" t="s">
        <v>77</v>
      </c>
      <c r="M1119">
        <f t="array" ref="M1119">1 - (F1118/E1118)</f>
        <v>0.44210117738387888</v>
      </c>
      <c r="N1119">
        <f t="shared" si="34"/>
        <v>5.2198825848164911E-2</v>
      </c>
      <c r="O1119" s="2">
        <f t="array" ref="O1119">P1119-SUM(G1119:I1119)</f>
        <v>228347000</v>
      </c>
      <c r="P1119" s="2">
        <f t="shared" si="35"/>
        <v>1257359000</v>
      </c>
    </row>
    <row r="1120" spans="1:16" x14ac:dyDescent="0.25">
      <c r="A1120" s="1">
        <v>1149</v>
      </c>
      <c r="B1120" t="s">
        <v>538</v>
      </c>
      <c r="C1120" t="s">
        <v>6817</v>
      </c>
      <c r="D1120" s="1" t="s">
        <v>11</v>
      </c>
      <c r="E1120" s="2">
        <v>5504656000</v>
      </c>
      <c r="F1120" s="2">
        <v>3752760000</v>
      </c>
      <c r="G1120" s="2">
        <v>876927000</v>
      </c>
      <c r="H1120" s="2">
        <v>472321000</v>
      </c>
      <c r="I1120" s="1"/>
      <c r="J1120" s="1" t="s">
        <v>22</v>
      </c>
      <c r="K1120" s="1" t="s">
        <v>77</v>
      </c>
      <c r="M1120">
        <f t="array" ref="M1120">1 - (F1119/E1119)</f>
        <v>0.28742511821754957</v>
      </c>
      <c r="N1120">
        <f t="shared" si="34"/>
        <v>7.3146805177289914E-2</v>
      </c>
      <c r="O1120" s="2">
        <f t="array" ref="O1120">P1120-SUM(G1120:I1120)</f>
        <v>402648000</v>
      </c>
      <c r="P1120" s="2">
        <f t="shared" si="35"/>
        <v>1751896000</v>
      </c>
    </row>
    <row r="1121" spans="1:16" hidden="1" x14ac:dyDescent="0.25">
      <c r="A1121" s="1">
        <v>1150</v>
      </c>
      <c r="B1121" t="s">
        <v>538</v>
      </c>
      <c r="C1121" t="s">
        <v>6818</v>
      </c>
      <c r="D1121" s="1" t="s">
        <v>12</v>
      </c>
      <c r="E1121" s="2">
        <v>6779511000</v>
      </c>
      <c r="F1121" s="2">
        <v>4591476000</v>
      </c>
      <c r="G1121" s="2">
        <v>1231421000</v>
      </c>
      <c r="H1121" s="2">
        <v>650788000</v>
      </c>
      <c r="I1121" s="1"/>
      <c r="J1121" s="1" t="s">
        <v>22</v>
      </c>
      <c r="K1121" s="1" t="s">
        <v>77</v>
      </c>
      <c r="M1121">
        <f t="array" ref="M1121">1 - (F1120/E1120)</f>
        <v>0.31825712633087333</v>
      </c>
      <c r="N1121">
        <f t="shared" si="34"/>
        <v>4.5110333178897413E-2</v>
      </c>
      <c r="O1121" s="2">
        <f t="array" ref="O1121">P1121-SUM(G1121:I1121)</f>
        <v>305826000</v>
      </c>
      <c r="P1121" s="2">
        <f t="shared" si="35"/>
        <v>2188035000</v>
      </c>
    </row>
    <row r="1122" spans="1:16" hidden="1" x14ac:dyDescent="0.25">
      <c r="A1122" s="1">
        <v>1151</v>
      </c>
      <c r="B1122" t="s">
        <v>538</v>
      </c>
      <c r="C1122" t="s">
        <v>6819</v>
      </c>
      <c r="D1122" s="1" t="s">
        <v>75</v>
      </c>
      <c r="E1122" s="2">
        <v>8830669000</v>
      </c>
      <c r="F1122" s="2">
        <v>6029901000</v>
      </c>
      <c r="G1122" s="2">
        <v>1568877000</v>
      </c>
      <c r="H1122" s="2">
        <v>852098000</v>
      </c>
      <c r="I1122" s="1"/>
      <c r="J1122" s="1" t="s">
        <v>22</v>
      </c>
      <c r="K1122" s="1" t="s">
        <v>77</v>
      </c>
      <c r="M1122">
        <f t="array" ref="M1122">1 - (F1121/E1121)</f>
        <v>0.32274230398033132</v>
      </c>
      <c r="N1122">
        <f t="shared" si="34"/>
        <v>4.3008406271370835E-2</v>
      </c>
      <c r="O1122" s="2">
        <f t="array" ref="O1122">P1122-SUM(G1122:I1122)</f>
        <v>379793000</v>
      </c>
      <c r="P1122" s="2">
        <f t="shared" si="35"/>
        <v>2800768000</v>
      </c>
    </row>
    <row r="1123" spans="1:16" hidden="1" x14ac:dyDescent="0.25">
      <c r="A1123" s="1">
        <v>1152</v>
      </c>
      <c r="B1123" t="s">
        <v>539</v>
      </c>
      <c r="C1123" t="s">
        <v>6816</v>
      </c>
      <c r="D1123" s="1" t="s">
        <v>7</v>
      </c>
      <c r="E1123" s="2">
        <v>1562000000</v>
      </c>
      <c r="F1123" s="2">
        <v>413000000</v>
      </c>
      <c r="G1123" s="2">
        <v>311000000</v>
      </c>
      <c r="H1123" s="1"/>
      <c r="I1123" s="2">
        <v>704000000</v>
      </c>
      <c r="J1123" s="1" t="s">
        <v>107</v>
      </c>
      <c r="K1123" s="1" t="s">
        <v>108</v>
      </c>
      <c r="M1123">
        <f t="array" ref="M1123">1 - (F1122/E1122)</f>
        <v>0.31716373923651764</v>
      </c>
      <c r="N1123">
        <f t="shared" si="34"/>
        <v>8.5787451984635082E-2</v>
      </c>
      <c r="O1123" s="2">
        <f t="array" ref="O1123">P1123-SUM(G1123:I1123)</f>
        <v>134000000</v>
      </c>
      <c r="P1123" s="2">
        <f t="shared" si="35"/>
        <v>1149000000</v>
      </c>
    </row>
    <row r="1124" spans="1:16" x14ac:dyDescent="0.25">
      <c r="A1124" s="1">
        <v>1153</v>
      </c>
      <c r="B1124" t="s">
        <v>539</v>
      </c>
      <c r="C1124" t="s">
        <v>6817</v>
      </c>
      <c r="D1124" s="1" t="s">
        <v>10</v>
      </c>
      <c r="E1124" s="2">
        <v>1857000000</v>
      </c>
      <c r="F1124" s="2">
        <v>411000000</v>
      </c>
      <c r="G1124" s="2">
        <v>311000000</v>
      </c>
      <c r="H1124" s="1"/>
      <c r="I1124" s="2">
        <v>685000000</v>
      </c>
      <c r="J1124" s="1" t="s">
        <v>107</v>
      </c>
      <c r="K1124" s="1" t="s">
        <v>108</v>
      </c>
      <c r="M1124">
        <f t="array" ref="M1124">1 - (F1123/E1123)</f>
        <v>0.73559539052496792</v>
      </c>
      <c r="N1124">
        <f t="shared" si="34"/>
        <v>0.24232633279483037</v>
      </c>
      <c r="O1124" s="2">
        <f t="array" ref="O1124">P1124-SUM(G1124:I1124)</f>
        <v>450000000</v>
      </c>
      <c r="P1124" s="2">
        <f t="shared" si="35"/>
        <v>1446000000</v>
      </c>
    </row>
    <row r="1125" spans="1:16" hidden="1" x14ac:dyDescent="0.25">
      <c r="A1125" s="1">
        <v>1154</v>
      </c>
      <c r="B1125" t="s">
        <v>539</v>
      </c>
      <c r="C1125" t="s">
        <v>6818</v>
      </c>
      <c r="D1125" s="1" t="s">
        <v>11</v>
      </c>
      <c r="E1125" s="2">
        <v>2288000000</v>
      </c>
      <c r="F1125" s="2">
        <v>485000000</v>
      </c>
      <c r="G1125" s="2">
        <v>358000000</v>
      </c>
      <c r="H1125" s="1"/>
      <c r="I1125" s="2">
        <v>870000000</v>
      </c>
      <c r="J1125" s="1" t="s">
        <v>107</v>
      </c>
      <c r="K1125" s="1" t="s">
        <v>108</v>
      </c>
      <c r="M1125">
        <f t="array" ref="M1125">1 - (F1124/E1124)</f>
        <v>0.77867528271405495</v>
      </c>
      <c r="N1125">
        <f t="shared" si="34"/>
        <v>0.2513111888111888</v>
      </c>
      <c r="O1125" s="2">
        <f t="array" ref="O1125">P1125-SUM(G1125:I1125)</f>
        <v>575000000</v>
      </c>
      <c r="P1125" s="2">
        <f t="shared" si="35"/>
        <v>1803000000</v>
      </c>
    </row>
    <row r="1126" spans="1:16" hidden="1" x14ac:dyDescent="0.25">
      <c r="A1126" s="1">
        <v>1155</v>
      </c>
      <c r="B1126" t="s">
        <v>539</v>
      </c>
      <c r="C1126" t="s">
        <v>6819</v>
      </c>
      <c r="D1126" s="1" t="s">
        <v>12</v>
      </c>
      <c r="E1126" s="2">
        <v>1557000000</v>
      </c>
      <c r="F1126" s="2">
        <v>497000000</v>
      </c>
      <c r="G1126" s="2">
        <v>5204000000</v>
      </c>
      <c r="H1126" s="1"/>
      <c r="I1126" s="2">
        <v>917000000</v>
      </c>
      <c r="J1126" s="1" t="s">
        <v>107</v>
      </c>
      <c r="K1126" s="1" t="s">
        <v>108</v>
      </c>
      <c r="M1126">
        <f t="array" ref="M1126">1 - (F1125/E1125)</f>
        <v>0.78802447552447552</v>
      </c>
      <c r="N1126">
        <f t="shared" si="34"/>
        <v>-3.2504816955684008</v>
      </c>
      <c r="O1126" s="2">
        <f t="array" ref="O1126">P1126-SUM(G1126:I1126)</f>
        <v>-5061000000</v>
      </c>
      <c r="P1126" s="2">
        <f t="shared" si="35"/>
        <v>1060000000</v>
      </c>
    </row>
    <row r="1127" spans="1:16" hidden="1" x14ac:dyDescent="0.25">
      <c r="A1127" s="1">
        <v>1156</v>
      </c>
      <c r="B1127" t="s">
        <v>540</v>
      </c>
      <c r="C1127" t="s">
        <v>6816</v>
      </c>
      <c r="D1127" s="1" t="s">
        <v>254</v>
      </c>
      <c r="E1127" s="2">
        <v>25313000000</v>
      </c>
      <c r="F1127" s="2">
        <v>14279000000</v>
      </c>
      <c r="G1127" s="2">
        <v>7796000000</v>
      </c>
      <c r="H1127" s="1"/>
      <c r="I1127" s="1"/>
      <c r="J1127" s="1" t="s">
        <v>15</v>
      </c>
      <c r="K1127" s="1" t="s">
        <v>382</v>
      </c>
      <c r="M1127">
        <f t="array" ref="M1127">1 - (F1126/E1126)</f>
        <v>0.680796403339756</v>
      </c>
      <c r="N1127">
        <f t="shared" si="34"/>
        <v>0.12791846086990874</v>
      </c>
      <c r="O1127" s="2">
        <f t="array" ref="O1127">P1127-SUM(G1127:I1127)</f>
        <v>3238000000</v>
      </c>
      <c r="P1127" s="2">
        <f t="shared" si="35"/>
        <v>11034000000</v>
      </c>
    </row>
    <row r="1128" spans="1:16" x14ac:dyDescent="0.25">
      <c r="A1128" s="1">
        <v>1157</v>
      </c>
      <c r="B1128" t="s">
        <v>540</v>
      </c>
      <c r="C1128" t="s">
        <v>6817</v>
      </c>
      <c r="D1128" s="1" t="s">
        <v>256</v>
      </c>
      <c r="E1128" s="2">
        <v>27799000000</v>
      </c>
      <c r="F1128" s="2">
        <v>15353000000</v>
      </c>
      <c r="G1128" s="2">
        <v>8766000000</v>
      </c>
      <c r="H1128" s="1"/>
      <c r="I1128" s="1"/>
      <c r="J1128" s="1" t="s">
        <v>15</v>
      </c>
      <c r="K1128" s="1" t="s">
        <v>382</v>
      </c>
      <c r="M1128">
        <f t="array" ref="M1128">1 - (F1127/E1127)</f>
        <v>0.4359025006913444</v>
      </c>
      <c r="N1128">
        <f t="shared" si="34"/>
        <v>0.13237886254901254</v>
      </c>
      <c r="O1128" s="2">
        <f t="array" ref="O1128">P1128-SUM(G1128:I1128)</f>
        <v>3680000000</v>
      </c>
      <c r="P1128" s="2">
        <f t="shared" si="35"/>
        <v>12446000000</v>
      </c>
    </row>
    <row r="1129" spans="1:16" hidden="1" x14ac:dyDescent="0.25">
      <c r="A1129" s="1">
        <v>1158</v>
      </c>
      <c r="B1129" t="s">
        <v>540</v>
      </c>
      <c r="C1129" t="s">
        <v>6818</v>
      </c>
      <c r="D1129" s="1" t="s">
        <v>166</v>
      </c>
      <c r="E1129" s="2">
        <v>30601000000</v>
      </c>
      <c r="F1129" s="2">
        <v>16534000000</v>
      </c>
      <c r="G1129" s="2">
        <v>9892000000</v>
      </c>
      <c r="H1129" s="1"/>
      <c r="I1129" s="1"/>
      <c r="J1129" s="1" t="s">
        <v>15</v>
      </c>
      <c r="K1129" s="1" t="s">
        <v>382</v>
      </c>
      <c r="M1129">
        <f t="array" ref="M1129">1 - (F1128/E1128)</f>
        <v>0.44771394654483976</v>
      </c>
      <c r="N1129">
        <f t="shared" si="34"/>
        <v>0.13643344988725858</v>
      </c>
      <c r="O1129" s="2">
        <f t="array" ref="O1129">P1129-SUM(G1129:I1129)</f>
        <v>4175000000</v>
      </c>
      <c r="P1129" s="2">
        <f t="shared" si="35"/>
        <v>14067000000</v>
      </c>
    </row>
    <row r="1130" spans="1:16" hidden="1" x14ac:dyDescent="0.25">
      <c r="A1130" s="1">
        <v>1159</v>
      </c>
      <c r="B1130" t="s">
        <v>540</v>
      </c>
      <c r="C1130" t="s">
        <v>6819</v>
      </c>
      <c r="D1130" s="1" t="s">
        <v>257</v>
      </c>
      <c r="E1130" s="2">
        <v>32376000000</v>
      </c>
      <c r="F1130" s="2">
        <v>17405000000</v>
      </c>
      <c r="G1130" s="2">
        <v>10469000000</v>
      </c>
      <c r="H1130" s="1"/>
      <c r="I1130" s="1"/>
      <c r="J1130" s="1" t="s">
        <v>15</v>
      </c>
      <c r="K1130" s="1" t="s">
        <v>382</v>
      </c>
      <c r="M1130">
        <f t="array" ref="M1130">1 - (F1129/E1129)</f>
        <v>0.45969085977582436</v>
      </c>
      <c r="N1130">
        <f t="shared" si="34"/>
        <v>0.13905361996540647</v>
      </c>
      <c r="O1130" s="2">
        <f t="array" ref="O1130">P1130-SUM(G1130:I1130)</f>
        <v>4502000000</v>
      </c>
      <c r="P1130" s="2">
        <f t="shared" si="35"/>
        <v>14971000000</v>
      </c>
    </row>
    <row r="1131" spans="1:16" hidden="1" x14ac:dyDescent="0.25">
      <c r="A1131" s="1">
        <v>1160</v>
      </c>
      <c r="B1131" t="s">
        <v>541</v>
      </c>
      <c r="C1131" t="s">
        <v>6816</v>
      </c>
      <c r="D1131" s="1" t="s">
        <v>10</v>
      </c>
      <c r="E1131" s="2">
        <v>5703000000</v>
      </c>
      <c r="F1131" s="2">
        <v>2398000000</v>
      </c>
      <c r="G1131" s="2">
        <v>1815000000</v>
      </c>
      <c r="H1131" s="1"/>
      <c r="I1131" s="2">
        <v>510000000</v>
      </c>
      <c r="J1131" s="1" t="s">
        <v>8</v>
      </c>
      <c r="K1131" s="1" t="s">
        <v>295</v>
      </c>
      <c r="M1131">
        <f t="array" ref="M1131">1 - (F1130/E1130)</f>
        <v>0.46241042747714356</v>
      </c>
      <c r="N1131">
        <f t="shared" si="34"/>
        <v>0.17183938278099245</v>
      </c>
      <c r="O1131" s="2">
        <f t="array" ref="O1131">P1131-SUM(G1131:I1131)</f>
        <v>980000000</v>
      </c>
      <c r="P1131" s="2">
        <f t="shared" si="35"/>
        <v>3305000000</v>
      </c>
    </row>
    <row r="1132" spans="1:16" x14ac:dyDescent="0.25">
      <c r="A1132" s="1">
        <v>1161</v>
      </c>
      <c r="B1132" t="s">
        <v>541</v>
      </c>
      <c r="C1132" t="s">
        <v>6817</v>
      </c>
      <c r="D1132" s="1" t="s">
        <v>11</v>
      </c>
      <c r="E1132" s="2">
        <v>6288000000</v>
      </c>
      <c r="F1132" s="2">
        <v>2620000000</v>
      </c>
      <c r="G1132" s="2">
        <v>1917000000</v>
      </c>
      <c r="H1132" s="1"/>
      <c r="I1132" s="2">
        <v>573000000</v>
      </c>
      <c r="J1132" s="1" t="s">
        <v>8</v>
      </c>
      <c r="K1132" s="1" t="s">
        <v>295</v>
      </c>
      <c r="M1132">
        <f t="array" ref="M1132">1 - (F1131/E1131)</f>
        <v>0.57951955111344899</v>
      </c>
      <c r="N1132">
        <f t="shared" si="34"/>
        <v>0.18734096692111959</v>
      </c>
      <c r="O1132" s="2">
        <f t="array" ref="O1132">P1132-SUM(G1132:I1132)</f>
        <v>1178000000</v>
      </c>
      <c r="P1132" s="2">
        <f t="shared" si="35"/>
        <v>3668000000</v>
      </c>
    </row>
    <row r="1133" spans="1:16" hidden="1" x14ac:dyDescent="0.25">
      <c r="A1133" s="1">
        <v>1162</v>
      </c>
      <c r="B1133" t="s">
        <v>541</v>
      </c>
      <c r="C1133" t="s">
        <v>6818</v>
      </c>
      <c r="D1133" s="1" t="s">
        <v>12</v>
      </c>
      <c r="E1133" s="2">
        <v>6172000000</v>
      </c>
      <c r="F1133" s="2">
        <v>2539000000</v>
      </c>
      <c r="G1133" s="2">
        <v>1915000000</v>
      </c>
      <c r="H1133" s="1"/>
      <c r="I1133" s="2">
        <v>574000000</v>
      </c>
      <c r="J1133" s="1" t="s">
        <v>8</v>
      </c>
      <c r="K1133" s="1" t="s">
        <v>295</v>
      </c>
      <c r="M1133">
        <f t="array" ref="M1133">1 - (F1132/E1132)</f>
        <v>0.58333333333333326</v>
      </c>
      <c r="N1133">
        <f t="shared" si="34"/>
        <v>0.18535320803629293</v>
      </c>
      <c r="O1133" s="2">
        <f t="array" ref="O1133">P1133-SUM(G1133:I1133)</f>
        <v>1144000000</v>
      </c>
      <c r="P1133" s="2">
        <f t="shared" si="35"/>
        <v>3633000000</v>
      </c>
    </row>
    <row r="1134" spans="1:16" hidden="1" x14ac:dyDescent="0.25">
      <c r="A1134" s="1">
        <v>1163</v>
      </c>
      <c r="B1134" t="s">
        <v>541</v>
      </c>
      <c r="C1134" t="s">
        <v>6819</v>
      </c>
      <c r="D1134" s="1" t="s">
        <v>75</v>
      </c>
      <c r="E1134" s="2">
        <v>6309000000</v>
      </c>
      <c r="F1134" s="2">
        <v>2607000000</v>
      </c>
      <c r="G1134" s="2">
        <v>1851000000</v>
      </c>
      <c r="H1134" s="1"/>
      <c r="I1134" s="2">
        <v>603000000</v>
      </c>
      <c r="J1134" s="1" t="s">
        <v>8</v>
      </c>
      <c r="K1134" s="1" t="s">
        <v>295</v>
      </c>
      <c r="M1134">
        <f t="array" ref="M1134">1 - (F1133/E1133)</f>
        <v>0.58862605314322747</v>
      </c>
      <c r="N1134">
        <f t="shared" si="34"/>
        <v>0.19781264859724204</v>
      </c>
      <c r="O1134" s="2">
        <f t="array" ref="O1134">P1134-SUM(G1134:I1134)</f>
        <v>1248000000</v>
      </c>
      <c r="P1134" s="2">
        <f t="shared" si="35"/>
        <v>3702000000</v>
      </c>
    </row>
    <row r="1135" spans="1:16" hidden="1" x14ac:dyDescent="0.25">
      <c r="A1135" s="1">
        <v>1164</v>
      </c>
      <c r="B1135" t="s">
        <v>542</v>
      </c>
      <c r="C1135" t="s">
        <v>6816</v>
      </c>
      <c r="D1135" s="1" t="s">
        <v>7</v>
      </c>
      <c r="E1135" s="2">
        <v>17194000000</v>
      </c>
      <c r="F1135" s="2">
        <v>12151000000</v>
      </c>
      <c r="G1135" s="2">
        <v>1654000000</v>
      </c>
      <c r="H1135" s="1"/>
      <c r="I1135" s="1"/>
      <c r="J1135" s="1" t="s">
        <v>107</v>
      </c>
      <c r="K1135" s="1" t="s">
        <v>153</v>
      </c>
      <c r="M1135">
        <f t="array" ref="M1135">1 - (F1134/E1134)</f>
        <v>0.58678078934854971</v>
      </c>
      <c r="N1135">
        <f t="shared" si="34"/>
        <v>0.19710364080493195</v>
      </c>
      <c r="O1135" s="2">
        <f t="array" ref="O1135">P1135-SUM(G1135:I1135)</f>
        <v>3389000000</v>
      </c>
      <c r="P1135" s="2">
        <f t="shared" si="35"/>
        <v>5043000000</v>
      </c>
    </row>
    <row r="1136" spans="1:16" x14ac:dyDescent="0.25">
      <c r="A1136" s="1">
        <v>1165</v>
      </c>
      <c r="B1136" t="s">
        <v>542</v>
      </c>
      <c r="C1136" t="s">
        <v>6817</v>
      </c>
      <c r="D1136" s="1" t="s">
        <v>10</v>
      </c>
      <c r="E1136" s="2">
        <v>19221000000</v>
      </c>
      <c r="F1136" s="2">
        <v>14117000000</v>
      </c>
      <c r="G1136" s="2">
        <v>1905000000</v>
      </c>
      <c r="H1136" s="1"/>
      <c r="I1136" s="1"/>
      <c r="J1136" s="1" t="s">
        <v>107</v>
      </c>
      <c r="K1136" s="1" t="s">
        <v>153</v>
      </c>
      <c r="M1136">
        <f t="array" ref="M1136">1 - (F1135/E1135)</f>
        <v>0.29329998836803539</v>
      </c>
      <c r="N1136">
        <f t="shared" si="34"/>
        <v>0.16643254773424901</v>
      </c>
      <c r="O1136" s="2">
        <f t="array" ref="O1136">P1136-SUM(G1136:I1136)</f>
        <v>3199000000</v>
      </c>
      <c r="P1136" s="2">
        <f t="shared" si="35"/>
        <v>5104000000</v>
      </c>
    </row>
    <row r="1137" spans="1:16" hidden="1" x14ac:dyDescent="0.25">
      <c r="A1137" s="1">
        <v>1166</v>
      </c>
      <c r="B1137" t="s">
        <v>542</v>
      </c>
      <c r="C1137" t="s">
        <v>6818</v>
      </c>
      <c r="D1137" s="1" t="s">
        <v>11</v>
      </c>
      <c r="E1137" s="2">
        <v>21440000000</v>
      </c>
      <c r="F1137" s="2">
        <v>15631000000</v>
      </c>
      <c r="G1137" s="2">
        <v>2092000000</v>
      </c>
      <c r="H1137" s="1"/>
      <c r="I1137" s="1"/>
      <c r="J1137" s="1" t="s">
        <v>107</v>
      </c>
      <c r="K1137" s="1" t="s">
        <v>153</v>
      </c>
      <c r="M1137">
        <f t="array" ref="M1137">1 - (F1136/E1136)</f>
        <v>0.26554289579106183</v>
      </c>
      <c r="N1137">
        <f t="shared" si="34"/>
        <v>0.17336753731343282</v>
      </c>
      <c r="O1137" s="2">
        <f t="array" ref="O1137">P1137-SUM(G1137:I1137)</f>
        <v>3717000000</v>
      </c>
      <c r="P1137" s="2">
        <f t="shared" si="35"/>
        <v>5809000000</v>
      </c>
    </row>
    <row r="1138" spans="1:16" hidden="1" x14ac:dyDescent="0.25">
      <c r="A1138" s="1">
        <v>1167</v>
      </c>
      <c r="B1138" t="s">
        <v>542</v>
      </c>
      <c r="C1138" t="s">
        <v>6819</v>
      </c>
      <c r="D1138" s="1" t="s">
        <v>12</v>
      </c>
      <c r="E1138" s="2">
        <v>14757000000</v>
      </c>
      <c r="F1138" s="2">
        <v>11694000000</v>
      </c>
      <c r="G1138" s="2">
        <v>1764000000</v>
      </c>
      <c r="H1138" s="1"/>
      <c r="I1138" s="1"/>
      <c r="J1138" s="1" t="s">
        <v>107</v>
      </c>
      <c r="K1138" s="1" t="s">
        <v>153</v>
      </c>
      <c r="M1138">
        <f t="array" ref="M1138">1 - (F1137/E1137)</f>
        <v>0.27094216417910444</v>
      </c>
      <c r="N1138">
        <f t="shared" si="34"/>
        <v>8.8026021549095348E-2</v>
      </c>
      <c r="O1138" s="2">
        <f t="array" ref="O1138">P1138-SUM(G1138:I1138)</f>
        <v>1299000000</v>
      </c>
      <c r="P1138" s="2">
        <f t="shared" si="35"/>
        <v>3063000000</v>
      </c>
    </row>
    <row r="1139" spans="1:16" hidden="1" x14ac:dyDescent="0.25">
      <c r="A1139" s="1">
        <v>1168</v>
      </c>
      <c r="B1139" t="s">
        <v>543</v>
      </c>
      <c r="C1139" t="s">
        <v>6816</v>
      </c>
      <c r="D1139" s="1" t="s">
        <v>10</v>
      </c>
      <c r="E1139" s="2">
        <v>11245000000</v>
      </c>
      <c r="F1139" s="2">
        <v>4070000000</v>
      </c>
      <c r="G1139" s="2">
        <v>3002000000</v>
      </c>
      <c r="H1139" s="1"/>
      <c r="I1139" s="2">
        <v>916000000</v>
      </c>
      <c r="J1139" s="1" t="s">
        <v>8</v>
      </c>
      <c r="K1139" s="1" t="s">
        <v>249</v>
      </c>
      <c r="M1139">
        <f t="array" ref="M1139">1 - (F1138/E1138)</f>
        <v>0.20756251270583448</v>
      </c>
      <c r="N1139">
        <f t="shared" si="34"/>
        <v>0.28963983992885728</v>
      </c>
      <c r="O1139" s="2">
        <f t="array" ref="O1139">P1139-SUM(G1139:I1139)</f>
        <v>3257000000</v>
      </c>
      <c r="P1139" s="2">
        <f t="shared" si="35"/>
        <v>7175000000</v>
      </c>
    </row>
    <row r="1140" spans="1:16" x14ac:dyDescent="0.25">
      <c r="A1140" s="1">
        <v>1169</v>
      </c>
      <c r="B1140" t="s">
        <v>543</v>
      </c>
      <c r="C1140" t="s">
        <v>6817</v>
      </c>
      <c r="D1140" s="1" t="s">
        <v>11</v>
      </c>
      <c r="E1140" s="2">
        <v>11624000000</v>
      </c>
      <c r="F1140" s="2">
        <v>4201000000</v>
      </c>
      <c r="G1140" s="2">
        <v>2897000000</v>
      </c>
      <c r="H1140" s="1"/>
      <c r="I1140" s="2">
        <v>951000000</v>
      </c>
      <c r="J1140" s="1" t="s">
        <v>8</v>
      </c>
      <c r="K1140" s="1" t="s">
        <v>249</v>
      </c>
      <c r="M1140">
        <f t="array" ref="M1140">1 - (F1139/E1139)</f>
        <v>0.63806136060471319</v>
      </c>
      <c r="N1140">
        <f t="shared" si="34"/>
        <v>0.30755333792154166</v>
      </c>
      <c r="O1140" s="2">
        <f t="array" ref="O1140">P1140-SUM(G1140:I1140)</f>
        <v>3575000000</v>
      </c>
      <c r="P1140" s="2">
        <f t="shared" si="35"/>
        <v>7423000000</v>
      </c>
    </row>
    <row r="1141" spans="1:16" hidden="1" x14ac:dyDescent="0.25">
      <c r="A1141" s="1">
        <v>1170</v>
      </c>
      <c r="B1141" t="s">
        <v>543</v>
      </c>
      <c r="C1141" t="s">
        <v>6818</v>
      </c>
      <c r="D1141" s="1" t="s">
        <v>12</v>
      </c>
      <c r="E1141" s="2">
        <v>10511000000</v>
      </c>
      <c r="F1141" s="2">
        <v>3662000000</v>
      </c>
      <c r="G1141" s="2">
        <v>2911000000</v>
      </c>
      <c r="H1141" s="1"/>
      <c r="I1141" s="2">
        <v>1054000000</v>
      </c>
      <c r="J1141" s="1" t="s">
        <v>8</v>
      </c>
      <c r="K1141" s="1" t="s">
        <v>249</v>
      </c>
      <c r="M1141">
        <f t="array" ref="M1141">1 - (F1140/E1140)</f>
        <v>0.63859256710254653</v>
      </c>
      <c r="N1141">
        <f t="shared" si="34"/>
        <v>0.27437922176767199</v>
      </c>
      <c r="O1141" s="2">
        <f t="array" ref="O1141">P1141-SUM(G1141:I1141)</f>
        <v>2884000000</v>
      </c>
      <c r="P1141" s="2">
        <f t="shared" si="35"/>
        <v>6849000000</v>
      </c>
    </row>
    <row r="1142" spans="1:16" hidden="1" x14ac:dyDescent="0.25">
      <c r="A1142" s="1">
        <v>1171</v>
      </c>
      <c r="B1142" t="s">
        <v>543</v>
      </c>
      <c r="C1142" t="s">
        <v>6819</v>
      </c>
      <c r="D1142" s="1" t="s">
        <v>75</v>
      </c>
      <c r="E1142" s="2">
        <v>9888000000</v>
      </c>
      <c r="F1142" s="2">
        <v>3045000000</v>
      </c>
      <c r="G1142" s="2">
        <v>2743000000</v>
      </c>
      <c r="H1142" s="1"/>
      <c r="I1142" s="2">
        <v>1026000000</v>
      </c>
      <c r="J1142" s="1" t="s">
        <v>8</v>
      </c>
      <c r="K1142" s="1" t="s">
        <v>249</v>
      </c>
      <c r="M1142">
        <f t="array" ref="M1142">1 - (F1141/E1141)</f>
        <v>0.65160308248501564</v>
      </c>
      <c r="N1142">
        <f t="shared" si="34"/>
        <v>0.31088187702265374</v>
      </c>
      <c r="O1142" s="2">
        <f t="array" ref="O1142">P1142-SUM(G1142:I1142)</f>
        <v>3074000000</v>
      </c>
      <c r="P1142" s="2">
        <f t="shared" si="35"/>
        <v>6843000000</v>
      </c>
    </row>
    <row r="1143" spans="1:16" hidden="1" x14ac:dyDescent="0.25">
      <c r="A1143" s="1">
        <v>1172</v>
      </c>
      <c r="B1143" t="s">
        <v>544</v>
      </c>
      <c r="C1143" t="s">
        <v>6816</v>
      </c>
      <c r="D1143" s="1" t="s">
        <v>545</v>
      </c>
      <c r="E1143" s="2">
        <v>6332400000</v>
      </c>
      <c r="F1143" s="2">
        <v>2571300000</v>
      </c>
      <c r="G1143" s="2">
        <v>2247400000</v>
      </c>
      <c r="H1143" s="2">
        <v>904200000</v>
      </c>
      <c r="I1143" s="1"/>
      <c r="J1143" s="1" t="s">
        <v>22</v>
      </c>
      <c r="K1143" s="1" t="s">
        <v>77</v>
      </c>
      <c r="M1143">
        <f t="array" ref="M1143">1 - (F1142/E1142)</f>
        <v>0.69205097087378642</v>
      </c>
      <c r="N1143">
        <f t="shared" si="34"/>
        <v>9.6251026467058298E-2</v>
      </c>
      <c r="O1143" s="2">
        <f t="array" ref="O1143">P1143-SUM(G1143:I1143)</f>
        <v>609500000</v>
      </c>
      <c r="P1143" s="2">
        <f t="shared" si="35"/>
        <v>3761100000</v>
      </c>
    </row>
    <row r="1144" spans="1:16" x14ac:dyDescent="0.25">
      <c r="A1144" s="1">
        <v>1173</v>
      </c>
      <c r="B1144" t="s">
        <v>544</v>
      </c>
      <c r="C1144" t="s">
        <v>6817</v>
      </c>
      <c r="D1144" s="1" t="s">
        <v>546</v>
      </c>
      <c r="E1144" s="2">
        <v>6325000000</v>
      </c>
      <c r="F1144" s="2">
        <v>2406000000</v>
      </c>
      <c r="G1144" s="2">
        <v>2179000000</v>
      </c>
      <c r="H1144" s="2">
        <v>918000000</v>
      </c>
      <c r="I1144" s="1"/>
      <c r="J1144" s="1" t="s">
        <v>22</v>
      </c>
      <c r="K1144" s="1" t="s">
        <v>77</v>
      </c>
      <c r="M1144">
        <f t="array" ref="M1144">1 - (F1143/E1143)</f>
        <v>0.59394542353610014</v>
      </c>
      <c r="N1144">
        <f t="shared" si="34"/>
        <v>0.12996047430830041</v>
      </c>
      <c r="O1144" s="2">
        <f t="array" ref="O1144">P1144-SUM(G1144:I1144)</f>
        <v>822000000</v>
      </c>
      <c r="P1144" s="2">
        <f t="shared" si="35"/>
        <v>3919000000</v>
      </c>
    </row>
    <row r="1145" spans="1:16" hidden="1" x14ac:dyDescent="0.25">
      <c r="A1145" s="1">
        <v>1174</v>
      </c>
      <c r="B1145" t="s">
        <v>544</v>
      </c>
      <c r="C1145" t="s">
        <v>6818</v>
      </c>
      <c r="D1145" s="1" t="s">
        <v>547</v>
      </c>
      <c r="E1145" s="2">
        <v>6123000000</v>
      </c>
      <c r="F1145" s="2">
        <v>2290000000</v>
      </c>
      <c r="G1145" s="2">
        <v>2197000000</v>
      </c>
      <c r="H1145" s="2">
        <v>920000000</v>
      </c>
      <c r="I1145" s="1"/>
      <c r="J1145" s="1" t="s">
        <v>22</v>
      </c>
      <c r="K1145" s="1" t="s">
        <v>77</v>
      </c>
      <c r="M1145">
        <f t="array" ref="M1145">1 - (F1144/E1144)</f>
        <v>0.61960474308300395</v>
      </c>
      <c r="N1145">
        <f t="shared" si="34"/>
        <v>0.11693614241384942</v>
      </c>
      <c r="O1145" s="2">
        <f t="array" ref="O1145">P1145-SUM(G1145:I1145)</f>
        <v>716000000</v>
      </c>
      <c r="P1145" s="2">
        <f t="shared" si="35"/>
        <v>3833000000</v>
      </c>
    </row>
    <row r="1146" spans="1:16" hidden="1" x14ac:dyDescent="0.25">
      <c r="A1146" s="1">
        <v>1175</v>
      </c>
      <c r="B1146" t="s">
        <v>544</v>
      </c>
      <c r="C1146" t="s">
        <v>6819</v>
      </c>
      <c r="D1146" s="1" t="s">
        <v>548</v>
      </c>
      <c r="E1146" s="2">
        <v>5546000000</v>
      </c>
      <c r="F1146" s="2">
        <v>2173000000</v>
      </c>
      <c r="G1146" s="2">
        <v>2099000000</v>
      </c>
      <c r="H1146" s="2">
        <v>861000000</v>
      </c>
      <c r="I1146" s="1"/>
      <c r="J1146" s="1" t="s">
        <v>22</v>
      </c>
      <c r="K1146" s="1" t="s">
        <v>77</v>
      </c>
      <c r="M1146">
        <f t="array" ref="M1146">1 - (F1145/E1145)</f>
        <v>0.62600032663726934</v>
      </c>
      <c r="N1146">
        <f t="shared" si="34"/>
        <v>7.4468085106382975E-2</v>
      </c>
      <c r="O1146" s="2">
        <f t="array" ref="O1146">P1146-SUM(G1146:I1146)</f>
        <v>413000000</v>
      </c>
      <c r="P1146" s="2">
        <f t="shared" si="35"/>
        <v>3373000000</v>
      </c>
    </row>
    <row r="1147" spans="1:16" hidden="1" x14ac:dyDescent="0.25">
      <c r="A1147" s="1">
        <v>1180</v>
      </c>
      <c r="B1147" t="s">
        <v>549</v>
      </c>
      <c r="C1147" t="s">
        <v>6816</v>
      </c>
      <c r="D1147" s="1" t="s">
        <v>7</v>
      </c>
      <c r="E1147" s="2">
        <v>19429273000</v>
      </c>
      <c r="F1147" s="2">
        <v>17915735000</v>
      </c>
      <c r="G1147" s="2">
        <v>454900000</v>
      </c>
      <c r="H1147" s="1"/>
      <c r="I1147" s="1"/>
      <c r="J1147" s="1" t="s">
        <v>79</v>
      </c>
      <c r="K1147" s="1" t="s">
        <v>550</v>
      </c>
      <c r="M1147">
        <f t="array" ref="M1147">1 - (F1146/E1146)</f>
        <v>0.60818608005769925</v>
      </c>
      <c r="N1147">
        <f t="shared" si="34"/>
        <v>5.448675305555694E-2</v>
      </c>
      <c r="O1147" s="2">
        <f t="array" ref="O1147">P1147-SUM(G1147:I1147)</f>
        <v>1058638000</v>
      </c>
      <c r="P1147" s="2">
        <f t="shared" si="35"/>
        <v>1513538000</v>
      </c>
    </row>
    <row r="1148" spans="1:16" x14ac:dyDescent="0.25">
      <c r="A1148" s="1">
        <v>1181</v>
      </c>
      <c r="B1148" t="s">
        <v>549</v>
      </c>
      <c r="C1148" t="s">
        <v>6817</v>
      </c>
      <c r="D1148" s="1" t="s">
        <v>10</v>
      </c>
      <c r="E1148" s="2">
        <v>19052046000</v>
      </c>
      <c r="F1148" s="2">
        <v>17641421000</v>
      </c>
      <c r="G1148" s="2">
        <v>467904000</v>
      </c>
      <c r="H1148" s="1"/>
      <c r="I1148" s="1"/>
      <c r="J1148" s="1" t="s">
        <v>79</v>
      </c>
      <c r="K1148" s="1" t="s">
        <v>550</v>
      </c>
      <c r="M1148">
        <f t="array" ref="M1148">1 - (F1147/E1147)</f>
        <v>7.7899878188957494E-2</v>
      </c>
      <c r="N1148">
        <f t="shared" si="34"/>
        <v>4.9481352291507172E-2</v>
      </c>
      <c r="O1148" s="2">
        <f t="array" ref="O1148">P1148-SUM(G1148:I1148)</f>
        <v>942721000</v>
      </c>
      <c r="P1148" s="2">
        <f t="shared" si="35"/>
        <v>1410625000</v>
      </c>
    </row>
    <row r="1149" spans="1:16" hidden="1" x14ac:dyDescent="0.25">
      <c r="A1149" s="1">
        <v>1182</v>
      </c>
      <c r="B1149" t="s">
        <v>549</v>
      </c>
      <c r="C1149" t="s">
        <v>6818</v>
      </c>
      <c r="D1149" s="1" t="s">
        <v>11</v>
      </c>
      <c r="E1149" s="2">
        <v>21105141000</v>
      </c>
      <c r="F1149" s="2">
        <v>19198615000</v>
      </c>
      <c r="G1149" s="2">
        <v>520805000</v>
      </c>
      <c r="H1149" s="1"/>
      <c r="I1149" s="1"/>
      <c r="J1149" s="1" t="s">
        <v>79</v>
      </c>
      <c r="K1149" s="1" t="s">
        <v>550</v>
      </c>
      <c r="M1149">
        <f t="array" ref="M1149">1 - (F1148/E1148)</f>
        <v>7.4040604352939354E-2</v>
      </c>
      <c r="N1149">
        <f t="shared" si="34"/>
        <v>6.5657983521645272E-2</v>
      </c>
      <c r="O1149" s="2">
        <f t="array" ref="O1149">P1149-SUM(G1149:I1149)</f>
        <v>1385721000</v>
      </c>
      <c r="P1149" s="2">
        <f t="shared" si="35"/>
        <v>1906526000</v>
      </c>
    </row>
    <row r="1150" spans="1:16" hidden="1" x14ac:dyDescent="0.25">
      <c r="A1150" s="1">
        <v>1183</v>
      </c>
      <c r="B1150" t="s">
        <v>549</v>
      </c>
      <c r="C1150" t="s">
        <v>6819</v>
      </c>
      <c r="D1150" s="1" t="s">
        <v>12</v>
      </c>
      <c r="E1150" s="2">
        <v>16439276000</v>
      </c>
      <c r="F1150" s="2">
        <v>14858014000</v>
      </c>
      <c r="G1150" s="2">
        <v>458989000</v>
      </c>
      <c r="H1150" s="1"/>
      <c r="I1150" s="1"/>
      <c r="J1150" s="1" t="s">
        <v>79</v>
      </c>
      <c r="K1150" s="1" t="s">
        <v>550</v>
      </c>
      <c r="M1150">
        <f t="array" ref="M1150">1 - (F1149/E1149)</f>
        <v>9.03346724857228E-2</v>
      </c>
      <c r="N1150">
        <f t="shared" si="34"/>
        <v>6.8267787462172907E-2</v>
      </c>
      <c r="O1150" s="2">
        <f t="array" ref="O1150">P1150-SUM(G1150:I1150)</f>
        <v>1122273000</v>
      </c>
      <c r="P1150" s="2">
        <f t="shared" si="35"/>
        <v>1581262000</v>
      </c>
    </row>
    <row r="1151" spans="1:16" hidden="1" x14ac:dyDescent="0.25">
      <c r="A1151" s="1">
        <v>1184</v>
      </c>
      <c r="B1151" t="s">
        <v>551</v>
      </c>
      <c r="C1151" t="s">
        <v>6816</v>
      </c>
      <c r="D1151" s="1" t="s">
        <v>552</v>
      </c>
      <c r="E1151" s="2">
        <v>4280159000</v>
      </c>
      <c r="F1151" s="2">
        <v>2053816000</v>
      </c>
      <c r="G1151" s="2">
        <v>430822000</v>
      </c>
      <c r="H1151" s="2">
        <v>1147282000</v>
      </c>
      <c r="I1151" s="1"/>
      <c r="J1151" s="1" t="s">
        <v>22</v>
      </c>
      <c r="K1151" s="1" t="s">
        <v>46</v>
      </c>
      <c r="M1151">
        <f t="array" ref="M1151">1 - (F1150/E1150)</f>
        <v>9.6188055970348074E-2</v>
      </c>
      <c r="N1151">
        <f t="shared" si="34"/>
        <v>0.15145208390622872</v>
      </c>
      <c r="O1151" s="2">
        <f t="array" ref="O1151">P1151-SUM(G1151:I1151)</f>
        <v>648239000</v>
      </c>
      <c r="P1151" s="2">
        <f t="shared" si="35"/>
        <v>2226343000</v>
      </c>
    </row>
    <row r="1152" spans="1:16" x14ac:dyDescent="0.25">
      <c r="A1152" s="1">
        <v>1185</v>
      </c>
      <c r="B1152" t="s">
        <v>551</v>
      </c>
      <c r="C1152" t="s">
        <v>6817</v>
      </c>
      <c r="D1152" s="1" t="s">
        <v>553</v>
      </c>
      <c r="E1152" s="2">
        <v>4130000000</v>
      </c>
      <c r="F1152" s="2">
        <v>1862000000</v>
      </c>
      <c r="G1152" s="2">
        <v>436000000</v>
      </c>
      <c r="H1152" s="2">
        <v>1336000000</v>
      </c>
      <c r="I1152" s="1"/>
      <c r="J1152" s="1" t="s">
        <v>22</v>
      </c>
      <c r="K1152" s="1" t="s">
        <v>46</v>
      </c>
      <c r="M1152">
        <f t="array" ref="M1152">1 - (F1151/E1151)</f>
        <v>0.52015427464260089</v>
      </c>
      <c r="N1152">
        <f t="shared" si="34"/>
        <v>0.12009685230024213</v>
      </c>
      <c r="O1152" s="2">
        <f t="array" ref="O1152">P1152-SUM(G1152:I1152)</f>
        <v>496000000</v>
      </c>
      <c r="P1152" s="2">
        <f t="shared" si="35"/>
        <v>2268000000</v>
      </c>
    </row>
    <row r="1153" spans="1:16" hidden="1" x14ac:dyDescent="0.25">
      <c r="A1153" s="1">
        <v>1186</v>
      </c>
      <c r="B1153" t="s">
        <v>551</v>
      </c>
      <c r="C1153" t="s">
        <v>6818</v>
      </c>
      <c r="D1153" s="1" t="s">
        <v>554</v>
      </c>
      <c r="E1153" s="2">
        <v>4682000000</v>
      </c>
      <c r="F1153" s="2">
        <v>2083000000</v>
      </c>
      <c r="G1153" s="2">
        <v>480000000</v>
      </c>
      <c r="H1153" s="2">
        <v>1360000000</v>
      </c>
      <c r="I1153" s="1"/>
      <c r="J1153" s="1" t="s">
        <v>22</v>
      </c>
      <c r="K1153" s="1" t="s">
        <v>46</v>
      </c>
      <c r="M1153">
        <f t="array" ref="M1153">1 - (F1152/E1152)</f>
        <v>0.54915254237288136</v>
      </c>
      <c r="N1153">
        <f t="shared" si="34"/>
        <v>0.16211020931225972</v>
      </c>
      <c r="O1153" s="2">
        <f t="array" ref="O1153">P1153-SUM(G1153:I1153)</f>
        <v>759000000</v>
      </c>
      <c r="P1153" s="2">
        <f t="shared" si="35"/>
        <v>2599000000</v>
      </c>
    </row>
    <row r="1154" spans="1:16" hidden="1" x14ac:dyDescent="0.25">
      <c r="A1154" s="1">
        <v>1187</v>
      </c>
      <c r="B1154" t="s">
        <v>551</v>
      </c>
      <c r="C1154" t="s">
        <v>6819</v>
      </c>
      <c r="D1154" s="1" t="s">
        <v>59</v>
      </c>
      <c r="E1154" s="2">
        <v>5010000000</v>
      </c>
      <c r="F1154" s="2">
        <v>2199000000</v>
      </c>
      <c r="G1154" s="2">
        <v>602000000</v>
      </c>
      <c r="H1154" s="2">
        <v>1331000000</v>
      </c>
      <c r="I1154" s="1"/>
      <c r="J1154" s="1" t="s">
        <v>22</v>
      </c>
      <c r="K1154" s="1" t="s">
        <v>46</v>
      </c>
      <c r="M1154">
        <f t="array" ref="M1154">1 - (F1153/E1153)</f>
        <v>0.55510465612985904</v>
      </c>
      <c r="N1154">
        <f t="shared" si="34"/>
        <v>0.17524950099800399</v>
      </c>
      <c r="O1154" s="2">
        <f t="array" ref="O1154">P1154-SUM(G1154:I1154)</f>
        <v>878000000</v>
      </c>
      <c r="P1154" s="2">
        <f t="shared" si="35"/>
        <v>2811000000</v>
      </c>
    </row>
    <row r="1155" spans="1:16" hidden="1" x14ac:dyDescent="0.25">
      <c r="A1155" s="1">
        <v>1188</v>
      </c>
      <c r="B1155" t="s">
        <v>555</v>
      </c>
      <c r="C1155" t="s">
        <v>6816</v>
      </c>
      <c r="D1155" s="1" t="s">
        <v>7</v>
      </c>
      <c r="E1155" s="2">
        <v>5508500000</v>
      </c>
      <c r="F1155" s="2">
        <v>3414400000</v>
      </c>
      <c r="G1155" s="2">
        <v>1403500000</v>
      </c>
      <c r="H1155" s="1"/>
      <c r="I1155" s="1"/>
      <c r="J1155" s="1" t="s">
        <v>15</v>
      </c>
      <c r="K1155" s="1" t="s">
        <v>556</v>
      </c>
      <c r="M1155">
        <f t="array" ref="M1155">1 - (F1154/E1154)</f>
        <v>0.56107784431137731</v>
      </c>
      <c r="N1155">
        <f t="shared" ref="N1155:N1218" si="36">O1155/E1155</f>
        <v>0.12536988290823273</v>
      </c>
      <c r="O1155" s="2">
        <f t="array" ref="O1155">P1155-SUM(G1155:I1155)</f>
        <v>690600000</v>
      </c>
      <c r="P1155" s="2">
        <f t="shared" ref="P1155:P1218" si="37">E1155-F1155</f>
        <v>2094100000</v>
      </c>
    </row>
    <row r="1156" spans="1:16" x14ac:dyDescent="0.25">
      <c r="A1156" s="1">
        <v>1189</v>
      </c>
      <c r="B1156" t="s">
        <v>555</v>
      </c>
      <c r="C1156" t="s">
        <v>6817</v>
      </c>
      <c r="D1156" s="1" t="s">
        <v>10</v>
      </c>
      <c r="E1156" s="2">
        <v>5607000000</v>
      </c>
      <c r="F1156" s="2">
        <v>3482100000</v>
      </c>
      <c r="G1156" s="2">
        <v>1399500000</v>
      </c>
      <c r="H1156" s="1"/>
      <c r="I1156" s="1"/>
      <c r="J1156" s="1" t="s">
        <v>15</v>
      </c>
      <c r="K1156" s="1" t="s">
        <v>556</v>
      </c>
      <c r="M1156">
        <f t="array" ref="M1156">1 - (F1155/E1155)</f>
        <v>0.3801579377325951</v>
      </c>
      <c r="N1156">
        <f t="shared" si="36"/>
        <v>0.12937399678972714</v>
      </c>
      <c r="O1156" s="2">
        <f t="array" ref="O1156">P1156-SUM(G1156:I1156)</f>
        <v>725400000</v>
      </c>
      <c r="P1156" s="2">
        <f t="shared" si="37"/>
        <v>2124900000</v>
      </c>
    </row>
    <row r="1157" spans="1:16" hidden="1" x14ac:dyDescent="0.25">
      <c r="A1157" s="1">
        <v>1190</v>
      </c>
      <c r="B1157" t="s">
        <v>555</v>
      </c>
      <c r="C1157" t="s">
        <v>6818</v>
      </c>
      <c r="D1157" s="1" t="s">
        <v>11</v>
      </c>
      <c r="E1157" s="2">
        <v>5727000000</v>
      </c>
      <c r="F1157" s="2">
        <v>3523600000</v>
      </c>
      <c r="G1157" s="2">
        <v>1545900000</v>
      </c>
      <c r="H1157" s="1"/>
      <c r="I1157" s="1"/>
      <c r="J1157" s="1" t="s">
        <v>15</v>
      </c>
      <c r="K1157" s="1" t="s">
        <v>556</v>
      </c>
      <c r="M1157">
        <f t="array" ref="M1157">1 - (F1156/E1156)</f>
        <v>0.37897271268057786</v>
      </c>
      <c r="N1157">
        <f t="shared" si="36"/>
        <v>0.11480705430417322</v>
      </c>
      <c r="O1157" s="2">
        <f t="array" ref="O1157">P1157-SUM(G1157:I1157)</f>
        <v>657500000</v>
      </c>
      <c r="P1157" s="2">
        <f t="shared" si="37"/>
        <v>2203400000</v>
      </c>
    </row>
    <row r="1158" spans="1:16" hidden="1" x14ac:dyDescent="0.25">
      <c r="A1158" s="1">
        <v>1191</v>
      </c>
      <c r="B1158" t="s">
        <v>555</v>
      </c>
      <c r="C1158" t="s">
        <v>6819</v>
      </c>
      <c r="D1158" s="1" t="s">
        <v>12</v>
      </c>
      <c r="E1158" s="2">
        <v>5915700000</v>
      </c>
      <c r="F1158" s="2">
        <v>3611100000</v>
      </c>
      <c r="G1158" s="2">
        <v>1626000000</v>
      </c>
      <c r="H1158" s="1"/>
      <c r="I1158" s="1"/>
      <c r="J1158" s="1" t="s">
        <v>15</v>
      </c>
      <c r="K1158" s="1" t="s">
        <v>556</v>
      </c>
      <c r="M1158">
        <f t="array" ref="M1158">1 - (F1157/E1157)</f>
        <v>0.3847389558232932</v>
      </c>
      <c r="N1158">
        <f t="shared" si="36"/>
        <v>0.11471169937623611</v>
      </c>
      <c r="O1158" s="2">
        <f t="array" ref="O1158">P1158-SUM(G1158:I1158)</f>
        <v>678600000</v>
      </c>
      <c r="P1158" s="2">
        <f t="shared" si="37"/>
        <v>2304600000</v>
      </c>
    </row>
    <row r="1159" spans="1:16" hidden="1" x14ac:dyDescent="0.25">
      <c r="A1159" s="1">
        <v>1200</v>
      </c>
      <c r="B1159" t="s">
        <v>557</v>
      </c>
      <c r="C1159" t="s">
        <v>6816</v>
      </c>
      <c r="D1159" s="1" t="s">
        <v>7</v>
      </c>
      <c r="E1159" s="2">
        <v>484581000</v>
      </c>
      <c r="F1159" s="2">
        <v>21306000</v>
      </c>
      <c r="G1159" s="2">
        <v>38123000</v>
      </c>
      <c r="H1159" s="1"/>
      <c r="I1159" s="2">
        <v>147515000</v>
      </c>
      <c r="J1159" s="1" t="s">
        <v>71</v>
      </c>
      <c r="K1159" s="1" t="s">
        <v>353</v>
      </c>
      <c r="M1159">
        <f t="array" ref="M1159">1 - (F1158/E1158)</f>
        <v>0.38957350778437039</v>
      </c>
      <c r="N1159">
        <f t="shared" si="36"/>
        <v>0.57294239765900845</v>
      </c>
      <c r="O1159" s="2">
        <f t="array" ref="O1159">P1159-SUM(G1159:I1159)</f>
        <v>277637000</v>
      </c>
      <c r="P1159" s="2">
        <f t="shared" si="37"/>
        <v>463275000</v>
      </c>
    </row>
    <row r="1160" spans="1:16" x14ac:dyDescent="0.25">
      <c r="A1160" s="1">
        <v>1201</v>
      </c>
      <c r="B1160" t="s">
        <v>557</v>
      </c>
      <c r="C1160" t="s">
        <v>6817</v>
      </c>
      <c r="D1160" s="1" t="s">
        <v>10</v>
      </c>
      <c r="E1160" s="2">
        <v>780209000</v>
      </c>
      <c r="F1160" s="2">
        <v>38851000</v>
      </c>
      <c r="G1160" s="2">
        <v>56881000</v>
      </c>
      <c r="H1160" s="1"/>
      <c r="I1160" s="2">
        <v>306769000</v>
      </c>
      <c r="J1160" s="1" t="s">
        <v>71</v>
      </c>
      <c r="K1160" s="1" t="s">
        <v>353</v>
      </c>
      <c r="M1160">
        <f t="array" ref="M1160">1 - (F1159/E1159)</f>
        <v>0.95603211846935809</v>
      </c>
      <c r="N1160">
        <f t="shared" si="36"/>
        <v>0.48411130863653201</v>
      </c>
      <c r="O1160" s="2">
        <f t="array" ref="O1160">P1160-SUM(G1160:I1160)</f>
        <v>377708000</v>
      </c>
      <c r="P1160" s="2">
        <f t="shared" si="37"/>
        <v>741358000</v>
      </c>
    </row>
    <row r="1161" spans="1:16" hidden="1" x14ac:dyDescent="0.25">
      <c r="A1161" s="1">
        <v>1202</v>
      </c>
      <c r="B1161" t="s">
        <v>557</v>
      </c>
      <c r="C1161" t="s">
        <v>6818</v>
      </c>
      <c r="D1161" s="1" t="s">
        <v>11</v>
      </c>
      <c r="E1161" s="2">
        <v>933505000</v>
      </c>
      <c r="F1161" s="2">
        <v>53871000</v>
      </c>
      <c r="G1161" s="2">
        <v>51085000</v>
      </c>
      <c r="H1161" s="1"/>
      <c r="I1161" s="2">
        <v>374661000</v>
      </c>
      <c r="J1161" s="1" t="s">
        <v>71</v>
      </c>
      <c r="K1161" s="1" t="s">
        <v>353</v>
      </c>
      <c r="M1161">
        <f t="array" ref="M1161">1 - (F1160/E1160)</f>
        <v>0.95020436831669464</v>
      </c>
      <c r="N1161">
        <f t="shared" si="36"/>
        <v>0.48621914183641224</v>
      </c>
      <c r="O1161" s="2">
        <f t="array" ref="O1161">P1161-SUM(G1161:I1161)</f>
        <v>453888000</v>
      </c>
      <c r="P1161" s="2">
        <f t="shared" si="37"/>
        <v>879634000</v>
      </c>
    </row>
    <row r="1162" spans="1:16" hidden="1" x14ac:dyDescent="0.25">
      <c r="A1162" s="1">
        <v>1203</v>
      </c>
      <c r="B1162" t="s">
        <v>557</v>
      </c>
      <c r="C1162" t="s">
        <v>6819</v>
      </c>
      <c r="D1162" s="1" t="s">
        <v>12</v>
      </c>
      <c r="E1162" s="2">
        <v>1023285000</v>
      </c>
      <c r="F1162" s="2">
        <v>55352000</v>
      </c>
      <c r="G1162" s="2">
        <v>49298000</v>
      </c>
      <c r="H1162" s="1"/>
      <c r="I1162" s="2">
        <v>409215000</v>
      </c>
      <c r="J1162" s="1" t="s">
        <v>71</v>
      </c>
      <c r="K1162" s="1" t="s">
        <v>353</v>
      </c>
      <c r="M1162">
        <f t="array" ref="M1162">1 - (F1161/E1161)</f>
        <v>0.94229168563639187</v>
      </c>
      <c r="N1162">
        <f t="shared" si="36"/>
        <v>0.4978280733129089</v>
      </c>
      <c r="O1162" s="2">
        <f t="array" ref="O1162">P1162-SUM(G1162:I1162)</f>
        <v>509420000</v>
      </c>
      <c r="P1162" s="2">
        <f t="shared" si="37"/>
        <v>967933000</v>
      </c>
    </row>
    <row r="1163" spans="1:16" hidden="1" x14ac:dyDescent="0.25">
      <c r="A1163" s="1">
        <v>1204</v>
      </c>
      <c r="B1163" t="s">
        <v>558</v>
      </c>
      <c r="C1163" t="s">
        <v>6816</v>
      </c>
      <c r="D1163" s="1" t="s">
        <v>7</v>
      </c>
      <c r="E1163" s="2">
        <v>10184121000</v>
      </c>
      <c r="F1163" s="2">
        <v>8540319000</v>
      </c>
      <c r="G1163" s="2">
        <v>491725000</v>
      </c>
      <c r="H1163" s="1"/>
      <c r="I1163" s="2">
        <v>205334000</v>
      </c>
      <c r="J1163" s="1" t="s">
        <v>107</v>
      </c>
      <c r="K1163" s="1" t="s">
        <v>108</v>
      </c>
      <c r="M1163">
        <f t="array" ref="M1163">1 - (F1162/E1162)</f>
        <v>0.94590754286440237</v>
      </c>
      <c r="N1163">
        <f t="shared" si="36"/>
        <v>9.2962662167898433E-2</v>
      </c>
      <c r="O1163" s="2">
        <f t="array" ref="O1163">P1163-SUM(G1163:I1163)</f>
        <v>946743000</v>
      </c>
      <c r="P1163" s="2">
        <f t="shared" si="37"/>
        <v>1643802000</v>
      </c>
    </row>
    <row r="1164" spans="1:16" x14ac:dyDescent="0.25">
      <c r="A1164" s="1">
        <v>1205</v>
      </c>
      <c r="B1164" t="s">
        <v>558</v>
      </c>
      <c r="C1164" t="s">
        <v>6817</v>
      </c>
      <c r="D1164" s="1" t="s">
        <v>10</v>
      </c>
      <c r="E1164" s="2">
        <v>11871879000</v>
      </c>
      <c r="F1164" s="2">
        <v>10222213000</v>
      </c>
      <c r="G1164" s="2">
        <v>541586000</v>
      </c>
      <c r="H1164" s="1"/>
      <c r="I1164" s="2">
        <v>239343000</v>
      </c>
      <c r="J1164" s="1" t="s">
        <v>107</v>
      </c>
      <c r="K1164" s="1" t="s">
        <v>108</v>
      </c>
      <c r="M1164">
        <f t="array" ref="M1164">1 - (F1163/E1163)</f>
        <v>0.16140833362054519</v>
      </c>
      <c r="N1164">
        <f t="shared" si="36"/>
        <v>7.3176032201810681E-2</v>
      </c>
      <c r="O1164" s="2">
        <f t="array" ref="O1164">P1164-SUM(G1164:I1164)</f>
        <v>868737000</v>
      </c>
      <c r="P1164" s="2">
        <f t="shared" si="37"/>
        <v>1649666000</v>
      </c>
    </row>
    <row r="1165" spans="1:16" hidden="1" x14ac:dyDescent="0.25">
      <c r="A1165" s="1">
        <v>1206</v>
      </c>
      <c r="B1165" t="s">
        <v>558</v>
      </c>
      <c r="C1165" t="s">
        <v>6818</v>
      </c>
      <c r="D1165" s="1" t="s">
        <v>11</v>
      </c>
      <c r="E1165" s="2">
        <v>12195091000</v>
      </c>
      <c r="F1165" s="2">
        <v>10088548000</v>
      </c>
      <c r="G1165" s="2">
        <v>674887000</v>
      </c>
      <c r="H1165" s="1"/>
      <c r="I1165" s="2">
        <v>294684000</v>
      </c>
      <c r="J1165" s="1" t="s">
        <v>107</v>
      </c>
      <c r="K1165" s="1" t="s">
        <v>108</v>
      </c>
      <c r="M1165">
        <f t="array" ref="M1165">1 - (F1164/E1164)</f>
        <v>0.13895576260506026</v>
      </c>
      <c r="N1165">
        <f t="shared" si="36"/>
        <v>9.3231940622665294E-2</v>
      </c>
      <c r="O1165" s="2">
        <f t="array" ref="O1165">P1165-SUM(G1165:I1165)</f>
        <v>1136972000</v>
      </c>
      <c r="P1165" s="2">
        <f t="shared" si="37"/>
        <v>2106543000</v>
      </c>
    </row>
    <row r="1166" spans="1:16" hidden="1" x14ac:dyDescent="0.25">
      <c r="A1166" s="1">
        <v>1207</v>
      </c>
      <c r="B1166" t="s">
        <v>558</v>
      </c>
      <c r="C1166" t="s">
        <v>6819</v>
      </c>
      <c r="D1166" s="1" t="s">
        <v>12</v>
      </c>
      <c r="E1166" s="2">
        <v>7763206000</v>
      </c>
      <c r="F1166" s="2">
        <v>5641052000</v>
      </c>
      <c r="G1166" s="2">
        <v>693331000</v>
      </c>
      <c r="H1166" s="1"/>
      <c r="I1166" s="2">
        <v>354620000</v>
      </c>
      <c r="J1166" s="1" t="s">
        <v>107</v>
      </c>
      <c r="K1166" s="1" t="s">
        <v>108</v>
      </c>
      <c r="M1166">
        <f t="array" ref="M1166">1 - (F1165/E1165)</f>
        <v>0.17273696440641562</v>
      </c>
      <c r="N1166">
        <f t="shared" si="36"/>
        <v>0.13837105443292372</v>
      </c>
      <c r="O1166" s="2">
        <f t="array" ref="O1166">P1166-SUM(G1166:I1166)</f>
        <v>1074203000</v>
      </c>
      <c r="P1166" s="2">
        <f t="shared" si="37"/>
        <v>2122154000</v>
      </c>
    </row>
    <row r="1167" spans="1:16" hidden="1" x14ac:dyDescent="0.25">
      <c r="A1167" s="1">
        <v>1209</v>
      </c>
      <c r="B1167" t="s">
        <v>559</v>
      </c>
      <c r="C1167" t="s">
        <v>6816</v>
      </c>
      <c r="D1167" s="1" t="s">
        <v>11</v>
      </c>
      <c r="E1167" s="2">
        <v>15317800000</v>
      </c>
      <c r="F1167" s="2">
        <v>12602100000</v>
      </c>
      <c r="G1167" s="2">
        <v>477200000</v>
      </c>
      <c r="H1167" s="1"/>
      <c r="I1167" s="2">
        <v>294400000</v>
      </c>
      <c r="J1167" s="1" t="s">
        <v>15</v>
      </c>
      <c r="K1167" s="1" t="s">
        <v>432</v>
      </c>
      <c r="M1167">
        <f t="array" ref="M1167">1 - (F1166/E1166)</f>
        <v>0.27336051626093649</v>
      </c>
      <c r="N1167">
        <f t="shared" si="36"/>
        <v>0.12691770358667695</v>
      </c>
      <c r="O1167" s="2">
        <f t="array" ref="O1167">P1167-SUM(G1167:I1167)</f>
        <v>1944100000</v>
      </c>
      <c r="P1167" s="2">
        <f t="shared" si="37"/>
        <v>2715700000</v>
      </c>
    </row>
    <row r="1168" spans="1:16" x14ac:dyDescent="0.25">
      <c r="A1168" s="1">
        <v>1210</v>
      </c>
      <c r="B1168" t="s">
        <v>559</v>
      </c>
      <c r="C1168" t="s">
        <v>6817</v>
      </c>
      <c r="D1168" s="1" t="s">
        <v>12</v>
      </c>
      <c r="E1168" s="2">
        <v>15134400000</v>
      </c>
      <c r="F1168" s="2">
        <v>12491400000</v>
      </c>
      <c r="G1168" s="2">
        <v>431800000</v>
      </c>
      <c r="H1168" s="1"/>
      <c r="I1168" s="2">
        <v>291100000</v>
      </c>
      <c r="J1168" s="1" t="s">
        <v>15</v>
      </c>
      <c r="K1168" s="1" t="s">
        <v>432</v>
      </c>
      <c r="M1168">
        <f t="array" ref="M1168">1 - (F1167/E1167)</f>
        <v>0.17729047252216379</v>
      </c>
      <c r="N1168">
        <f t="shared" si="36"/>
        <v>0.12686991225288086</v>
      </c>
      <c r="O1168" s="2">
        <f t="array" ref="O1168">P1168-SUM(G1168:I1168)</f>
        <v>1920100000</v>
      </c>
      <c r="P1168" s="2">
        <f t="shared" si="37"/>
        <v>2643000000</v>
      </c>
    </row>
    <row r="1169" spans="1:16" hidden="1" x14ac:dyDescent="0.25">
      <c r="A1169" s="1">
        <v>1211</v>
      </c>
      <c r="B1169" t="s">
        <v>559</v>
      </c>
      <c r="C1169" t="s">
        <v>6818</v>
      </c>
      <c r="D1169" s="1" t="s">
        <v>75</v>
      </c>
      <c r="E1169" s="2">
        <v>15416900000</v>
      </c>
      <c r="F1169" s="2">
        <v>12671200000</v>
      </c>
      <c r="G1169" s="2">
        <v>443900000</v>
      </c>
      <c r="H1169" s="1"/>
      <c r="I1169" s="2">
        <v>292900000</v>
      </c>
      <c r="J1169" s="1" t="s">
        <v>15</v>
      </c>
      <c r="K1169" s="1" t="s">
        <v>432</v>
      </c>
      <c r="M1169">
        <f t="array" ref="M1169">1 - (F1168/E1168)</f>
        <v>0.17463526799873141</v>
      </c>
      <c r="N1169">
        <f t="shared" si="36"/>
        <v>0.1303050548424132</v>
      </c>
      <c r="O1169" s="2">
        <f t="array" ref="O1169">P1169-SUM(G1169:I1169)</f>
        <v>2008900000</v>
      </c>
      <c r="P1169" s="2">
        <f t="shared" si="37"/>
        <v>2745700000</v>
      </c>
    </row>
    <row r="1170" spans="1:16" hidden="1" x14ac:dyDescent="0.25">
      <c r="A1170" s="1">
        <v>1212</v>
      </c>
      <c r="B1170" t="s">
        <v>560</v>
      </c>
      <c r="C1170" t="s">
        <v>6816</v>
      </c>
      <c r="D1170" s="1" t="s">
        <v>7</v>
      </c>
      <c r="E1170" s="2">
        <v>6182184000</v>
      </c>
      <c r="F1170" s="2">
        <v>3084766000</v>
      </c>
      <c r="G1170" s="2">
        <v>2120025000</v>
      </c>
      <c r="H1170" s="1"/>
      <c r="I1170" s="1"/>
      <c r="J1170" s="1" t="s">
        <v>15</v>
      </c>
      <c r="K1170" s="1" t="s">
        <v>103</v>
      </c>
      <c r="M1170">
        <f t="array" ref="M1170">1 - (F1169/E1169)</f>
        <v>0.17809676394087004</v>
      </c>
      <c r="N1170">
        <f t="shared" si="36"/>
        <v>0.15809833547497129</v>
      </c>
      <c r="O1170" s="2">
        <f t="array" ref="O1170">P1170-SUM(G1170:I1170)</f>
        <v>977393000</v>
      </c>
      <c r="P1170" s="2">
        <f t="shared" si="37"/>
        <v>3097418000</v>
      </c>
    </row>
    <row r="1171" spans="1:16" x14ac:dyDescent="0.25">
      <c r="A1171" s="1">
        <v>1213</v>
      </c>
      <c r="B1171" t="s">
        <v>560</v>
      </c>
      <c r="C1171" t="s">
        <v>6817</v>
      </c>
      <c r="D1171" s="1" t="s">
        <v>10</v>
      </c>
      <c r="E1171" s="2">
        <v>6649237000</v>
      </c>
      <c r="F1171" s="2">
        <v>3280236000</v>
      </c>
      <c r="G1171" s="2">
        <v>2265516000</v>
      </c>
      <c r="H1171" s="1"/>
      <c r="I1171" s="1"/>
      <c r="J1171" s="1" t="s">
        <v>15</v>
      </c>
      <c r="K1171" s="1" t="s">
        <v>103</v>
      </c>
      <c r="M1171">
        <f t="array" ref="M1171">1 - (F1170/E1170)</f>
        <v>0.50102326297632027</v>
      </c>
      <c r="N1171">
        <f t="shared" si="36"/>
        <v>0.16595663532522603</v>
      </c>
      <c r="O1171" s="2">
        <f t="array" ref="O1171">P1171-SUM(G1171:I1171)</f>
        <v>1103485000</v>
      </c>
      <c r="P1171" s="2">
        <f t="shared" si="37"/>
        <v>3369001000</v>
      </c>
    </row>
    <row r="1172" spans="1:16" hidden="1" x14ac:dyDescent="0.25">
      <c r="A1172" s="1">
        <v>1214</v>
      </c>
      <c r="B1172" t="s">
        <v>560</v>
      </c>
      <c r="C1172" t="s">
        <v>6818</v>
      </c>
      <c r="D1172" s="1" t="s">
        <v>11</v>
      </c>
      <c r="E1172" s="2">
        <v>7216081000</v>
      </c>
      <c r="F1172" s="2">
        <v>3507180000</v>
      </c>
      <c r="G1172" s="2">
        <v>2438527000</v>
      </c>
      <c r="H1172" s="1"/>
      <c r="I1172" s="1"/>
      <c r="J1172" s="1" t="s">
        <v>15</v>
      </c>
      <c r="K1172" s="1" t="s">
        <v>103</v>
      </c>
      <c r="M1172">
        <f t="array" ref="M1172">1 - (F1171/E1171)</f>
        <v>0.50667482599883262</v>
      </c>
      <c r="N1172">
        <f t="shared" si="36"/>
        <v>0.17604763582892155</v>
      </c>
      <c r="O1172" s="2">
        <f t="array" ref="O1172">P1172-SUM(G1172:I1172)</f>
        <v>1270374000</v>
      </c>
      <c r="P1172" s="2">
        <f t="shared" si="37"/>
        <v>3708901000</v>
      </c>
    </row>
    <row r="1173" spans="1:16" hidden="1" x14ac:dyDescent="0.25">
      <c r="A1173" s="1">
        <v>1215</v>
      </c>
      <c r="B1173" t="s">
        <v>560</v>
      </c>
      <c r="C1173" t="s">
        <v>6819</v>
      </c>
      <c r="D1173" s="1" t="s">
        <v>12</v>
      </c>
      <c r="E1173" s="2">
        <v>7966674000</v>
      </c>
      <c r="F1173" s="2">
        <v>3804031000</v>
      </c>
      <c r="G1173" s="2">
        <v>2648622000</v>
      </c>
      <c r="H1173" s="1"/>
      <c r="I1173" s="1"/>
      <c r="J1173" s="1" t="s">
        <v>15</v>
      </c>
      <c r="K1173" s="1" t="s">
        <v>103</v>
      </c>
      <c r="M1173">
        <f t="array" ref="M1173">1 - (F1172/E1172)</f>
        <v>0.51397718512306056</v>
      </c>
      <c r="N1173">
        <f t="shared" si="36"/>
        <v>0.19004430205127007</v>
      </c>
      <c r="O1173" s="2">
        <f t="array" ref="O1173">P1173-SUM(G1173:I1173)</f>
        <v>1514021000</v>
      </c>
      <c r="P1173" s="2">
        <f t="shared" si="37"/>
        <v>4162643000</v>
      </c>
    </row>
    <row r="1174" spans="1:16" hidden="1" x14ac:dyDescent="0.25">
      <c r="A1174" s="1">
        <v>1216</v>
      </c>
      <c r="B1174" t="s">
        <v>561</v>
      </c>
      <c r="C1174" t="s">
        <v>6816</v>
      </c>
      <c r="D1174" s="1" t="s">
        <v>7</v>
      </c>
      <c r="E1174" s="2">
        <v>20100000000</v>
      </c>
      <c r="F1174" s="2">
        <v>6530000000</v>
      </c>
      <c r="G1174" s="2">
        <v>1879000000</v>
      </c>
      <c r="H1174" s="1"/>
      <c r="I1174" s="2">
        <v>3585000000</v>
      </c>
      <c r="J1174" s="1" t="s">
        <v>107</v>
      </c>
      <c r="K1174" s="1" t="s">
        <v>108</v>
      </c>
      <c r="M1174">
        <f t="array" ref="M1174">1 - (F1173/E1173)</f>
        <v>0.52250700857095445</v>
      </c>
      <c r="N1174">
        <f t="shared" si="36"/>
        <v>0.40328358208955223</v>
      </c>
      <c r="O1174" s="2">
        <f t="array" ref="O1174">P1174-SUM(G1174:I1174)</f>
        <v>8106000000</v>
      </c>
      <c r="P1174" s="2">
        <f t="shared" si="37"/>
        <v>13570000000</v>
      </c>
    </row>
    <row r="1175" spans="1:16" x14ac:dyDescent="0.25">
      <c r="A1175" s="1">
        <v>1217</v>
      </c>
      <c r="B1175" t="s">
        <v>561</v>
      </c>
      <c r="C1175" t="s">
        <v>6817</v>
      </c>
      <c r="D1175" s="1" t="s">
        <v>10</v>
      </c>
      <c r="E1175" s="2">
        <v>20170000000</v>
      </c>
      <c r="F1175" s="2">
        <v>6497000000</v>
      </c>
      <c r="G1175" s="2">
        <v>2108000000</v>
      </c>
      <c r="H1175" s="1"/>
      <c r="I1175" s="2">
        <v>4203000000</v>
      </c>
      <c r="J1175" s="1" t="s">
        <v>107</v>
      </c>
      <c r="K1175" s="1" t="s">
        <v>108</v>
      </c>
      <c r="M1175">
        <f t="array" ref="M1175">1 - (F1174/E1174)</f>
        <v>0.67512437810945269</v>
      </c>
      <c r="N1175">
        <f t="shared" si="36"/>
        <v>0.36499752107089739</v>
      </c>
      <c r="O1175" s="2">
        <f t="array" ref="O1175">P1175-SUM(G1175:I1175)</f>
        <v>7362000000</v>
      </c>
      <c r="P1175" s="2">
        <f t="shared" si="37"/>
        <v>13673000000</v>
      </c>
    </row>
    <row r="1176" spans="1:16" hidden="1" x14ac:dyDescent="0.25">
      <c r="A1176" s="1">
        <v>1218</v>
      </c>
      <c r="B1176" t="s">
        <v>561</v>
      </c>
      <c r="C1176" t="s">
        <v>6818</v>
      </c>
      <c r="D1176" s="1" t="s">
        <v>11</v>
      </c>
      <c r="E1176" s="2">
        <v>19312000000</v>
      </c>
      <c r="F1176" s="2">
        <v>6803000000</v>
      </c>
      <c r="G1176" s="2">
        <v>2053000000</v>
      </c>
      <c r="H1176" s="1"/>
      <c r="I1176" s="2">
        <v>4261000000</v>
      </c>
      <c r="J1176" s="1" t="s">
        <v>107</v>
      </c>
      <c r="K1176" s="1" t="s">
        <v>108</v>
      </c>
      <c r="M1176">
        <f t="array" ref="M1176">1 - (F1175/E1175)</f>
        <v>0.67788795240456123</v>
      </c>
      <c r="N1176">
        <f t="shared" si="36"/>
        <v>0.32078500414250205</v>
      </c>
      <c r="O1176" s="2">
        <f t="array" ref="O1176">P1176-SUM(G1176:I1176)</f>
        <v>6195000000</v>
      </c>
      <c r="P1176" s="2">
        <f t="shared" si="37"/>
        <v>12509000000</v>
      </c>
    </row>
    <row r="1177" spans="1:16" hidden="1" x14ac:dyDescent="0.25">
      <c r="A1177" s="1">
        <v>1219</v>
      </c>
      <c r="B1177" t="s">
        <v>561</v>
      </c>
      <c r="C1177" t="s">
        <v>6819</v>
      </c>
      <c r="D1177" s="1" t="s">
        <v>12</v>
      </c>
      <c r="E1177" s="2">
        <v>12480000000</v>
      </c>
      <c r="F1177" s="2">
        <v>5804000000</v>
      </c>
      <c r="G1177" s="2">
        <v>1613000000</v>
      </c>
      <c r="H1177" s="1"/>
      <c r="I1177" s="2">
        <v>4544000000</v>
      </c>
      <c r="J1177" s="1" t="s">
        <v>107</v>
      </c>
      <c r="K1177" s="1" t="s">
        <v>108</v>
      </c>
      <c r="M1177">
        <f t="array" ref="M1177">1 - (F1176/E1176)</f>
        <v>0.64773198011598998</v>
      </c>
      <c r="N1177">
        <f t="shared" si="36"/>
        <v>4.158653846153846E-2</v>
      </c>
      <c r="O1177" s="2">
        <f t="array" ref="O1177">P1177-SUM(G1177:I1177)</f>
        <v>519000000</v>
      </c>
      <c r="P1177" s="2">
        <f t="shared" si="37"/>
        <v>6676000000</v>
      </c>
    </row>
    <row r="1178" spans="1:16" hidden="1" x14ac:dyDescent="0.25">
      <c r="A1178" s="1">
        <v>1224</v>
      </c>
      <c r="B1178" t="s">
        <v>562</v>
      </c>
      <c r="C1178" t="s">
        <v>6816</v>
      </c>
      <c r="D1178" s="1" t="s">
        <v>7</v>
      </c>
      <c r="E1178" s="2">
        <v>1355300000</v>
      </c>
      <c r="F1178" s="2">
        <v>90800000</v>
      </c>
      <c r="G1178" s="2">
        <v>803800000</v>
      </c>
      <c r="H1178" s="1"/>
      <c r="I1178" s="2">
        <v>76000000</v>
      </c>
      <c r="J1178" s="1" t="s">
        <v>66</v>
      </c>
      <c r="K1178" s="1" t="s">
        <v>563</v>
      </c>
      <c r="M1178">
        <f t="array" ref="M1178">1 - (F1177/E1177)</f>
        <v>0.53493589743589742</v>
      </c>
      <c r="N1178">
        <f t="shared" si="36"/>
        <v>0.28384859440714233</v>
      </c>
      <c r="O1178" s="2">
        <f t="array" ref="O1178">P1178-SUM(G1178:I1178)</f>
        <v>384700000</v>
      </c>
      <c r="P1178" s="2">
        <f t="shared" si="37"/>
        <v>1264500000</v>
      </c>
    </row>
    <row r="1179" spans="1:16" x14ac:dyDescent="0.25">
      <c r="A1179" s="1">
        <v>1225</v>
      </c>
      <c r="B1179" t="s">
        <v>562</v>
      </c>
      <c r="C1179" t="s">
        <v>6817</v>
      </c>
      <c r="D1179" s="1" t="s">
        <v>10</v>
      </c>
      <c r="E1179" s="2">
        <v>1346100000</v>
      </c>
      <c r="F1179" s="2">
        <v>81100000</v>
      </c>
      <c r="G1179" s="2">
        <v>812800000</v>
      </c>
      <c r="H1179" s="1"/>
      <c r="I1179" s="2">
        <v>69900000</v>
      </c>
      <c r="J1179" s="1" t="s">
        <v>66</v>
      </c>
      <c r="K1179" s="1" t="s">
        <v>563</v>
      </c>
      <c r="M1179">
        <f t="array" ref="M1179">1 - (F1178/E1178)</f>
        <v>0.93300376300450083</v>
      </c>
      <c r="N1179">
        <f t="shared" si="36"/>
        <v>0.28400564594012334</v>
      </c>
      <c r="O1179" s="2">
        <f t="array" ref="O1179">P1179-SUM(G1179:I1179)</f>
        <v>382300000</v>
      </c>
      <c r="P1179" s="2">
        <f t="shared" si="37"/>
        <v>1265000000</v>
      </c>
    </row>
    <row r="1180" spans="1:16" hidden="1" x14ac:dyDescent="0.25">
      <c r="A1180" s="1">
        <v>1226</v>
      </c>
      <c r="B1180" t="s">
        <v>562</v>
      </c>
      <c r="C1180" t="s">
        <v>6818</v>
      </c>
      <c r="D1180" s="1" t="s">
        <v>11</v>
      </c>
      <c r="E1180" s="2">
        <v>1381400000</v>
      </c>
      <c r="F1180" s="2">
        <v>80900000</v>
      </c>
      <c r="G1180" s="2">
        <v>816700000</v>
      </c>
      <c r="H1180" s="1"/>
      <c r="I1180" s="2">
        <v>65400000</v>
      </c>
      <c r="J1180" s="1" t="s">
        <v>66</v>
      </c>
      <c r="K1180" s="1" t="s">
        <v>563</v>
      </c>
      <c r="M1180">
        <f t="array" ref="M1180">1 - (F1179/E1179)</f>
        <v>0.93975187578931729</v>
      </c>
      <c r="N1180">
        <f t="shared" si="36"/>
        <v>0.30288113508035325</v>
      </c>
      <c r="O1180" s="2">
        <f t="array" ref="O1180">P1180-SUM(G1180:I1180)</f>
        <v>418400000</v>
      </c>
      <c r="P1180" s="2">
        <f t="shared" si="37"/>
        <v>1300500000</v>
      </c>
    </row>
    <row r="1181" spans="1:16" hidden="1" x14ac:dyDescent="0.25">
      <c r="A1181" s="1">
        <v>1227</v>
      </c>
      <c r="B1181" t="s">
        <v>562</v>
      </c>
      <c r="C1181" t="s">
        <v>6819</v>
      </c>
      <c r="D1181" s="1" t="s">
        <v>12</v>
      </c>
      <c r="E1181" s="2">
        <v>1421300000</v>
      </c>
      <c r="F1181" s="2">
        <v>95500000</v>
      </c>
      <c r="G1181" s="2">
        <v>836700000</v>
      </c>
      <c r="H1181" s="1"/>
      <c r="I1181" s="2">
        <v>57300000</v>
      </c>
      <c r="J1181" s="1" t="s">
        <v>66</v>
      </c>
      <c r="K1181" s="1" t="s">
        <v>563</v>
      </c>
      <c r="M1181">
        <f t="array" ref="M1181">1 - (F1180/E1180)</f>
        <v>0.94143622412045747</v>
      </c>
      <c r="N1181">
        <f t="shared" si="36"/>
        <v>0.30380637444592978</v>
      </c>
      <c r="O1181" s="2">
        <f t="array" ref="O1181">P1181-SUM(G1181:I1181)</f>
        <v>431800000</v>
      </c>
      <c r="P1181" s="2">
        <f t="shared" si="37"/>
        <v>1325800000</v>
      </c>
    </row>
    <row r="1182" spans="1:16" hidden="1" x14ac:dyDescent="0.25">
      <c r="A1182" s="1">
        <v>1228</v>
      </c>
      <c r="B1182" t="s">
        <v>564</v>
      </c>
      <c r="C1182" t="s">
        <v>6816</v>
      </c>
      <c r="D1182" s="1" t="s">
        <v>7</v>
      </c>
      <c r="E1182" s="2">
        <v>3823713000</v>
      </c>
      <c r="F1182" s="2">
        <v>1582398000</v>
      </c>
      <c r="G1182" s="2">
        <v>1489735000</v>
      </c>
      <c r="H1182" s="2">
        <v>114250000</v>
      </c>
      <c r="I1182" s="1"/>
      <c r="J1182" s="1" t="s">
        <v>8</v>
      </c>
      <c r="K1182" s="1" t="s">
        <v>565</v>
      </c>
      <c r="M1182">
        <f t="array" ref="M1182">1 - (F1181/E1181)</f>
        <v>0.93280799268275527</v>
      </c>
      <c r="N1182">
        <f t="shared" si="36"/>
        <v>0.16667830456940674</v>
      </c>
      <c r="O1182" s="2">
        <f t="array" ref="O1182">P1182-SUM(G1182:I1182)</f>
        <v>637330000</v>
      </c>
      <c r="P1182" s="2">
        <f t="shared" si="37"/>
        <v>2241315000</v>
      </c>
    </row>
    <row r="1183" spans="1:16" x14ac:dyDescent="0.25">
      <c r="A1183" s="1">
        <v>1229</v>
      </c>
      <c r="B1183" t="s">
        <v>564</v>
      </c>
      <c r="C1183" t="s">
        <v>6817</v>
      </c>
      <c r="D1183" s="1" t="s">
        <v>10</v>
      </c>
      <c r="E1183" s="2">
        <v>3791335000</v>
      </c>
      <c r="F1183" s="2">
        <v>1650622000</v>
      </c>
      <c r="G1183" s="2">
        <v>1420096000</v>
      </c>
      <c r="H1183" s="2">
        <v>110412000</v>
      </c>
      <c r="I1183" s="1"/>
      <c r="J1183" s="1" t="s">
        <v>8</v>
      </c>
      <c r="K1183" s="1" t="s">
        <v>565</v>
      </c>
      <c r="M1183">
        <f t="array" ref="M1183">1 - (F1182/E1182)</f>
        <v>0.58616193213245871</v>
      </c>
      <c r="N1183">
        <f t="shared" si="36"/>
        <v>0.16094726527727041</v>
      </c>
      <c r="O1183" s="2">
        <f t="array" ref="O1183">P1183-SUM(G1183:I1183)</f>
        <v>610205000</v>
      </c>
      <c r="P1183" s="2">
        <f t="shared" si="37"/>
        <v>2140713000</v>
      </c>
    </row>
    <row r="1184" spans="1:16" hidden="1" x14ac:dyDescent="0.25">
      <c r="A1184" s="1">
        <v>1230</v>
      </c>
      <c r="B1184" t="s">
        <v>564</v>
      </c>
      <c r="C1184" t="s">
        <v>6818</v>
      </c>
      <c r="D1184" s="1" t="s">
        <v>11</v>
      </c>
      <c r="E1184" s="2">
        <v>3821504000</v>
      </c>
      <c r="F1184" s="2">
        <v>1680791000</v>
      </c>
      <c r="G1184" s="2">
        <v>1378400000</v>
      </c>
      <c r="H1184" s="2">
        <v>109931000</v>
      </c>
      <c r="I1184" s="1"/>
      <c r="J1184" s="1" t="s">
        <v>8</v>
      </c>
      <c r="K1184" s="1" t="s">
        <v>565</v>
      </c>
      <c r="M1184">
        <f t="array" ref="M1184">1 - (F1183/E1183)</f>
        <v>0.56463303823059685</v>
      </c>
      <c r="N1184">
        <f t="shared" si="36"/>
        <v>0.17071341545108942</v>
      </c>
      <c r="O1184" s="2">
        <f t="array" ref="O1184">P1184-SUM(G1184:I1184)</f>
        <v>652382000</v>
      </c>
      <c r="P1184" s="2">
        <f t="shared" si="37"/>
        <v>2140713000</v>
      </c>
    </row>
    <row r="1185" spans="1:16" hidden="1" x14ac:dyDescent="0.25">
      <c r="A1185" s="1">
        <v>1231</v>
      </c>
      <c r="B1185" t="s">
        <v>564</v>
      </c>
      <c r="C1185" t="s">
        <v>6819</v>
      </c>
      <c r="D1185" s="1" t="s">
        <v>12</v>
      </c>
      <c r="E1185" s="2">
        <v>3578060000</v>
      </c>
      <c r="F1185" s="2">
        <v>1558591000</v>
      </c>
      <c r="G1185" s="2">
        <v>1279961000</v>
      </c>
      <c r="H1185" s="2">
        <v>110156000</v>
      </c>
      <c r="I1185" s="1"/>
      <c r="J1185" s="1" t="s">
        <v>8</v>
      </c>
      <c r="K1185" s="1" t="s">
        <v>565</v>
      </c>
      <c r="M1185">
        <f t="array" ref="M1185">1 - (F1184/E1184)</f>
        <v>0.56017552251678926</v>
      </c>
      <c r="N1185">
        <f t="shared" si="36"/>
        <v>0.17589196380161318</v>
      </c>
      <c r="O1185" s="2">
        <f t="array" ref="O1185">P1185-SUM(G1185:I1185)</f>
        <v>629352000</v>
      </c>
      <c r="P1185" s="2">
        <f t="shared" si="37"/>
        <v>2019469000</v>
      </c>
    </row>
    <row r="1186" spans="1:16" hidden="1" x14ac:dyDescent="0.25">
      <c r="A1186" s="1">
        <v>1232</v>
      </c>
      <c r="B1186" t="s">
        <v>566</v>
      </c>
      <c r="C1186" t="s">
        <v>6816</v>
      </c>
      <c r="D1186" s="1" t="s">
        <v>7</v>
      </c>
      <c r="E1186" s="2">
        <v>16596800000</v>
      </c>
      <c r="F1186" s="2">
        <v>13908300000</v>
      </c>
      <c r="G1186" s="2">
        <v>571600000</v>
      </c>
      <c r="H1186" s="2">
        <v>279300000</v>
      </c>
      <c r="I1186" s="2">
        <v>517400000</v>
      </c>
      <c r="J1186" s="1" t="s">
        <v>8</v>
      </c>
      <c r="K1186" s="1" t="s">
        <v>174</v>
      </c>
      <c r="M1186">
        <f t="array" ref="M1186">1 - (F1185/E1185)</f>
        <v>0.56440333588592706</v>
      </c>
      <c r="N1186">
        <f t="shared" si="36"/>
        <v>7.9545454545454544E-2</v>
      </c>
      <c r="O1186" s="2">
        <f t="array" ref="O1186">P1186-SUM(G1186:I1186)</f>
        <v>1320200000</v>
      </c>
      <c r="P1186" s="2">
        <f t="shared" si="37"/>
        <v>2688500000</v>
      </c>
    </row>
    <row r="1187" spans="1:16" x14ac:dyDescent="0.25">
      <c r="A1187" s="1">
        <v>1233</v>
      </c>
      <c r="B1187" t="s">
        <v>566</v>
      </c>
      <c r="C1187" t="s">
        <v>6817</v>
      </c>
      <c r="D1187" s="1" t="s">
        <v>10</v>
      </c>
      <c r="E1187" s="2">
        <v>16661000000</v>
      </c>
      <c r="F1187" s="2">
        <v>13900700000</v>
      </c>
      <c r="G1187" s="2">
        <v>559500000</v>
      </c>
      <c r="H1187" s="2">
        <v>251400000</v>
      </c>
      <c r="I1187" s="2">
        <v>571700000</v>
      </c>
      <c r="J1187" s="1" t="s">
        <v>8</v>
      </c>
      <c r="K1187" s="1" t="s">
        <v>174</v>
      </c>
      <c r="M1187">
        <f t="array" ref="M1187">1 - (F1186/E1186)</f>
        <v>0.16198905813168807</v>
      </c>
      <c r="N1187">
        <f t="shared" si="36"/>
        <v>8.2690114638977255E-2</v>
      </c>
      <c r="O1187" s="2">
        <f t="array" ref="O1187">P1187-SUM(G1187:I1187)</f>
        <v>1377700000</v>
      </c>
      <c r="P1187" s="2">
        <f t="shared" si="37"/>
        <v>2760300000</v>
      </c>
    </row>
    <row r="1188" spans="1:16" hidden="1" x14ac:dyDescent="0.25">
      <c r="A1188" s="1">
        <v>1234</v>
      </c>
      <c r="B1188" t="s">
        <v>566</v>
      </c>
      <c r="C1188" t="s">
        <v>6818</v>
      </c>
      <c r="D1188" s="1" t="s">
        <v>11</v>
      </c>
      <c r="E1188" s="2">
        <v>18534400000</v>
      </c>
      <c r="F1188" s="2">
        <v>15481600000</v>
      </c>
      <c r="G1188" s="2">
        <v>561400000</v>
      </c>
      <c r="H1188" s="2">
        <v>215600000</v>
      </c>
      <c r="I1188" s="2">
        <v>588500000</v>
      </c>
      <c r="J1188" s="1" t="s">
        <v>8</v>
      </c>
      <c r="K1188" s="1" t="s">
        <v>174</v>
      </c>
      <c r="M1188">
        <f t="array" ref="M1188">1 - (F1187/E1187)</f>
        <v>0.16567432927195247</v>
      </c>
      <c r="N1188">
        <f t="shared" si="36"/>
        <v>9.1036127417127077E-2</v>
      </c>
      <c r="O1188" s="2">
        <f t="array" ref="O1188">P1188-SUM(G1188:I1188)</f>
        <v>1687300000</v>
      </c>
      <c r="P1188" s="2">
        <f t="shared" si="37"/>
        <v>3052800000</v>
      </c>
    </row>
    <row r="1189" spans="1:16" hidden="1" x14ac:dyDescent="0.25">
      <c r="A1189" s="1">
        <v>1235</v>
      </c>
      <c r="B1189" t="s">
        <v>566</v>
      </c>
      <c r="C1189" t="s">
        <v>6819</v>
      </c>
      <c r="D1189" s="1" t="s">
        <v>12</v>
      </c>
      <c r="E1189" s="2">
        <v>18671300000</v>
      </c>
      <c r="F1189" s="2">
        <v>15292100000</v>
      </c>
      <c r="G1189" s="2">
        <v>541500000</v>
      </c>
      <c r="H1189" s="2">
        <v>239800000</v>
      </c>
      <c r="I1189" s="2">
        <v>583700000</v>
      </c>
      <c r="J1189" s="1" t="s">
        <v>8</v>
      </c>
      <c r="K1189" s="1" t="s">
        <v>174</v>
      </c>
      <c r="M1189">
        <f t="array" ref="M1189">1 - (F1188/E1188)</f>
        <v>0.16470994475138123</v>
      </c>
      <c r="N1189">
        <f t="shared" si="36"/>
        <v>0.10787679486698837</v>
      </c>
      <c r="O1189" s="2">
        <f t="array" ref="O1189">P1189-SUM(G1189:I1189)</f>
        <v>2014200000</v>
      </c>
      <c r="P1189" s="2">
        <f t="shared" si="37"/>
        <v>3379200000</v>
      </c>
    </row>
    <row r="1190" spans="1:16" hidden="1" x14ac:dyDescent="0.25">
      <c r="A1190" s="1">
        <v>1236</v>
      </c>
      <c r="B1190" t="s">
        <v>567</v>
      </c>
      <c r="C1190" t="s">
        <v>6816</v>
      </c>
      <c r="D1190" s="1" t="s">
        <v>10</v>
      </c>
      <c r="E1190" s="2">
        <v>15598000000</v>
      </c>
      <c r="F1190" s="2">
        <v>11759000000</v>
      </c>
      <c r="G1190" s="1"/>
      <c r="H1190" s="1"/>
      <c r="I1190" s="2">
        <v>2077000000</v>
      </c>
      <c r="J1190" s="1" t="s">
        <v>61</v>
      </c>
      <c r="K1190" s="1" t="s">
        <v>62</v>
      </c>
      <c r="M1190">
        <f t="array" ref="M1190">1 - (F1189/E1189)</f>
        <v>0.18098364870148298</v>
      </c>
      <c r="N1190">
        <f t="shared" si="36"/>
        <v>0.11296320041030901</v>
      </c>
      <c r="O1190" s="2">
        <f t="array" ref="O1190">P1190-SUM(G1190:I1190)</f>
        <v>1762000000</v>
      </c>
      <c r="P1190" s="2">
        <f t="shared" si="37"/>
        <v>3839000000</v>
      </c>
    </row>
    <row r="1191" spans="1:16" x14ac:dyDescent="0.25">
      <c r="A1191" s="1">
        <v>1237</v>
      </c>
      <c r="B1191" t="s">
        <v>567</v>
      </c>
      <c r="C1191" t="s">
        <v>6817</v>
      </c>
      <c r="D1191" s="1" t="s">
        <v>11</v>
      </c>
      <c r="E1191" s="2">
        <v>17090000000</v>
      </c>
      <c r="F1191" s="2">
        <v>12207000000</v>
      </c>
      <c r="G1191" s="1"/>
      <c r="H1191" s="1"/>
      <c r="I1191" s="2">
        <v>2433000000</v>
      </c>
      <c r="J1191" s="1" t="s">
        <v>61</v>
      </c>
      <c r="K1191" s="1" t="s">
        <v>62</v>
      </c>
      <c r="M1191">
        <f t="array" ref="M1191">1 - (F1190/E1190)</f>
        <v>0.24612129760225665</v>
      </c>
      <c r="N1191">
        <f t="shared" si="36"/>
        <v>0.14335868929198362</v>
      </c>
      <c r="O1191" s="2">
        <f t="array" ref="O1191">P1191-SUM(G1191:I1191)</f>
        <v>2450000000</v>
      </c>
      <c r="P1191" s="2">
        <f t="shared" si="37"/>
        <v>4883000000</v>
      </c>
    </row>
    <row r="1192" spans="1:16" hidden="1" x14ac:dyDescent="0.25">
      <c r="A1192" s="1">
        <v>1238</v>
      </c>
      <c r="B1192" t="s">
        <v>567</v>
      </c>
      <c r="C1192" t="s">
        <v>6818</v>
      </c>
      <c r="D1192" s="1" t="s">
        <v>12</v>
      </c>
      <c r="E1192" s="2">
        <v>16833000000</v>
      </c>
      <c r="F1192" s="2">
        <v>12713000000</v>
      </c>
      <c r="G1192" s="1"/>
      <c r="H1192" s="1"/>
      <c r="I1192" s="2">
        <v>2612000000</v>
      </c>
      <c r="J1192" s="1" t="s">
        <v>61</v>
      </c>
      <c r="K1192" s="1" t="s">
        <v>62</v>
      </c>
      <c r="M1192">
        <f t="array" ref="M1192">1 - (F1191/E1191)</f>
        <v>0.28572264482153309</v>
      </c>
      <c r="N1192">
        <f t="shared" si="36"/>
        <v>8.958593239470089E-2</v>
      </c>
      <c r="O1192" s="2">
        <f t="array" ref="O1192">P1192-SUM(G1192:I1192)</f>
        <v>1508000000</v>
      </c>
      <c r="P1192" s="2">
        <f t="shared" si="37"/>
        <v>4120000000</v>
      </c>
    </row>
    <row r="1193" spans="1:16" hidden="1" x14ac:dyDescent="0.25">
      <c r="A1193" s="1">
        <v>1239</v>
      </c>
      <c r="B1193" t="s">
        <v>567</v>
      </c>
      <c r="C1193" t="s">
        <v>6819</v>
      </c>
      <c r="D1193" s="1" t="s">
        <v>75</v>
      </c>
      <c r="E1193" s="2">
        <v>17666000000</v>
      </c>
      <c r="F1193" s="2">
        <v>12734000000</v>
      </c>
      <c r="G1193" s="1"/>
      <c r="H1193" s="1"/>
      <c r="I1193" s="2">
        <v>2755000000</v>
      </c>
      <c r="J1193" s="1" t="s">
        <v>61</v>
      </c>
      <c r="K1193" s="1" t="s">
        <v>62</v>
      </c>
      <c r="M1193">
        <f t="array" ref="M1193">1 - (F1192/E1192)</f>
        <v>0.24475732192716693</v>
      </c>
      <c r="N1193">
        <f t="shared" si="36"/>
        <v>0.12323106532321974</v>
      </c>
      <c r="O1193" s="2">
        <f t="array" ref="O1193">P1193-SUM(G1193:I1193)</f>
        <v>2177000000</v>
      </c>
      <c r="P1193" s="2">
        <f t="shared" si="37"/>
        <v>4932000000</v>
      </c>
    </row>
    <row r="1194" spans="1:16" hidden="1" x14ac:dyDescent="0.25">
      <c r="A1194" s="1">
        <v>1240</v>
      </c>
      <c r="B1194" t="s">
        <v>568</v>
      </c>
      <c r="C1194" t="s">
        <v>6816</v>
      </c>
      <c r="D1194" s="1" t="s">
        <v>7</v>
      </c>
      <c r="E1194" s="2">
        <v>5260956000</v>
      </c>
      <c r="F1194" s="2">
        <v>1177275000</v>
      </c>
      <c r="G1194" s="2">
        <v>2188747000</v>
      </c>
      <c r="H1194" s="1"/>
      <c r="I1194" s="2">
        <v>65141000</v>
      </c>
      <c r="J1194" s="1" t="s">
        <v>15</v>
      </c>
      <c r="K1194" s="1" t="s">
        <v>101</v>
      </c>
      <c r="M1194">
        <f t="array" ref="M1194">1 - (F1193/E1193)</f>
        <v>0.27918034642816714</v>
      </c>
      <c r="N1194">
        <f t="shared" si="36"/>
        <v>0.3478061781927087</v>
      </c>
      <c r="O1194" s="2">
        <f t="array" ref="O1194">P1194-SUM(G1194:I1194)</f>
        <v>1829793000</v>
      </c>
      <c r="P1194" s="2">
        <f t="shared" si="37"/>
        <v>4083681000</v>
      </c>
    </row>
    <row r="1195" spans="1:16" x14ac:dyDescent="0.25">
      <c r="A1195" s="1">
        <v>1241</v>
      </c>
      <c r="B1195" t="s">
        <v>568</v>
      </c>
      <c r="C1195" t="s">
        <v>6817</v>
      </c>
      <c r="D1195" s="1" t="s">
        <v>10</v>
      </c>
      <c r="E1195" s="2">
        <v>6793306000</v>
      </c>
      <c r="F1195" s="2">
        <v>1077420000</v>
      </c>
      <c r="G1195" s="2">
        <v>3185497000</v>
      </c>
      <c r="H1195" s="1"/>
      <c r="I1195" s="2">
        <v>117975000</v>
      </c>
      <c r="J1195" s="1" t="s">
        <v>15</v>
      </c>
      <c r="K1195" s="1" t="s">
        <v>101</v>
      </c>
      <c r="M1195">
        <f t="array" ref="M1195">1 - (F1194/E1194)</f>
        <v>0.77622413112749844</v>
      </c>
      <c r="N1195">
        <f t="shared" si="36"/>
        <v>0.35511634541414738</v>
      </c>
      <c r="O1195" s="2">
        <f t="array" ref="O1195">P1195-SUM(G1195:I1195)</f>
        <v>2412414000</v>
      </c>
      <c r="P1195" s="2">
        <f t="shared" si="37"/>
        <v>5715886000</v>
      </c>
    </row>
    <row r="1196" spans="1:16" hidden="1" x14ac:dyDescent="0.25">
      <c r="A1196" s="1">
        <v>1242</v>
      </c>
      <c r="B1196" t="s">
        <v>568</v>
      </c>
      <c r="C1196" t="s">
        <v>6818</v>
      </c>
      <c r="D1196" s="1" t="s">
        <v>11</v>
      </c>
      <c r="E1196" s="2">
        <v>8441971000</v>
      </c>
      <c r="F1196" s="2">
        <v>857841000</v>
      </c>
      <c r="G1196" s="2">
        <v>4302998000</v>
      </c>
      <c r="H1196" s="1"/>
      <c r="I1196" s="2">
        <v>207820000</v>
      </c>
      <c r="J1196" s="1" t="s">
        <v>15</v>
      </c>
      <c r="K1196" s="1" t="s">
        <v>101</v>
      </c>
      <c r="M1196">
        <f t="array" ref="M1196">1 - (F1195/E1195)</f>
        <v>0.84139975440529247</v>
      </c>
      <c r="N1196">
        <f t="shared" si="36"/>
        <v>0.36405147565657359</v>
      </c>
      <c r="O1196" s="2">
        <f t="array" ref="O1196">P1196-SUM(G1196:I1196)</f>
        <v>3073312000</v>
      </c>
      <c r="P1196" s="2">
        <f t="shared" si="37"/>
        <v>7584130000</v>
      </c>
    </row>
    <row r="1197" spans="1:16" hidden="1" x14ac:dyDescent="0.25">
      <c r="A1197" s="1">
        <v>1243</v>
      </c>
      <c r="B1197" t="s">
        <v>568</v>
      </c>
      <c r="C1197" t="s">
        <v>6819</v>
      </c>
      <c r="D1197" s="1" t="s">
        <v>12</v>
      </c>
      <c r="E1197" s="2">
        <v>9223987000</v>
      </c>
      <c r="F1197" s="2">
        <v>632180000</v>
      </c>
      <c r="G1197" s="2">
        <v>5060406000</v>
      </c>
      <c r="H1197" s="1"/>
      <c r="I1197" s="2">
        <v>272494000</v>
      </c>
      <c r="J1197" s="1" t="s">
        <v>15</v>
      </c>
      <c r="K1197" s="1" t="s">
        <v>101</v>
      </c>
      <c r="M1197">
        <f t="array" ref="M1197">1 - (F1196/E1196)</f>
        <v>0.89838380160273001</v>
      </c>
      <c r="N1197">
        <f t="shared" si="36"/>
        <v>0.3533078483306622</v>
      </c>
      <c r="O1197" s="2">
        <f t="array" ref="O1197">P1197-SUM(G1197:I1197)</f>
        <v>3258907000</v>
      </c>
      <c r="P1197" s="2">
        <f t="shared" si="37"/>
        <v>8591807000</v>
      </c>
    </row>
    <row r="1198" spans="1:16" hidden="1" x14ac:dyDescent="0.25">
      <c r="A1198" s="1">
        <v>1244</v>
      </c>
      <c r="B1198" t="s">
        <v>569</v>
      </c>
      <c r="C1198" t="s">
        <v>6816</v>
      </c>
      <c r="D1198" s="1" t="s">
        <v>570</v>
      </c>
      <c r="E1198" s="2">
        <v>3637212000</v>
      </c>
      <c r="F1198" s="2">
        <v>2446443000</v>
      </c>
      <c r="G1198" s="1"/>
      <c r="H1198" s="1"/>
      <c r="I1198" s="1"/>
      <c r="J1198" s="1" t="s">
        <v>28</v>
      </c>
      <c r="K1198" s="1" t="s">
        <v>218</v>
      </c>
      <c r="M1198">
        <f t="array" ref="M1198">1 - (F1197/E1197)</f>
        <v>0.93146347669397189</v>
      </c>
      <c r="N1198">
        <f t="shared" si="36"/>
        <v>0.32738509605708987</v>
      </c>
      <c r="O1198" s="2">
        <f t="array" ref="O1198">P1198-SUM(G1198:I1198)</f>
        <v>1190769000</v>
      </c>
      <c r="P1198" s="2">
        <f t="shared" si="37"/>
        <v>1190769000</v>
      </c>
    </row>
    <row r="1199" spans="1:16" x14ac:dyDescent="0.25">
      <c r="A1199" s="1">
        <v>1245</v>
      </c>
      <c r="B1199" t="s">
        <v>569</v>
      </c>
      <c r="C1199" t="s">
        <v>6817</v>
      </c>
      <c r="D1199" s="1" t="s">
        <v>571</v>
      </c>
      <c r="E1199" s="2">
        <v>3585141000</v>
      </c>
      <c r="F1199" s="2">
        <v>2566444000</v>
      </c>
      <c r="G1199" s="1"/>
      <c r="H1199" s="1"/>
      <c r="I1199" s="1"/>
      <c r="J1199" s="1" t="s">
        <v>28</v>
      </c>
      <c r="K1199" s="1" t="s">
        <v>218</v>
      </c>
      <c r="M1199">
        <f t="array" ref="M1199">1 - (F1198/E1198)</f>
        <v>0.32738509605708987</v>
      </c>
      <c r="N1199">
        <f t="shared" si="36"/>
        <v>0.28414419404982955</v>
      </c>
      <c r="O1199" s="2">
        <f t="array" ref="O1199">P1199-SUM(G1199:I1199)</f>
        <v>1018697000</v>
      </c>
      <c r="P1199" s="2">
        <f t="shared" si="37"/>
        <v>1018697000</v>
      </c>
    </row>
    <row r="1200" spans="1:16" hidden="1" x14ac:dyDescent="0.25">
      <c r="A1200" s="1">
        <v>1246</v>
      </c>
      <c r="B1200" t="s">
        <v>569</v>
      </c>
      <c r="C1200" t="s">
        <v>6818</v>
      </c>
      <c r="D1200" s="1" t="s">
        <v>572</v>
      </c>
      <c r="E1200" s="2">
        <v>3910865000</v>
      </c>
      <c r="F1200" s="2">
        <v>2850316000</v>
      </c>
      <c r="G1200" s="1"/>
      <c r="H1200" s="1"/>
      <c r="I1200" s="1"/>
      <c r="J1200" s="1" t="s">
        <v>28</v>
      </c>
      <c r="K1200" s="1" t="s">
        <v>218</v>
      </c>
      <c r="M1200">
        <f t="array" ref="M1200">1 - (F1199/E1199)</f>
        <v>0.2841441940498296</v>
      </c>
      <c r="N1200">
        <f t="shared" si="36"/>
        <v>0.27118016091069369</v>
      </c>
      <c r="O1200" s="2">
        <f t="array" ref="O1200">P1200-SUM(G1200:I1200)</f>
        <v>1060549000</v>
      </c>
      <c r="P1200" s="2">
        <f t="shared" si="37"/>
        <v>1060549000</v>
      </c>
    </row>
    <row r="1201" spans="1:16" hidden="1" x14ac:dyDescent="0.25">
      <c r="A1201" s="1">
        <v>1247</v>
      </c>
      <c r="B1201" t="s">
        <v>569</v>
      </c>
      <c r="C1201" t="s">
        <v>6819</v>
      </c>
      <c r="D1201" s="1" t="s">
        <v>406</v>
      </c>
      <c r="E1201" s="2">
        <v>5386703000</v>
      </c>
      <c r="F1201" s="2">
        <v>4063955000</v>
      </c>
      <c r="G1201" s="1"/>
      <c r="H1201" s="1"/>
      <c r="I1201" s="1"/>
      <c r="J1201" s="1" t="s">
        <v>28</v>
      </c>
      <c r="K1201" s="1" t="s">
        <v>218</v>
      </c>
      <c r="M1201">
        <f t="array" ref="M1201">1 - (F1200/E1200)</f>
        <v>0.27118016091069364</v>
      </c>
      <c r="N1201">
        <f t="shared" si="36"/>
        <v>0.24555799716449933</v>
      </c>
      <c r="O1201" s="2">
        <f t="array" ref="O1201">P1201-SUM(G1201:I1201)</f>
        <v>1322748000</v>
      </c>
      <c r="P1201" s="2">
        <f t="shared" si="37"/>
        <v>1322748000</v>
      </c>
    </row>
    <row r="1202" spans="1:16" hidden="1" x14ac:dyDescent="0.25">
      <c r="A1202" s="1">
        <v>1248</v>
      </c>
      <c r="B1202" t="s">
        <v>573</v>
      </c>
      <c r="C1202" t="s">
        <v>6816</v>
      </c>
      <c r="D1202" s="1" t="s">
        <v>7</v>
      </c>
      <c r="E1202" s="2">
        <v>9781000000</v>
      </c>
      <c r="F1202" s="2">
        <v>6351000000</v>
      </c>
      <c r="G1202" s="2">
        <v>98000000</v>
      </c>
      <c r="H1202" s="1"/>
      <c r="I1202" s="2">
        <v>1054000000</v>
      </c>
      <c r="J1202" s="1" t="s">
        <v>61</v>
      </c>
      <c r="K1202" s="1" t="s">
        <v>64</v>
      </c>
      <c r="M1202">
        <f t="array" ref="M1202">1 - (F1201/E1201)</f>
        <v>0.24555799716449933</v>
      </c>
      <c r="N1202">
        <f t="shared" si="36"/>
        <v>0.2329005214190778</v>
      </c>
      <c r="O1202" s="2">
        <f t="array" ref="O1202">P1202-SUM(G1202:I1202)</f>
        <v>2278000000</v>
      </c>
      <c r="P1202" s="2">
        <f t="shared" si="37"/>
        <v>3430000000</v>
      </c>
    </row>
    <row r="1203" spans="1:16" x14ac:dyDescent="0.25">
      <c r="A1203" s="1">
        <v>1249</v>
      </c>
      <c r="B1203" t="s">
        <v>573</v>
      </c>
      <c r="C1203" t="s">
        <v>6817</v>
      </c>
      <c r="D1203" s="1" t="s">
        <v>10</v>
      </c>
      <c r="E1203" s="2">
        <v>9968000000</v>
      </c>
      <c r="F1203" s="2">
        <v>6423000000</v>
      </c>
      <c r="G1203" s="2">
        <v>68000000</v>
      </c>
      <c r="H1203" s="1"/>
      <c r="I1203" s="2">
        <v>1178000000</v>
      </c>
      <c r="J1203" s="1" t="s">
        <v>61</v>
      </c>
      <c r="K1203" s="1" t="s">
        <v>64</v>
      </c>
      <c r="M1203">
        <f t="array" ref="M1203">1 - (F1202/E1202)</f>
        <v>0.35067988958184237</v>
      </c>
      <c r="N1203">
        <f t="shared" si="36"/>
        <v>0.23063804173354735</v>
      </c>
      <c r="O1203" s="2">
        <f t="array" ref="O1203">P1203-SUM(G1203:I1203)</f>
        <v>2299000000</v>
      </c>
      <c r="P1203" s="2">
        <f t="shared" si="37"/>
        <v>3545000000</v>
      </c>
    </row>
    <row r="1204" spans="1:16" hidden="1" x14ac:dyDescent="0.25">
      <c r="A1204" s="1">
        <v>1250</v>
      </c>
      <c r="B1204" t="s">
        <v>573</v>
      </c>
      <c r="C1204" t="s">
        <v>6818</v>
      </c>
      <c r="D1204" s="1" t="s">
        <v>11</v>
      </c>
      <c r="E1204" s="2">
        <v>10886000000</v>
      </c>
      <c r="F1204" s="2">
        <v>7036000000</v>
      </c>
      <c r="G1204" s="1"/>
      <c r="H1204" s="1"/>
      <c r="I1204" s="2">
        <v>1227000000</v>
      </c>
      <c r="J1204" s="1" t="s">
        <v>61</v>
      </c>
      <c r="K1204" s="1" t="s">
        <v>64</v>
      </c>
      <c r="M1204">
        <f t="array" ref="M1204">1 - (F1203/E1203)</f>
        <v>0.35563804173354741</v>
      </c>
      <c r="N1204">
        <f t="shared" si="36"/>
        <v>0.24095168105823994</v>
      </c>
      <c r="O1204" s="2">
        <f t="array" ref="O1204">P1204-SUM(G1204:I1204)</f>
        <v>2623000000</v>
      </c>
      <c r="P1204" s="2">
        <f t="shared" si="37"/>
        <v>3850000000</v>
      </c>
    </row>
    <row r="1205" spans="1:16" hidden="1" x14ac:dyDescent="0.25">
      <c r="A1205" s="1">
        <v>1251</v>
      </c>
      <c r="B1205" t="s">
        <v>573</v>
      </c>
      <c r="C1205" t="s">
        <v>6819</v>
      </c>
      <c r="D1205" s="1" t="s">
        <v>12</v>
      </c>
      <c r="E1205" s="2">
        <v>10415000000</v>
      </c>
      <c r="F1205" s="2">
        <v>6239000000</v>
      </c>
      <c r="G1205" s="1"/>
      <c r="H1205" s="1"/>
      <c r="I1205" s="2">
        <v>1214000000</v>
      </c>
      <c r="J1205" s="1" t="s">
        <v>61</v>
      </c>
      <c r="K1205" s="1" t="s">
        <v>64</v>
      </c>
      <c r="M1205">
        <f t="array" ref="M1205">1 - (F1204/E1204)</f>
        <v>0.35366525812970784</v>
      </c>
      <c r="N1205">
        <f t="shared" si="36"/>
        <v>0.28439750360057608</v>
      </c>
      <c r="O1205" s="2">
        <f t="array" ref="O1205">P1205-SUM(G1205:I1205)</f>
        <v>2962000000</v>
      </c>
      <c r="P1205" s="2">
        <f t="shared" si="37"/>
        <v>4176000000</v>
      </c>
    </row>
    <row r="1206" spans="1:16" hidden="1" x14ac:dyDescent="0.25">
      <c r="A1206" s="1">
        <v>1252</v>
      </c>
      <c r="B1206" t="s">
        <v>574</v>
      </c>
      <c r="C1206" t="s">
        <v>6816</v>
      </c>
      <c r="D1206" s="1" t="s">
        <v>17</v>
      </c>
      <c r="E1206" s="2">
        <v>66415000000</v>
      </c>
      <c r="F1206" s="2">
        <v>31243000000</v>
      </c>
      <c r="G1206" s="2">
        <v>25357000000</v>
      </c>
      <c r="H1206" s="1"/>
      <c r="I1206" s="2">
        <v>110000000</v>
      </c>
      <c r="J1206" s="1" t="s">
        <v>51</v>
      </c>
      <c r="K1206" s="1" t="s">
        <v>298</v>
      </c>
      <c r="M1206">
        <f t="array" ref="M1206">1 - (F1205/E1205)</f>
        <v>0.40096015362457993</v>
      </c>
      <c r="N1206">
        <f t="shared" si="36"/>
        <v>0.14612662802077844</v>
      </c>
      <c r="O1206" s="2">
        <f t="array" ref="O1206">P1206-SUM(G1206:I1206)</f>
        <v>9705000000</v>
      </c>
      <c r="P1206" s="2">
        <f t="shared" si="37"/>
        <v>35172000000</v>
      </c>
    </row>
    <row r="1207" spans="1:16" x14ac:dyDescent="0.25">
      <c r="A1207" s="1">
        <v>1253</v>
      </c>
      <c r="B1207" t="s">
        <v>574</v>
      </c>
      <c r="C1207" t="s">
        <v>6817</v>
      </c>
      <c r="D1207" s="1" t="s">
        <v>367</v>
      </c>
      <c r="E1207" s="2">
        <v>66683000000</v>
      </c>
      <c r="F1207" s="2">
        <v>31238000000</v>
      </c>
      <c r="G1207" s="2">
        <v>25772000000</v>
      </c>
      <c r="H1207" s="1"/>
      <c r="I1207" s="2">
        <v>92000000</v>
      </c>
      <c r="J1207" s="1" t="s">
        <v>51</v>
      </c>
      <c r="K1207" s="1" t="s">
        <v>298</v>
      </c>
      <c r="M1207">
        <f t="array" ref="M1207">1 - (F1206/E1206)</f>
        <v>0.52957916133403593</v>
      </c>
      <c r="N1207">
        <f t="shared" si="36"/>
        <v>0.14367979844937989</v>
      </c>
      <c r="O1207" s="2">
        <f t="array" ref="O1207">P1207-SUM(G1207:I1207)</f>
        <v>9581000000</v>
      </c>
      <c r="P1207" s="2">
        <f t="shared" si="37"/>
        <v>35445000000</v>
      </c>
    </row>
    <row r="1208" spans="1:16" hidden="1" x14ac:dyDescent="0.25">
      <c r="A1208" s="1">
        <v>1254</v>
      </c>
      <c r="B1208" t="s">
        <v>574</v>
      </c>
      <c r="C1208" t="s">
        <v>6818</v>
      </c>
      <c r="D1208" s="1" t="s">
        <v>368</v>
      </c>
      <c r="E1208" s="2">
        <v>63056000000</v>
      </c>
      <c r="F1208" s="2">
        <v>28731000000</v>
      </c>
      <c r="G1208" s="2">
        <v>24538000000</v>
      </c>
      <c r="H1208" s="1"/>
      <c r="I1208" s="2">
        <v>75000000</v>
      </c>
      <c r="J1208" s="1" t="s">
        <v>51</v>
      </c>
      <c r="K1208" s="1" t="s">
        <v>298</v>
      </c>
      <c r="M1208">
        <f t="array" ref="M1208">1 - (F1207/E1207)</f>
        <v>0.5315447715309749</v>
      </c>
      <c r="N1208">
        <f t="shared" si="36"/>
        <v>0.15402182187262117</v>
      </c>
      <c r="O1208" s="2">
        <f t="array" ref="O1208">P1208-SUM(G1208:I1208)</f>
        <v>9712000000</v>
      </c>
      <c r="P1208" s="2">
        <f t="shared" si="37"/>
        <v>34325000000</v>
      </c>
    </row>
    <row r="1209" spans="1:16" hidden="1" x14ac:dyDescent="0.25">
      <c r="A1209" s="1">
        <v>1255</v>
      </c>
      <c r="B1209" t="s">
        <v>574</v>
      </c>
      <c r="C1209" t="s">
        <v>6819</v>
      </c>
      <c r="D1209" s="1" t="s">
        <v>75</v>
      </c>
      <c r="E1209" s="2">
        <v>62799000000</v>
      </c>
      <c r="F1209" s="2">
        <v>28209000000</v>
      </c>
      <c r="G1209" s="2">
        <v>24735000000</v>
      </c>
      <c r="H1209" s="1"/>
      <c r="I1209" s="2">
        <v>70000000</v>
      </c>
      <c r="J1209" s="1" t="s">
        <v>51</v>
      </c>
      <c r="K1209" s="1" t="s">
        <v>298</v>
      </c>
      <c r="M1209">
        <f t="array" ref="M1209">1 - (F1208/E1208)</f>
        <v>0.54435739659984783</v>
      </c>
      <c r="N1209">
        <f t="shared" si="36"/>
        <v>0.1558145830347617</v>
      </c>
      <c r="O1209" s="2">
        <f t="array" ref="O1209">P1209-SUM(G1209:I1209)</f>
        <v>9785000000</v>
      </c>
      <c r="P1209" s="2">
        <f t="shared" si="37"/>
        <v>34590000000</v>
      </c>
    </row>
    <row r="1210" spans="1:16" hidden="1" x14ac:dyDescent="0.25">
      <c r="A1210" s="1">
        <v>1256</v>
      </c>
      <c r="B1210" t="s">
        <v>575</v>
      </c>
      <c r="C1210" t="s">
        <v>6816</v>
      </c>
      <c r="D1210" s="1" t="s">
        <v>7</v>
      </c>
      <c r="E1210" s="2">
        <v>54657000000</v>
      </c>
      <c r="F1210" s="2">
        <v>9821000000</v>
      </c>
      <c r="G1210" s="2">
        <v>15171000000</v>
      </c>
      <c r="H1210" s="2">
        <v>7482000000</v>
      </c>
      <c r="I1210" s="2">
        <v>5109000000</v>
      </c>
      <c r="J1210" s="1" t="s">
        <v>28</v>
      </c>
      <c r="K1210" s="1" t="s">
        <v>29</v>
      </c>
      <c r="M1210">
        <f t="array" ref="M1210">1 - (F1209/E1209)</f>
        <v>0.55080494912339373</v>
      </c>
      <c r="N1210">
        <f t="shared" si="36"/>
        <v>0.31238450701648462</v>
      </c>
      <c r="O1210" s="2">
        <f t="array" ref="O1210">P1210-SUM(G1210:I1210)</f>
        <v>17074000000</v>
      </c>
      <c r="P1210" s="2">
        <f t="shared" si="37"/>
        <v>44836000000</v>
      </c>
    </row>
    <row r="1211" spans="1:16" x14ac:dyDescent="0.25">
      <c r="A1211" s="1">
        <v>1257</v>
      </c>
      <c r="B1211" t="s">
        <v>575</v>
      </c>
      <c r="C1211" t="s">
        <v>6817</v>
      </c>
      <c r="D1211" s="1" t="s">
        <v>10</v>
      </c>
      <c r="E1211" s="2">
        <v>51584000000</v>
      </c>
      <c r="F1211" s="2">
        <v>9586000000</v>
      </c>
      <c r="G1211" s="2">
        <v>14355000000</v>
      </c>
      <c r="H1211" s="2">
        <v>6678000000</v>
      </c>
      <c r="I1211" s="2">
        <v>4599000000</v>
      </c>
      <c r="J1211" s="1" t="s">
        <v>28</v>
      </c>
      <c r="K1211" s="1" t="s">
        <v>29</v>
      </c>
      <c r="M1211">
        <f t="array" ref="M1211">1 - (F1210/E1210)</f>
        <v>0.8203157875477981</v>
      </c>
      <c r="N1211">
        <f t="shared" si="36"/>
        <v>0.31726892059553352</v>
      </c>
      <c r="O1211" s="2">
        <f t="array" ref="O1211">P1211-SUM(G1211:I1211)</f>
        <v>16366000000</v>
      </c>
      <c r="P1211" s="2">
        <f t="shared" si="37"/>
        <v>41998000000</v>
      </c>
    </row>
    <row r="1212" spans="1:16" hidden="1" x14ac:dyDescent="0.25">
      <c r="A1212" s="1">
        <v>1258</v>
      </c>
      <c r="B1212" t="s">
        <v>575</v>
      </c>
      <c r="C1212" t="s">
        <v>6818</v>
      </c>
      <c r="D1212" s="1" t="s">
        <v>11</v>
      </c>
      <c r="E1212" s="2">
        <v>49605000000</v>
      </c>
      <c r="F1212" s="2">
        <v>9577000000</v>
      </c>
      <c r="G1212" s="2">
        <v>14097000000</v>
      </c>
      <c r="H1212" s="2">
        <v>8393000000</v>
      </c>
      <c r="I1212" s="2">
        <v>4039000000</v>
      </c>
      <c r="J1212" s="1" t="s">
        <v>28</v>
      </c>
      <c r="K1212" s="1" t="s">
        <v>29</v>
      </c>
      <c r="M1212">
        <f t="array" ref="M1212">1 - (F1211/E1211)</f>
        <v>0.81416718362282881</v>
      </c>
      <c r="N1212">
        <f t="shared" si="36"/>
        <v>0.27212982562241711</v>
      </c>
      <c r="O1212" s="2">
        <f t="array" ref="O1212">P1212-SUM(G1212:I1212)</f>
        <v>13499000000</v>
      </c>
      <c r="P1212" s="2">
        <f t="shared" si="37"/>
        <v>40028000000</v>
      </c>
    </row>
    <row r="1213" spans="1:16" hidden="1" x14ac:dyDescent="0.25">
      <c r="A1213" s="1">
        <v>1259</v>
      </c>
      <c r="B1213" t="s">
        <v>575</v>
      </c>
      <c r="C1213" t="s">
        <v>6819</v>
      </c>
      <c r="D1213" s="1" t="s">
        <v>12</v>
      </c>
      <c r="E1213" s="2">
        <v>48851000000</v>
      </c>
      <c r="F1213" s="2">
        <v>9648000000</v>
      </c>
      <c r="G1213" s="2">
        <v>14809000000</v>
      </c>
      <c r="H1213" s="2">
        <v>7690000000</v>
      </c>
      <c r="I1213" s="2">
        <v>3728000000</v>
      </c>
      <c r="J1213" s="1" t="s">
        <v>28</v>
      </c>
      <c r="K1213" s="1" t="s">
        <v>29</v>
      </c>
      <c r="M1213">
        <f t="array" ref="M1213">1 - (F1212/E1212)</f>
        <v>0.80693478479991931</v>
      </c>
      <c r="N1213">
        <f t="shared" si="36"/>
        <v>0.2656240404495302</v>
      </c>
      <c r="O1213" s="2">
        <f t="array" ref="O1213">P1213-SUM(G1213:I1213)</f>
        <v>12976000000</v>
      </c>
      <c r="P1213" s="2">
        <f t="shared" si="37"/>
        <v>39203000000</v>
      </c>
    </row>
    <row r="1214" spans="1:16" hidden="1" x14ac:dyDescent="0.25">
      <c r="A1214" s="1">
        <v>1260</v>
      </c>
      <c r="B1214" t="s">
        <v>576</v>
      </c>
      <c r="C1214" t="s">
        <v>6816</v>
      </c>
      <c r="D1214" s="1" t="s">
        <v>10</v>
      </c>
      <c r="E1214" s="2">
        <v>9289500000</v>
      </c>
      <c r="F1214" s="2">
        <v>4683600000</v>
      </c>
      <c r="G1214" s="2">
        <v>189000000</v>
      </c>
      <c r="H1214" s="1"/>
      <c r="I1214" s="2">
        <v>3292900000</v>
      </c>
      <c r="J1214" s="1" t="s">
        <v>66</v>
      </c>
      <c r="K1214" s="1" t="s">
        <v>502</v>
      </c>
      <c r="M1214">
        <f t="array" ref="M1214">1 - (F1213/E1213)</f>
        <v>0.80250148410472666</v>
      </c>
      <c r="N1214">
        <f t="shared" si="36"/>
        <v>0.12099682437160235</v>
      </c>
      <c r="O1214" s="2">
        <f t="array" ref="O1214">P1214-SUM(G1214:I1214)</f>
        <v>1124000000</v>
      </c>
      <c r="P1214" s="2">
        <f t="shared" si="37"/>
        <v>4605900000</v>
      </c>
    </row>
    <row r="1215" spans="1:16" x14ac:dyDescent="0.25">
      <c r="A1215" s="1">
        <v>1261</v>
      </c>
      <c r="B1215" t="s">
        <v>576</v>
      </c>
      <c r="C1215" t="s">
        <v>6817</v>
      </c>
      <c r="D1215" s="1" t="s">
        <v>11</v>
      </c>
      <c r="E1215" s="2">
        <v>10477600000</v>
      </c>
      <c r="F1215" s="2">
        <v>5231000000</v>
      </c>
      <c r="G1215" s="2">
        <v>177400000</v>
      </c>
      <c r="H1215" s="1"/>
      <c r="I1215" s="2">
        <v>3574300000</v>
      </c>
      <c r="J1215" s="1" t="s">
        <v>66</v>
      </c>
      <c r="K1215" s="1" t="s">
        <v>502</v>
      </c>
      <c r="M1215">
        <f t="array" ref="M1215">1 - (F1214/E1214)</f>
        <v>0.49581785887292107</v>
      </c>
      <c r="N1215">
        <f t="shared" si="36"/>
        <v>0.14267580361914942</v>
      </c>
      <c r="O1215" s="2">
        <f t="array" ref="O1215">P1215-SUM(G1215:I1215)</f>
        <v>1494900000</v>
      </c>
      <c r="P1215" s="2">
        <f t="shared" si="37"/>
        <v>5246600000</v>
      </c>
    </row>
    <row r="1216" spans="1:16" hidden="1" x14ac:dyDescent="0.25">
      <c r="A1216" s="1">
        <v>1262</v>
      </c>
      <c r="B1216" t="s">
        <v>576</v>
      </c>
      <c r="C1216" t="s">
        <v>6818</v>
      </c>
      <c r="D1216" s="1" t="s">
        <v>12</v>
      </c>
      <c r="E1216" s="2">
        <v>11964400000</v>
      </c>
      <c r="F1216" s="2">
        <v>6697700000</v>
      </c>
      <c r="G1216" s="2">
        <v>163500000</v>
      </c>
      <c r="H1216" s="1"/>
      <c r="I1216" s="2">
        <v>3672400000</v>
      </c>
      <c r="J1216" s="1" t="s">
        <v>66</v>
      </c>
      <c r="K1216" s="1" t="s">
        <v>502</v>
      </c>
      <c r="M1216">
        <f t="array" ref="M1216">1 - (F1215/E1215)</f>
        <v>0.50074444529281514</v>
      </c>
      <c r="N1216">
        <f t="shared" si="36"/>
        <v>0.11958811139714487</v>
      </c>
      <c r="O1216" s="2">
        <f t="array" ref="O1216">P1216-SUM(G1216:I1216)</f>
        <v>1430800000</v>
      </c>
      <c r="P1216" s="2">
        <f t="shared" si="37"/>
        <v>5266700000</v>
      </c>
    </row>
    <row r="1217" spans="1:16" hidden="1" x14ac:dyDescent="0.25">
      <c r="A1217" s="1">
        <v>1263</v>
      </c>
      <c r="B1217" t="s">
        <v>576</v>
      </c>
      <c r="C1217" t="s">
        <v>6819</v>
      </c>
      <c r="D1217" s="1" t="s">
        <v>75</v>
      </c>
      <c r="E1217" s="2">
        <v>12394100000</v>
      </c>
      <c r="F1217" s="2">
        <v>6913200000</v>
      </c>
      <c r="G1217" s="2">
        <v>156600000</v>
      </c>
      <c r="H1217" s="1"/>
      <c r="I1217" s="2">
        <v>3732600000</v>
      </c>
      <c r="J1217" s="1" t="s">
        <v>66</v>
      </c>
      <c r="K1217" s="1" t="s">
        <v>502</v>
      </c>
      <c r="M1217">
        <f t="array" ref="M1217">1 - (F1216/E1216)</f>
        <v>0.44019758617231119</v>
      </c>
      <c r="N1217">
        <f t="shared" si="36"/>
        <v>0.12842400819744879</v>
      </c>
      <c r="O1217" s="2">
        <f t="array" ref="O1217">P1217-SUM(G1217:I1217)</f>
        <v>1591700000</v>
      </c>
      <c r="P1217" s="2">
        <f t="shared" si="37"/>
        <v>5480900000</v>
      </c>
    </row>
    <row r="1218" spans="1:16" hidden="1" x14ac:dyDescent="0.25">
      <c r="A1218" s="1">
        <v>1264</v>
      </c>
      <c r="B1218" t="s">
        <v>577</v>
      </c>
      <c r="C1218" t="s">
        <v>6816</v>
      </c>
      <c r="D1218" s="1" t="s">
        <v>10</v>
      </c>
      <c r="E1218" s="2">
        <v>2104745000</v>
      </c>
      <c r="F1218" s="2">
        <v>155355000</v>
      </c>
      <c r="G1218" s="2">
        <v>346393000</v>
      </c>
      <c r="H1218" s="2">
        <v>859947000</v>
      </c>
      <c r="I1218" s="1"/>
      <c r="J1218" s="1" t="s">
        <v>51</v>
      </c>
      <c r="K1218" s="1" t="s">
        <v>228</v>
      </c>
      <c r="M1218">
        <f t="array" ref="M1218">1 - (F1217/E1217)</f>
        <v>0.44221847491951816</v>
      </c>
      <c r="N1218">
        <f t="shared" si="36"/>
        <v>0.35303564089711581</v>
      </c>
      <c r="O1218" s="2">
        <f t="array" ref="O1218">P1218-SUM(G1218:I1218)</f>
        <v>743050000</v>
      </c>
      <c r="P1218" s="2">
        <f t="shared" si="37"/>
        <v>1949390000</v>
      </c>
    </row>
    <row r="1219" spans="1:16" x14ac:dyDescent="0.25">
      <c r="A1219" s="1">
        <v>1265</v>
      </c>
      <c r="B1219" t="s">
        <v>577</v>
      </c>
      <c r="C1219" t="s">
        <v>6817</v>
      </c>
      <c r="D1219" s="1" t="s">
        <v>11</v>
      </c>
      <c r="E1219" s="2">
        <v>2819557000</v>
      </c>
      <c r="F1219" s="2">
        <v>205018000</v>
      </c>
      <c r="G1219" s="2">
        <v>519267000</v>
      </c>
      <c r="H1219" s="2">
        <v>1271353000</v>
      </c>
      <c r="I1219" s="1"/>
      <c r="J1219" s="1" t="s">
        <v>51</v>
      </c>
      <c r="K1219" s="1" t="s">
        <v>228</v>
      </c>
      <c r="M1219">
        <f t="array" ref="M1219">1 - (F1218/E1218)</f>
        <v>0.92618820807271185</v>
      </c>
      <c r="N1219">
        <f t="shared" ref="N1219:N1282" si="38">O1219/E1219</f>
        <v>0.29221576297269392</v>
      </c>
      <c r="O1219" s="2">
        <f t="array" ref="O1219">P1219-SUM(G1219:I1219)</f>
        <v>823919000</v>
      </c>
      <c r="P1219" s="2">
        <f t="shared" ref="P1219:P1282" si="39">E1219-F1219</f>
        <v>2614539000</v>
      </c>
    </row>
    <row r="1220" spans="1:16" hidden="1" x14ac:dyDescent="0.25">
      <c r="A1220" s="1">
        <v>1266</v>
      </c>
      <c r="B1220" t="s">
        <v>577</v>
      </c>
      <c r="C1220" t="s">
        <v>6818</v>
      </c>
      <c r="D1220" s="1" t="s">
        <v>12</v>
      </c>
      <c r="E1220" s="2">
        <v>4103728000</v>
      </c>
      <c r="F1220" s="2">
        <v>392709000</v>
      </c>
      <c r="G1220" s="2">
        <v>838526000</v>
      </c>
      <c r="H1220" s="2">
        <v>1620577000</v>
      </c>
      <c r="I1220" s="1"/>
      <c r="J1220" s="1" t="s">
        <v>51</v>
      </c>
      <c r="K1220" s="1" t="s">
        <v>228</v>
      </c>
      <c r="M1220">
        <f t="array" ref="M1220">1 - (F1219/E1219)</f>
        <v>0.92728715894021652</v>
      </c>
      <c r="N1220">
        <f t="shared" si="38"/>
        <v>0.30506797721486412</v>
      </c>
      <c r="O1220" s="2">
        <f t="array" ref="O1220">P1220-SUM(G1220:I1220)</f>
        <v>1251916000</v>
      </c>
      <c r="P1220" s="2">
        <f t="shared" si="39"/>
        <v>3711019000</v>
      </c>
    </row>
    <row r="1221" spans="1:16" hidden="1" x14ac:dyDescent="0.25">
      <c r="A1221" s="1">
        <v>1267</v>
      </c>
      <c r="B1221" t="s">
        <v>577</v>
      </c>
      <c r="C1221" t="s">
        <v>6819</v>
      </c>
      <c r="D1221" s="1" t="s">
        <v>75</v>
      </c>
      <c r="E1221" s="2">
        <v>4860427000</v>
      </c>
      <c r="F1221" s="2">
        <v>299694000</v>
      </c>
      <c r="G1221" s="2">
        <v>1177697000</v>
      </c>
      <c r="H1221" s="2">
        <v>2052295000</v>
      </c>
      <c r="I1221" s="1"/>
      <c r="J1221" s="1" t="s">
        <v>51</v>
      </c>
      <c r="K1221" s="1" t="s">
        <v>228</v>
      </c>
      <c r="M1221">
        <f t="array" ref="M1221">1 - (F1220/E1220)</f>
        <v>0.90430433011154732</v>
      </c>
      <c r="N1221">
        <f t="shared" si="38"/>
        <v>0.27379096527938801</v>
      </c>
      <c r="O1221" s="2">
        <f t="array" ref="O1221">P1221-SUM(G1221:I1221)</f>
        <v>1330741000</v>
      </c>
      <c r="P1221" s="2">
        <f t="shared" si="39"/>
        <v>4560733000</v>
      </c>
    </row>
    <row r="1222" spans="1:16" hidden="1" x14ac:dyDescent="0.25">
      <c r="A1222" s="1">
        <v>1268</v>
      </c>
      <c r="B1222" t="s">
        <v>578</v>
      </c>
      <c r="C1222" t="s">
        <v>6816</v>
      </c>
      <c r="D1222" s="1" t="s">
        <v>7</v>
      </c>
      <c r="E1222" s="2">
        <v>17083900000</v>
      </c>
      <c r="F1222" s="2">
        <v>15590900000</v>
      </c>
      <c r="G1222" s="2">
        <v>15400000</v>
      </c>
      <c r="H1222" s="1"/>
      <c r="I1222" s="2">
        <v>36100000</v>
      </c>
      <c r="J1222" s="1" t="s">
        <v>66</v>
      </c>
      <c r="K1222" s="1" t="s">
        <v>69</v>
      </c>
      <c r="M1222">
        <f t="array" ref="M1222">1 - (F1221/E1221)</f>
        <v>0.93833998535519614</v>
      </c>
      <c r="N1222">
        <f t="shared" si="38"/>
        <v>8.4377688935196302E-2</v>
      </c>
      <c r="O1222" s="2">
        <f t="array" ref="O1222">P1222-SUM(G1222:I1222)</f>
        <v>1441500000</v>
      </c>
      <c r="P1222" s="2">
        <f t="shared" si="39"/>
        <v>1493000000</v>
      </c>
    </row>
    <row r="1223" spans="1:16" x14ac:dyDescent="0.25">
      <c r="A1223" s="1">
        <v>1269</v>
      </c>
      <c r="B1223" t="s">
        <v>578</v>
      </c>
      <c r="C1223" t="s">
        <v>6817</v>
      </c>
      <c r="D1223" s="1" t="s">
        <v>10</v>
      </c>
      <c r="E1223" s="2">
        <v>18170900000</v>
      </c>
      <c r="F1223" s="2">
        <v>16275100000</v>
      </c>
      <c r="G1223" s="2">
        <v>18800000</v>
      </c>
      <c r="H1223" s="1"/>
      <c r="I1223" s="2">
        <v>38800000</v>
      </c>
      <c r="J1223" s="1" t="s">
        <v>66</v>
      </c>
      <c r="K1223" s="1" t="s">
        <v>69</v>
      </c>
      <c r="M1223">
        <f t="array" ref="M1223">1 - (F1222/E1222)</f>
        <v>8.7392223087234155E-2</v>
      </c>
      <c r="N1223">
        <f t="shared" si="38"/>
        <v>0.10116174762945149</v>
      </c>
      <c r="O1223" s="2">
        <f t="array" ref="O1223">P1223-SUM(G1223:I1223)</f>
        <v>1838200000</v>
      </c>
      <c r="P1223" s="2">
        <f t="shared" si="39"/>
        <v>1895800000</v>
      </c>
    </row>
    <row r="1224" spans="1:16" hidden="1" x14ac:dyDescent="0.25">
      <c r="A1224" s="1">
        <v>1270</v>
      </c>
      <c r="B1224" t="s">
        <v>578</v>
      </c>
      <c r="C1224" t="s">
        <v>6818</v>
      </c>
      <c r="D1224" s="1" t="s">
        <v>11</v>
      </c>
      <c r="E1224" s="2">
        <v>19391400000</v>
      </c>
      <c r="F1224" s="2">
        <v>17297300000</v>
      </c>
      <c r="G1224" s="2">
        <v>18900000</v>
      </c>
      <c r="H1224" s="1"/>
      <c r="I1224" s="2">
        <v>50900000</v>
      </c>
      <c r="J1224" s="1" t="s">
        <v>66</v>
      </c>
      <c r="K1224" s="1" t="s">
        <v>69</v>
      </c>
      <c r="M1224">
        <f t="array" ref="M1224">1 - (F1223/E1223)</f>
        <v>0.10433165115651954</v>
      </c>
      <c r="N1224">
        <f t="shared" si="38"/>
        <v>0.10439163753003909</v>
      </c>
      <c r="O1224" s="2">
        <f t="array" ref="O1224">P1224-SUM(G1224:I1224)</f>
        <v>2024300000</v>
      </c>
      <c r="P1224" s="2">
        <f t="shared" si="39"/>
        <v>2094100000</v>
      </c>
    </row>
    <row r="1225" spans="1:16" hidden="1" x14ac:dyDescent="0.25">
      <c r="A1225" s="1">
        <v>1271</v>
      </c>
      <c r="B1225" t="s">
        <v>578</v>
      </c>
      <c r="C1225" t="s">
        <v>6819</v>
      </c>
      <c r="D1225" s="1" t="s">
        <v>12</v>
      </c>
      <c r="E1225" s="2">
        <v>20853800000</v>
      </c>
      <c r="F1225" s="2">
        <v>18705900000</v>
      </c>
      <c r="G1225" s="2">
        <v>22800000</v>
      </c>
      <c r="H1225" s="1"/>
      <c r="I1225" s="2">
        <v>77500000</v>
      </c>
      <c r="J1225" s="1" t="s">
        <v>66</v>
      </c>
      <c r="K1225" s="1" t="s">
        <v>69</v>
      </c>
      <c r="M1225">
        <f t="array" ref="M1225">1 - (F1224/E1224)</f>
        <v>0.10799117134399783</v>
      </c>
      <c r="N1225">
        <f t="shared" si="38"/>
        <v>9.8188339775005032E-2</v>
      </c>
      <c r="O1225" s="2">
        <f t="array" ref="O1225">P1225-SUM(G1225:I1225)</f>
        <v>2047600000</v>
      </c>
      <c r="P1225" s="2">
        <f t="shared" si="39"/>
        <v>2147900000</v>
      </c>
    </row>
    <row r="1226" spans="1:16" hidden="1" x14ac:dyDescent="0.25">
      <c r="A1226" s="1">
        <v>1272</v>
      </c>
      <c r="B1226" t="s">
        <v>579</v>
      </c>
      <c r="C1226" t="s">
        <v>6816</v>
      </c>
      <c r="D1226" s="1" t="s">
        <v>169</v>
      </c>
      <c r="E1226" s="2">
        <v>13015704000</v>
      </c>
      <c r="F1226" s="2">
        <v>10086675000</v>
      </c>
      <c r="G1226" s="2">
        <v>1554973000</v>
      </c>
      <c r="H1226" s="1"/>
      <c r="I1226" s="1"/>
      <c r="J1226" s="1" t="s">
        <v>8</v>
      </c>
      <c r="K1226" s="1" t="s">
        <v>215</v>
      </c>
      <c r="M1226">
        <f t="array" ref="M1226">1 - (F1225/E1225)</f>
        <v>0.10299801475030934</v>
      </c>
      <c r="N1226">
        <f t="shared" si="38"/>
        <v>0.1055690879264003</v>
      </c>
      <c r="O1226" s="2">
        <f t="array" ref="O1226">P1226-SUM(G1226:I1226)</f>
        <v>1374056000</v>
      </c>
      <c r="P1226" s="2">
        <f t="shared" si="39"/>
        <v>2929029000</v>
      </c>
    </row>
    <row r="1227" spans="1:16" x14ac:dyDescent="0.25">
      <c r="A1227" s="1">
        <v>1273</v>
      </c>
      <c r="B1227" t="s">
        <v>579</v>
      </c>
      <c r="C1227" t="s">
        <v>6817</v>
      </c>
      <c r="D1227" s="1" t="s">
        <v>170</v>
      </c>
      <c r="E1227" s="2">
        <v>13215971000</v>
      </c>
      <c r="F1227" s="2">
        <v>10188227000</v>
      </c>
      <c r="G1227" s="2">
        <v>1633992000</v>
      </c>
      <c r="H1227" s="1"/>
      <c r="I1227" s="1"/>
      <c r="J1227" s="1" t="s">
        <v>8</v>
      </c>
      <c r="K1227" s="1" t="s">
        <v>215</v>
      </c>
      <c r="M1227">
        <f t="array" ref="M1227">1 - (F1226/E1226)</f>
        <v>0.22503807707981072</v>
      </c>
      <c r="N1227">
        <f t="shared" si="38"/>
        <v>0.10545967451048432</v>
      </c>
      <c r="O1227" s="2">
        <f t="array" ref="O1227">P1227-SUM(G1227:I1227)</f>
        <v>1393752000</v>
      </c>
      <c r="P1227" s="2">
        <f t="shared" si="39"/>
        <v>3027744000</v>
      </c>
    </row>
    <row r="1228" spans="1:16" hidden="1" x14ac:dyDescent="0.25">
      <c r="A1228" s="1">
        <v>1274</v>
      </c>
      <c r="B1228" t="s">
        <v>579</v>
      </c>
      <c r="C1228" t="s">
        <v>6818</v>
      </c>
      <c r="D1228" s="1" t="s">
        <v>171</v>
      </c>
      <c r="E1228" s="2">
        <v>12711744000</v>
      </c>
      <c r="F1228" s="2">
        <v>9655245000</v>
      </c>
      <c r="G1228" s="2">
        <v>1544746000</v>
      </c>
      <c r="H1228" s="1"/>
      <c r="I1228" s="1"/>
      <c r="J1228" s="1" t="s">
        <v>8</v>
      </c>
      <c r="K1228" s="1" t="s">
        <v>215</v>
      </c>
      <c r="M1228">
        <f t="array" ref="M1228">1 - (F1227/E1227)</f>
        <v>0.22909735501084261</v>
      </c>
      <c r="N1228">
        <f t="shared" si="38"/>
        <v>0.11892569579752393</v>
      </c>
      <c r="O1228" s="2">
        <f t="array" ref="O1228">P1228-SUM(G1228:I1228)</f>
        <v>1511753000</v>
      </c>
      <c r="P1228" s="2">
        <f t="shared" si="39"/>
        <v>3056499000</v>
      </c>
    </row>
    <row r="1229" spans="1:16" hidden="1" x14ac:dyDescent="0.25">
      <c r="A1229" s="1">
        <v>1275</v>
      </c>
      <c r="B1229" t="s">
        <v>579</v>
      </c>
      <c r="C1229" t="s">
        <v>6819</v>
      </c>
      <c r="D1229" s="1" t="s">
        <v>172</v>
      </c>
      <c r="E1229" s="2">
        <v>11360753000</v>
      </c>
      <c r="F1229" s="2">
        <v>8823384000</v>
      </c>
      <c r="G1229" s="2">
        <v>1359360000</v>
      </c>
      <c r="H1229" s="1"/>
      <c r="I1229" s="1"/>
      <c r="J1229" s="1" t="s">
        <v>8</v>
      </c>
      <c r="K1229" s="1" t="s">
        <v>215</v>
      </c>
      <c r="M1229">
        <f t="array" ref="M1229">1 - (F1228/E1228)</f>
        <v>0.24044686551271011</v>
      </c>
      <c r="N1229">
        <f t="shared" si="38"/>
        <v>0.10369110216549907</v>
      </c>
      <c r="O1229" s="2">
        <f t="array" ref="O1229">P1229-SUM(G1229:I1229)</f>
        <v>1178009000</v>
      </c>
      <c r="P1229" s="2">
        <f t="shared" si="39"/>
        <v>2537369000</v>
      </c>
    </row>
    <row r="1230" spans="1:16" hidden="1" x14ac:dyDescent="0.25">
      <c r="A1230" s="1">
        <v>1276</v>
      </c>
      <c r="B1230" t="s">
        <v>580</v>
      </c>
      <c r="C1230" t="s">
        <v>6816</v>
      </c>
      <c r="D1230" s="1" t="s">
        <v>10</v>
      </c>
      <c r="E1230" s="2">
        <v>5679595000</v>
      </c>
      <c r="F1230" s="2">
        <v>4507196000</v>
      </c>
      <c r="G1230" s="2">
        <v>568500000</v>
      </c>
      <c r="H1230" s="1"/>
      <c r="I1230" s="1"/>
      <c r="J1230" s="1" t="s">
        <v>15</v>
      </c>
      <c r="K1230" s="1" t="s">
        <v>282</v>
      </c>
      <c r="M1230">
        <f t="array" ref="M1230">1 - (F1229/E1229)</f>
        <v>0.22334514270312888</v>
      </c>
      <c r="N1230">
        <f t="shared" si="38"/>
        <v>0.10632782795252126</v>
      </c>
      <c r="O1230" s="2">
        <f t="array" ref="O1230">P1230-SUM(G1230:I1230)</f>
        <v>603899000</v>
      </c>
      <c r="P1230" s="2">
        <f t="shared" si="39"/>
        <v>1172399000</v>
      </c>
    </row>
    <row r="1231" spans="1:16" x14ac:dyDescent="0.25">
      <c r="A1231" s="1">
        <v>1277</v>
      </c>
      <c r="B1231" t="s">
        <v>580</v>
      </c>
      <c r="C1231" t="s">
        <v>6817</v>
      </c>
      <c r="D1231" s="1" t="s">
        <v>11</v>
      </c>
      <c r="E1231" s="2">
        <v>5822363000</v>
      </c>
      <c r="F1231" s="2">
        <v>4244479000</v>
      </c>
      <c r="G1231" s="2">
        <v>861390000</v>
      </c>
      <c r="H1231" s="1"/>
      <c r="I1231" s="1"/>
      <c r="J1231" s="1" t="s">
        <v>15</v>
      </c>
      <c r="K1231" s="1" t="s">
        <v>282</v>
      </c>
      <c r="M1231">
        <f t="array" ref="M1231">1 - (F1230/E1230)</f>
        <v>0.20642299318877488</v>
      </c>
      <c r="N1231">
        <f t="shared" si="38"/>
        <v>0.12305897107411544</v>
      </c>
      <c r="O1231" s="2">
        <f t="array" ref="O1231">P1231-SUM(G1231:I1231)</f>
        <v>716494000</v>
      </c>
      <c r="P1231" s="2">
        <f t="shared" si="39"/>
        <v>1577884000</v>
      </c>
    </row>
    <row r="1232" spans="1:16" hidden="1" x14ac:dyDescent="0.25">
      <c r="A1232" s="1">
        <v>1278</v>
      </c>
      <c r="B1232" t="s">
        <v>580</v>
      </c>
      <c r="C1232" t="s">
        <v>6818</v>
      </c>
      <c r="D1232" s="1" t="s">
        <v>12</v>
      </c>
      <c r="E1232" s="2">
        <v>5981964000</v>
      </c>
      <c r="F1232" s="2">
        <v>4353850000</v>
      </c>
      <c r="G1232" s="2">
        <v>794728000</v>
      </c>
      <c r="H1232" s="1"/>
      <c r="I1232" s="1"/>
      <c r="J1232" s="1" t="s">
        <v>15</v>
      </c>
      <c r="K1232" s="1" t="s">
        <v>282</v>
      </c>
      <c r="M1232">
        <f t="array" ref="M1232">1 - (F1231/E1231)</f>
        <v>0.27100405797439975</v>
      </c>
      <c r="N1232">
        <f t="shared" si="38"/>
        <v>0.13931645192114162</v>
      </c>
      <c r="O1232" s="2">
        <f t="array" ref="O1232">P1232-SUM(G1232:I1232)</f>
        <v>833386000</v>
      </c>
      <c r="P1232" s="2">
        <f t="shared" si="39"/>
        <v>1628114000</v>
      </c>
    </row>
    <row r="1233" spans="1:16" hidden="1" x14ac:dyDescent="0.25">
      <c r="A1233" s="1">
        <v>1279</v>
      </c>
      <c r="B1233" t="s">
        <v>580</v>
      </c>
      <c r="C1233" t="s">
        <v>6819</v>
      </c>
      <c r="D1233" s="1" t="s">
        <v>75</v>
      </c>
      <c r="E1233" s="2">
        <v>7668476000</v>
      </c>
      <c r="F1233" s="2">
        <v>5728662000</v>
      </c>
      <c r="G1233" s="2">
        <v>957150000</v>
      </c>
      <c r="H1233" s="1"/>
      <c r="I1233" s="1"/>
      <c r="J1233" s="1" t="s">
        <v>15</v>
      </c>
      <c r="K1233" s="1" t="s">
        <v>282</v>
      </c>
      <c r="M1233">
        <f t="array" ref="M1233">1 - (F1232/E1232)</f>
        <v>0.27217047778956882</v>
      </c>
      <c r="N1233">
        <f t="shared" si="38"/>
        <v>0.12814332339307055</v>
      </c>
      <c r="O1233" s="2">
        <f t="array" ref="O1233">P1233-SUM(G1233:I1233)</f>
        <v>982664000</v>
      </c>
      <c r="P1233" s="2">
        <f t="shared" si="39"/>
        <v>1939814000</v>
      </c>
    </row>
    <row r="1234" spans="1:16" hidden="1" x14ac:dyDescent="0.25">
      <c r="A1234" s="1">
        <v>1280</v>
      </c>
      <c r="B1234" t="s">
        <v>581</v>
      </c>
      <c r="C1234" t="s">
        <v>6816</v>
      </c>
      <c r="D1234" s="1" t="s">
        <v>582</v>
      </c>
      <c r="E1234" s="2">
        <v>2105188000</v>
      </c>
      <c r="F1234" s="2">
        <v>1143659000</v>
      </c>
      <c r="G1234" s="2">
        <v>627370000</v>
      </c>
      <c r="H1234" s="2">
        <v>131835000</v>
      </c>
      <c r="I1234" s="1"/>
      <c r="J1234" s="1" t="s">
        <v>28</v>
      </c>
      <c r="K1234" s="1" t="s">
        <v>37</v>
      </c>
      <c r="M1234">
        <f t="array" ref="M1234">1 - (F1233/E1233)</f>
        <v>0.25295951894483337</v>
      </c>
      <c r="N1234">
        <f t="shared" si="38"/>
        <v>9.6107331031717827E-2</v>
      </c>
      <c r="O1234" s="2">
        <f t="array" ref="O1234">P1234-SUM(G1234:I1234)</f>
        <v>202324000</v>
      </c>
      <c r="P1234" s="2">
        <f t="shared" si="39"/>
        <v>961529000</v>
      </c>
    </row>
    <row r="1235" spans="1:16" x14ac:dyDescent="0.25">
      <c r="A1235" s="1">
        <v>1281</v>
      </c>
      <c r="B1235" t="s">
        <v>581</v>
      </c>
      <c r="C1235" t="s">
        <v>6817</v>
      </c>
      <c r="D1235" s="1" t="s">
        <v>377</v>
      </c>
      <c r="E1235" s="2">
        <v>2157586000</v>
      </c>
      <c r="F1235" s="2">
        <v>1181444000</v>
      </c>
      <c r="G1235" s="2">
        <v>581898000</v>
      </c>
      <c r="H1235" s="2">
        <v>132400000</v>
      </c>
      <c r="I1235" s="1"/>
      <c r="J1235" s="1" t="s">
        <v>28</v>
      </c>
      <c r="K1235" s="1" t="s">
        <v>37</v>
      </c>
      <c r="M1235">
        <f t="array" ref="M1235">1 - (F1234/E1234)</f>
        <v>0.4567425807101313</v>
      </c>
      <c r="N1235">
        <f t="shared" si="38"/>
        <v>0.12135970478117675</v>
      </c>
      <c r="O1235" s="2">
        <f t="array" ref="O1235">P1235-SUM(G1235:I1235)</f>
        <v>261844000</v>
      </c>
      <c r="P1235" s="2">
        <f t="shared" si="39"/>
        <v>976142000</v>
      </c>
    </row>
    <row r="1236" spans="1:16" hidden="1" x14ac:dyDescent="0.25">
      <c r="A1236" s="1">
        <v>1282</v>
      </c>
      <c r="B1236" t="s">
        <v>581</v>
      </c>
      <c r="C1236" t="s">
        <v>6818</v>
      </c>
      <c r="D1236" s="1" t="s">
        <v>378</v>
      </c>
      <c r="E1236" s="2">
        <v>2237219000</v>
      </c>
      <c r="F1236" s="2">
        <v>1232611000</v>
      </c>
      <c r="G1236" s="2">
        <v>659335000</v>
      </c>
      <c r="H1236" s="2">
        <v>121141000</v>
      </c>
      <c r="I1236" s="1"/>
      <c r="J1236" s="1" t="s">
        <v>28</v>
      </c>
      <c r="K1236" s="1" t="s">
        <v>37</v>
      </c>
      <c r="M1236">
        <f t="array" ref="M1236">1 - (F1235/E1235)</f>
        <v>0.45242321742910829</v>
      </c>
      <c r="N1236">
        <f t="shared" si="38"/>
        <v>0.10018330793722027</v>
      </c>
      <c r="O1236" s="2">
        <f t="array" ref="O1236">P1236-SUM(G1236:I1236)</f>
        <v>224132000</v>
      </c>
      <c r="P1236" s="2">
        <f t="shared" si="39"/>
        <v>1004608000</v>
      </c>
    </row>
    <row r="1237" spans="1:16" hidden="1" x14ac:dyDescent="0.25">
      <c r="A1237" s="1">
        <v>1283</v>
      </c>
      <c r="B1237" t="s">
        <v>581</v>
      </c>
      <c r="C1237" t="s">
        <v>6819</v>
      </c>
      <c r="D1237" s="1" t="s">
        <v>423</v>
      </c>
      <c r="E1237" s="2">
        <v>2262359000</v>
      </c>
      <c r="F1237" s="2">
        <v>1237859000</v>
      </c>
      <c r="G1237" s="2">
        <v>598848000</v>
      </c>
      <c r="H1237" s="2">
        <v>125928000</v>
      </c>
      <c r="I1237" s="1"/>
      <c r="J1237" s="1" t="s">
        <v>28</v>
      </c>
      <c r="K1237" s="1" t="s">
        <v>37</v>
      </c>
      <c r="M1237">
        <f t="array" ref="M1237">1 - (F1236/E1236)</f>
        <v>0.44904320944887377</v>
      </c>
      <c r="N1237">
        <f t="shared" si="38"/>
        <v>0.13248295252875428</v>
      </c>
      <c r="O1237" s="2">
        <f t="array" ref="O1237">P1237-SUM(G1237:I1237)</f>
        <v>299724000</v>
      </c>
      <c r="P1237" s="2">
        <f t="shared" si="39"/>
        <v>1024500000</v>
      </c>
    </row>
    <row r="1238" spans="1:16" hidden="1" x14ac:dyDescent="0.25">
      <c r="A1238" s="1">
        <v>1284</v>
      </c>
      <c r="B1238" t="s">
        <v>583</v>
      </c>
      <c r="C1238" t="s">
        <v>6816</v>
      </c>
      <c r="D1238" s="1" t="s">
        <v>10</v>
      </c>
      <c r="E1238" s="2">
        <v>80029000000</v>
      </c>
      <c r="F1238" s="2">
        <v>59222000000</v>
      </c>
      <c r="G1238" s="2">
        <v>6890000000</v>
      </c>
      <c r="H1238" s="1"/>
      <c r="I1238" s="2">
        <v>93000000</v>
      </c>
      <c r="J1238" s="1" t="s">
        <v>51</v>
      </c>
      <c r="K1238" s="1" t="s">
        <v>516</v>
      </c>
      <c r="M1238">
        <f t="array" ref="M1238">1 - (F1237/E1237)</f>
        <v>0.45284590111472145</v>
      </c>
      <c r="N1238">
        <f t="shared" si="38"/>
        <v>0.1727373826987717</v>
      </c>
      <c r="O1238" s="2">
        <f t="array" ref="O1238">P1238-SUM(G1238:I1238)</f>
        <v>13824000000</v>
      </c>
      <c r="P1238" s="2">
        <f t="shared" si="39"/>
        <v>20807000000</v>
      </c>
    </row>
    <row r="1239" spans="1:16" x14ac:dyDescent="0.25">
      <c r="A1239" s="1">
        <v>1285</v>
      </c>
      <c r="B1239" t="s">
        <v>583</v>
      </c>
      <c r="C1239" t="s">
        <v>6817</v>
      </c>
      <c r="D1239" s="1" t="s">
        <v>11</v>
      </c>
      <c r="E1239" s="2">
        <v>80106000000</v>
      </c>
      <c r="F1239" s="2">
        <v>60775000000</v>
      </c>
      <c r="G1239" s="2">
        <v>7001000000</v>
      </c>
      <c r="H1239" s="1"/>
      <c r="I1239" s="2">
        <v>93000000</v>
      </c>
      <c r="J1239" s="1" t="s">
        <v>51</v>
      </c>
      <c r="K1239" s="1" t="s">
        <v>516</v>
      </c>
      <c r="M1239">
        <f t="array" ref="M1239">1 - (F1238/E1238)</f>
        <v>0.25999325244598837</v>
      </c>
      <c r="N1239">
        <f t="shared" si="38"/>
        <v>0.15276009287693806</v>
      </c>
      <c r="O1239" s="2">
        <f t="array" ref="O1239">P1239-SUM(G1239:I1239)</f>
        <v>12237000000</v>
      </c>
      <c r="P1239" s="2">
        <f t="shared" si="39"/>
        <v>19331000000</v>
      </c>
    </row>
    <row r="1240" spans="1:16" hidden="1" x14ac:dyDescent="0.25">
      <c r="A1240" s="1">
        <v>1286</v>
      </c>
      <c r="B1240" t="s">
        <v>583</v>
      </c>
      <c r="C1240" t="s">
        <v>6818</v>
      </c>
      <c r="D1240" s="1" t="s">
        <v>12</v>
      </c>
      <c r="E1240" s="2">
        <v>73908000000</v>
      </c>
      <c r="F1240" s="2">
        <v>56479000000</v>
      </c>
      <c r="G1240" s="2">
        <v>6656000000</v>
      </c>
      <c r="H1240" s="1"/>
      <c r="I1240" s="2">
        <v>82000000</v>
      </c>
      <c r="J1240" s="1" t="s">
        <v>51</v>
      </c>
      <c r="K1240" s="1" t="s">
        <v>516</v>
      </c>
      <c r="M1240">
        <f t="array" ref="M1240">1 - (F1239/E1239)</f>
        <v>0.24131775397598187</v>
      </c>
      <c r="N1240">
        <f t="shared" si="38"/>
        <v>0.14465281160361532</v>
      </c>
      <c r="O1240" s="2">
        <f t="array" ref="O1240">P1240-SUM(G1240:I1240)</f>
        <v>10691000000</v>
      </c>
      <c r="P1240" s="2">
        <f t="shared" si="39"/>
        <v>17429000000</v>
      </c>
    </row>
    <row r="1241" spans="1:16" hidden="1" x14ac:dyDescent="0.25">
      <c r="A1241" s="1">
        <v>1287</v>
      </c>
      <c r="B1241" t="s">
        <v>583</v>
      </c>
      <c r="C1241" t="s">
        <v>6819</v>
      </c>
      <c r="D1241" s="1" t="s">
        <v>75</v>
      </c>
      <c r="E1241" s="2">
        <v>74953000000</v>
      </c>
      <c r="F1241" s="2">
        <v>57659000000</v>
      </c>
      <c r="G1241" s="2">
        <v>6405000000</v>
      </c>
      <c r="H1241" s="1"/>
      <c r="I1241" s="2">
        <v>74000000</v>
      </c>
      <c r="J1241" s="1" t="s">
        <v>51</v>
      </c>
      <c r="K1241" s="1" t="s">
        <v>516</v>
      </c>
      <c r="M1241">
        <f t="array" ref="M1241">1 - (F1240/E1240)</f>
        <v>0.23582020890837252</v>
      </c>
      <c r="N1241">
        <f t="shared" si="38"/>
        <v>0.14429042199778527</v>
      </c>
      <c r="O1241" s="2">
        <f t="array" ref="O1241">P1241-SUM(G1241:I1241)</f>
        <v>10815000000</v>
      </c>
      <c r="P1241" s="2">
        <f t="shared" si="39"/>
        <v>17294000000</v>
      </c>
    </row>
    <row r="1242" spans="1:16" hidden="1" x14ac:dyDescent="0.25">
      <c r="A1242" s="1">
        <v>1288</v>
      </c>
      <c r="B1242" t="s">
        <v>584</v>
      </c>
      <c r="C1242" t="s">
        <v>6816</v>
      </c>
      <c r="D1242" s="1" t="s">
        <v>7</v>
      </c>
      <c r="E1242" s="2">
        <v>16606000000</v>
      </c>
      <c r="F1242" s="2">
        <v>386000000</v>
      </c>
      <c r="G1242" s="2">
        <v>10486000000</v>
      </c>
      <c r="H1242" s="1"/>
      <c r="I1242" s="2">
        <v>987000000</v>
      </c>
      <c r="J1242" s="1" t="s">
        <v>66</v>
      </c>
      <c r="K1242" s="1" t="s">
        <v>137</v>
      </c>
      <c r="M1242">
        <f t="array" ref="M1242">1 - (F1241/E1241)</f>
        <v>0.23073125825517327</v>
      </c>
      <c r="N1242">
        <f t="shared" si="38"/>
        <v>0.28586053233770925</v>
      </c>
      <c r="O1242" s="2">
        <f t="array" ref="O1242">P1242-SUM(G1242:I1242)</f>
        <v>4747000000</v>
      </c>
      <c r="P1242" s="2">
        <f t="shared" si="39"/>
        <v>16220000000</v>
      </c>
    </row>
    <row r="1243" spans="1:16" x14ac:dyDescent="0.25">
      <c r="A1243" s="1">
        <v>1289</v>
      </c>
      <c r="B1243" t="s">
        <v>584</v>
      </c>
      <c r="C1243" t="s">
        <v>6817</v>
      </c>
      <c r="D1243" s="1" t="s">
        <v>10</v>
      </c>
      <c r="E1243" s="2">
        <v>16872000000</v>
      </c>
      <c r="F1243" s="2">
        <v>344000000</v>
      </c>
      <c r="G1243" s="2">
        <v>9681000000</v>
      </c>
      <c r="H1243" s="1"/>
      <c r="I1243" s="2">
        <v>643000000</v>
      </c>
      <c r="J1243" s="1" t="s">
        <v>66</v>
      </c>
      <c r="K1243" s="1" t="s">
        <v>137</v>
      </c>
      <c r="M1243">
        <f t="array" ref="M1243">1 - (F1242/E1242)</f>
        <v>0.97675538961821029</v>
      </c>
      <c r="N1243">
        <f t="shared" si="38"/>
        <v>0.36770981507823614</v>
      </c>
      <c r="O1243" s="2">
        <f t="array" ref="O1243">P1243-SUM(G1243:I1243)</f>
        <v>6204000000</v>
      </c>
      <c r="P1243" s="2">
        <f t="shared" si="39"/>
        <v>16528000000</v>
      </c>
    </row>
    <row r="1244" spans="1:16" hidden="1" x14ac:dyDescent="0.25">
      <c r="A1244" s="1">
        <v>1290</v>
      </c>
      <c r="B1244" t="s">
        <v>584</v>
      </c>
      <c r="C1244" t="s">
        <v>6818</v>
      </c>
      <c r="D1244" s="1" t="s">
        <v>11</v>
      </c>
      <c r="E1244" s="2">
        <v>16281000000</v>
      </c>
      <c r="F1244" s="2">
        <v>325000000</v>
      </c>
      <c r="G1244" s="2">
        <v>9488000000</v>
      </c>
      <c r="H1244" s="1"/>
      <c r="I1244" s="2">
        <v>273000000</v>
      </c>
      <c r="J1244" s="1" t="s">
        <v>66</v>
      </c>
      <c r="K1244" s="1" t="s">
        <v>137</v>
      </c>
      <c r="M1244">
        <f t="array" ref="M1244">1 - (F1243/E1243)</f>
        <v>0.97961119013750597</v>
      </c>
      <c r="N1244">
        <f t="shared" si="38"/>
        <v>0.38050488299244517</v>
      </c>
      <c r="O1244" s="2">
        <f t="array" ref="O1244">P1244-SUM(G1244:I1244)</f>
        <v>6195000000</v>
      </c>
      <c r="P1244" s="2">
        <f t="shared" si="39"/>
        <v>15956000000</v>
      </c>
    </row>
    <row r="1245" spans="1:16" hidden="1" x14ac:dyDescent="0.25">
      <c r="A1245" s="1">
        <v>1291</v>
      </c>
      <c r="B1245" t="s">
        <v>584</v>
      </c>
      <c r="C1245" t="s">
        <v>6819</v>
      </c>
      <c r="D1245" s="1" t="s">
        <v>12</v>
      </c>
      <c r="E1245" s="2">
        <v>16270000000</v>
      </c>
      <c r="F1245" s="2">
        <v>403000000</v>
      </c>
      <c r="G1245" s="2">
        <v>9463000000</v>
      </c>
      <c r="H1245" s="1"/>
      <c r="I1245" s="2">
        <v>255000000</v>
      </c>
      <c r="J1245" s="1" t="s">
        <v>66</v>
      </c>
      <c r="K1245" s="1" t="s">
        <v>137</v>
      </c>
      <c r="M1245">
        <f t="array" ref="M1245">1 - (F1244/E1244)</f>
        <v>0.98003808119894353</v>
      </c>
      <c r="N1245">
        <f t="shared" si="38"/>
        <v>0.37793484941610328</v>
      </c>
      <c r="O1245" s="2">
        <f t="array" ref="O1245">P1245-SUM(G1245:I1245)</f>
        <v>6149000000</v>
      </c>
      <c r="P1245" s="2">
        <f t="shared" si="39"/>
        <v>15867000000</v>
      </c>
    </row>
    <row r="1246" spans="1:16" hidden="1" x14ac:dyDescent="0.25">
      <c r="A1246" s="1">
        <v>1292</v>
      </c>
      <c r="B1246" t="s">
        <v>585</v>
      </c>
      <c r="C1246" t="s">
        <v>6816</v>
      </c>
      <c r="D1246" s="1" t="s">
        <v>7</v>
      </c>
      <c r="E1246" s="2">
        <v>4306800000</v>
      </c>
      <c r="F1246" s="2">
        <v>3040900000</v>
      </c>
      <c r="G1246" s="2">
        <v>1117700000</v>
      </c>
      <c r="H1246" s="2">
        <v>92300000</v>
      </c>
      <c r="I1246" s="1"/>
      <c r="J1246" s="1" t="s">
        <v>8</v>
      </c>
      <c r="K1246" s="1" t="s">
        <v>208</v>
      </c>
      <c r="M1246">
        <f t="array" ref="M1246">1 - (F1245/E1245)</f>
        <v>0.97523048555623848</v>
      </c>
      <c r="N1246">
        <f t="shared" si="38"/>
        <v>1.2979474319680506E-2</v>
      </c>
      <c r="O1246" s="2">
        <f t="array" ref="O1246">P1246-SUM(G1246:I1246)</f>
        <v>55900000</v>
      </c>
      <c r="P1246" s="2">
        <f t="shared" si="39"/>
        <v>1265900000</v>
      </c>
    </row>
    <row r="1247" spans="1:16" x14ac:dyDescent="0.25">
      <c r="A1247" s="1">
        <v>1293</v>
      </c>
      <c r="B1247" t="s">
        <v>585</v>
      </c>
      <c r="C1247" t="s">
        <v>6817</v>
      </c>
      <c r="D1247" s="1" t="s">
        <v>10</v>
      </c>
      <c r="E1247" s="2">
        <v>6999700000</v>
      </c>
      <c r="F1247" s="2">
        <v>4629600000</v>
      </c>
      <c r="G1247" s="2">
        <v>1493700000</v>
      </c>
      <c r="H1247" s="2">
        <v>122800000</v>
      </c>
      <c r="I1247" s="1"/>
      <c r="J1247" s="1" t="s">
        <v>8</v>
      </c>
      <c r="K1247" s="1" t="s">
        <v>208</v>
      </c>
      <c r="M1247">
        <f t="array" ref="M1247">1 - (F1246/E1246)</f>
        <v>0.29393052846661094</v>
      </c>
      <c r="N1247">
        <f t="shared" si="38"/>
        <v>0.10766175693243996</v>
      </c>
      <c r="O1247" s="2">
        <f t="array" ref="O1247">P1247-SUM(G1247:I1247)</f>
        <v>753600000</v>
      </c>
      <c r="P1247" s="2">
        <f t="shared" si="39"/>
        <v>2370100000</v>
      </c>
    </row>
    <row r="1248" spans="1:16" hidden="1" x14ac:dyDescent="0.25">
      <c r="A1248" s="1">
        <v>1294</v>
      </c>
      <c r="B1248" t="s">
        <v>585</v>
      </c>
      <c r="C1248" t="s">
        <v>6818</v>
      </c>
      <c r="D1248" s="1" t="s">
        <v>11</v>
      </c>
      <c r="E1248" s="2">
        <v>7039000000</v>
      </c>
      <c r="F1248" s="2">
        <v>4576000000</v>
      </c>
      <c r="G1248" s="2">
        <v>1493800000</v>
      </c>
      <c r="H1248" s="2">
        <v>117300000</v>
      </c>
      <c r="I1248" s="1"/>
      <c r="J1248" s="1" t="s">
        <v>8</v>
      </c>
      <c r="K1248" s="1" t="s">
        <v>208</v>
      </c>
      <c r="M1248">
        <f t="array" ref="M1248">1 - (F1247/E1247)</f>
        <v>0.33860022572395965</v>
      </c>
      <c r="N1248">
        <f t="shared" si="38"/>
        <v>0.12102571387981248</v>
      </c>
      <c r="O1248" s="2">
        <f t="array" ref="O1248">P1248-SUM(G1248:I1248)</f>
        <v>851900000</v>
      </c>
      <c r="P1248" s="2">
        <f t="shared" si="39"/>
        <v>2463000000</v>
      </c>
    </row>
    <row r="1249" spans="1:16" hidden="1" x14ac:dyDescent="0.25">
      <c r="A1249" s="1">
        <v>1295</v>
      </c>
      <c r="B1249" t="s">
        <v>585</v>
      </c>
      <c r="C1249" t="s">
        <v>6819</v>
      </c>
      <c r="D1249" s="1" t="s">
        <v>12</v>
      </c>
      <c r="E1249" s="2">
        <v>6449000000</v>
      </c>
      <c r="F1249" s="2">
        <v>4263200000</v>
      </c>
      <c r="G1249" s="2">
        <v>1334300000</v>
      </c>
      <c r="H1249" s="2">
        <v>119600000</v>
      </c>
      <c r="I1249" s="1"/>
      <c r="J1249" s="1" t="s">
        <v>8</v>
      </c>
      <c r="K1249" s="1" t="s">
        <v>208</v>
      </c>
      <c r="M1249">
        <f t="array" ref="M1249">1 - (F1248/E1248)</f>
        <v>0.34990765733769003</v>
      </c>
      <c r="N1249">
        <f t="shared" si="38"/>
        <v>0.11349046363777329</v>
      </c>
      <c r="O1249" s="2">
        <f t="array" ref="O1249">P1249-SUM(G1249:I1249)</f>
        <v>731900000</v>
      </c>
      <c r="P1249" s="2">
        <f t="shared" si="39"/>
        <v>2185800000</v>
      </c>
    </row>
    <row r="1250" spans="1:16" hidden="1" x14ac:dyDescent="0.25">
      <c r="A1250" s="1">
        <v>1296</v>
      </c>
      <c r="B1250" t="s">
        <v>586</v>
      </c>
      <c r="C1250" t="s">
        <v>6816</v>
      </c>
      <c r="D1250" s="1" t="s">
        <v>7</v>
      </c>
      <c r="E1250" s="2">
        <v>3301804000</v>
      </c>
      <c r="F1250" s="2">
        <v>1879559000</v>
      </c>
      <c r="G1250" s="2">
        <v>166154000</v>
      </c>
      <c r="H1250" s="1"/>
      <c r="I1250" s="2">
        <v>404336000</v>
      </c>
      <c r="J1250" s="1" t="s">
        <v>61</v>
      </c>
      <c r="K1250" s="1" t="s">
        <v>62</v>
      </c>
      <c r="M1250">
        <f t="array" ref="M1250">1 - (F1249/E1249)</f>
        <v>0.33893626918902153</v>
      </c>
      <c r="N1250">
        <f t="shared" si="38"/>
        <v>0.25796655404136648</v>
      </c>
      <c r="O1250" s="2">
        <f t="array" ref="O1250">P1250-SUM(G1250:I1250)</f>
        <v>851755000</v>
      </c>
      <c r="P1250" s="2">
        <f t="shared" si="39"/>
        <v>1422245000</v>
      </c>
    </row>
    <row r="1251" spans="1:16" x14ac:dyDescent="0.25">
      <c r="A1251" s="1">
        <v>1297</v>
      </c>
      <c r="B1251" t="s">
        <v>586</v>
      </c>
      <c r="C1251" t="s">
        <v>6817</v>
      </c>
      <c r="D1251" s="1" t="s">
        <v>10</v>
      </c>
      <c r="E1251" s="2">
        <v>3454628000</v>
      </c>
      <c r="F1251" s="2">
        <v>2020436000</v>
      </c>
      <c r="G1251" s="2">
        <v>172161000</v>
      </c>
      <c r="H1251" s="1"/>
      <c r="I1251" s="2">
        <v>415708000</v>
      </c>
      <c r="J1251" s="1" t="s">
        <v>61</v>
      </c>
      <c r="K1251" s="1" t="s">
        <v>62</v>
      </c>
      <c r="M1251">
        <f t="array" ref="M1251">1 - (F1250/E1250)</f>
        <v>0.43074785783771541</v>
      </c>
      <c r="N1251">
        <f t="shared" si="38"/>
        <v>0.24498238305253128</v>
      </c>
      <c r="O1251" s="2">
        <f t="array" ref="O1251">P1251-SUM(G1251:I1251)</f>
        <v>846323000</v>
      </c>
      <c r="P1251" s="2">
        <f t="shared" si="39"/>
        <v>1434192000</v>
      </c>
    </row>
    <row r="1252" spans="1:16" hidden="1" x14ac:dyDescent="0.25">
      <c r="A1252" s="1">
        <v>1298</v>
      </c>
      <c r="B1252" t="s">
        <v>586</v>
      </c>
      <c r="C1252" t="s">
        <v>6818</v>
      </c>
      <c r="D1252" s="1" t="s">
        <v>11</v>
      </c>
      <c r="E1252" s="2">
        <v>3491632000</v>
      </c>
      <c r="F1252" s="2">
        <v>2087854000</v>
      </c>
      <c r="G1252" s="2">
        <v>175178000</v>
      </c>
      <c r="H1252" s="1"/>
      <c r="I1252" s="2">
        <v>417358000</v>
      </c>
      <c r="J1252" s="1" t="s">
        <v>61</v>
      </c>
      <c r="K1252" s="1" t="s">
        <v>62</v>
      </c>
      <c r="M1252">
        <f t="array" ref="M1252">1 - (F1251/E1251)</f>
        <v>0.4151509221832278</v>
      </c>
      <c r="N1252">
        <f t="shared" si="38"/>
        <v>0.23233891773245291</v>
      </c>
      <c r="O1252" s="2">
        <f t="array" ref="O1252">P1252-SUM(G1252:I1252)</f>
        <v>811242000</v>
      </c>
      <c r="P1252" s="2">
        <f t="shared" si="39"/>
        <v>1403778000</v>
      </c>
    </row>
    <row r="1253" spans="1:16" hidden="1" x14ac:dyDescent="0.25">
      <c r="A1253" s="1">
        <v>1299</v>
      </c>
      <c r="B1253" t="s">
        <v>586</v>
      </c>
      <c r="C1253" t="s">
        <v>6819</v>
      </c>
      <c r="D1253" s="1" t="s">
        <v>12</v>
      </c>
      <c r="E1253" s="2">
        <v>3495443000</v>
      </c>
      <c r="F1253" s="2">
        <v>1969675000</v>
      </c>
      <c r="G1253" s="2">
        <v>176744000</v>
      </c>
      <c r="H1253" s="1"/>
      <c r="I1253" s="2">
        <v>494422000</v>
      </c>
      <c r="J1253" s="1" t="s">
        <v>61</v>
      </c>
      <c r="K1253" s="1" t="s">
        <v>62</v>
      </c>
      <c r="M1253">
        <f t="array" ref="M1253">1 - (F1252/E1252)</f>
        <v>0.40204065033199377</v>
      </c>
      <c r="N1253">
        <f t="shared" si="38"/>
        <v>0.24449032640497928</v>
      </c>
      <c r="O1253" s="2">
        <f t="array" ref="O1253">P1253-SUM(G1253:I1253)</f>
        <v>854602000</v>
      </c>
      <c r="P1253" s="2">
        <f t="shared" si="39"/>
        <v>1525768000</v>
      </c>
    </row>
    <row r="1254" spans="1:16" hidden="1" x14ac:dyDescent="0.25">
      <c r="A1254" s="1">
        <v>1300</v>
      </c>
      <c r="B1254" t="s">
        <v>587</v>
      </c>
      <c r="C1254" t="s">
        <v>6816</v>
      </c>
      <c r="D1254" s="1" t="s">
        <v>10</v>
      </c>
      <c r="E1254" s="2">
        <v>14265000000</v>
      </c>
      <c r="F1254" s="2">
        <v>8314000000</v>
      </c>
      <c r="G1254" s="2">
        <v>3486000000</v>
      </c>
      <c r="H1254" s="2">
        <v>463000000</v>
      </c>
      <c r="I1254" s="2">
        <v>452000000</v>
      </c>
      <c r="J1254" s="1" t="s">
        <v>79</v>
      </c>
      <c r="K1254" s="1" t="s">
        <v>270</v>
      </c>
      <c r="M1254">
        <f t="array" ref="M1254">1 - (F1253/E1253)</f>
        <v>0.43650203994171843</v>
      </c>
      <c r="N1254">
        <f t="shared" si="38"/>
        <v>0.10865755345250613</v>
      </c>
      <c r="O1254" s="2">
        <f t="array" ref="O1254">P1254-SUM(G1254:I1254)</f>
        <v>1550000000</v>
      </c>
      <c r="P1254" s="2">
        <f t="shared" si="39"/>
        <v>5951000000</v>
      </c>
    </row>
    <row r="1255" spans="1:16" x14ac:dyDescent="0.25">
      <c r="A1255" s="1">
        <v>1301</v>
      </c>
      <c r="B1255" t="s">
        <v>587</v>
      </c>
      <c r="C1255" t="s">
        <v>6817</v>
      </c>
      <c r="D1255" s="1" t="s">
        <v>11</v>
      </c>
      <c r="E1255" s="2">
        <v>14791000000</v>
      </c>
      <c r="F1255" s="2">
        <v>8348000000</v>
      </c>
      <c r="G1255" s="2">
        <v>4013000000</v>
      </c>
      <c r="H1255" s="2">
        <v>483000000</v>
      </c>
      <c r="I1255" s="2">
        <v>450000000</v>
      </c>
      <c r="J1255" s="1" t="s">
        <v>79</v>
      </c>
      <c r="K1255" s="1" t="s">
        <v>270</v>
      </c>
      <c r="M1255">
        <f t="array" ref="M1255">1 - (F1254/E1254)</f>
        <v>0.41717490361023479</v>
      </c>
      <c r="N1255">
        <f t="shared" si="38"/>
        <v>0.10121019538908796</v>
      </c>
      <c r="O1255" s="2">
        <f t="array" ref="O1255">P1255-SUM(G1255:I1255)</f>
        <v>1497000000</v>
      </c>
      <c r="P1255" s="2">
        <f t="shared" si="39"/>
        <v>6443000000</v>
      </c>
    </row>
    <row r="1256" spans="1:16" hidden="1" x14ac:dyDescent="0.25">
      <c r="A1256" s="1">
        <v>1302</v>
      </c>
      <c r="B1256" t="s">
        <v>587</v>
      </c>
      <c r="C1256" t="s">
        <v>6818</v>
      </c>
      <c r="D1256" s="1" t="s">
        <v>12</v>
      </c>
      <c r="E1256" s="2">
        <v>14766000000</v>
      </c>
      <c r="F1256" s="2">
        <v>8206000000</v>
      </c>
      <c r="G1256" s="2">
        <v>3624000000</v>
      </c>
      <c r="H1256" s="2">
        <v>476000000</v>
      </c>
      <c r="I1256" s="2">
        <v>471000000</v>
      </c>
      <c r="J1256" s="1" t="s">
        <v>79</v>
      </c>
      <c r="K1256" s="1" t="s">
        <v>270</v>
      </c>
      <c r="M1256">
        <f t="array" ref="M1256">1 - (F1255/E1255)</f>
        <v>0.4356027313907106</v>
      </c>
      <c r="N1256">
        <f t="shared" si="38"/>
        <v>0.13470134091832589</v>
      </c>
      <c r="O1256" s="2">
        <f t="array" ref="O1256">P1256-SUM(G1256:I1256)</f>
        <v>1989000000</v>
      </c>
      <c r="P1256" s="2">
        <f t="shared" si="39"/>
        <v>6560000000</v>
      </c>
    </row>
    <row r="1257" spans="1:16" hidden="1" x14ac:dyDescent="0.25">
      <c r="A1257" s="1">
        <v>1303</v>
      </c>
      <c r="B1257" t="s">
        <v>587</v>
      </c>
      <c r="C1257" t="s">
        <v>6819</v>
      </c>
      <c r="D1257" s="1" t="s">
        <v>75</v>
      </c>
      <c r="E1257" s="2">
        <v>14751000000</v>
      </c>
      <c r="F1257" s="2">
        <v>8063000000</v>
      </c>
      <c r="G1257" s="2">
        <v>4630000000</v>
      </c>
      <c r="H1257" s="2">
        <v>466000000</v>
      </c>
      <c r="I1257" s="2">
        <v>462000000</v>
      </c>
      <c r="J1257" s="1" t="s">
        <v>79</v>
      </c>
      <c r="K1257" s="1" t="s">
        <v>270</v>
      </c>
      <c r="M1257">
        <f t="array" ref="M1257">1 - (F1256/E1256)</f>
        <v>0.44426384938371932</v>
      </c>
      <c r="N1257">
        <f t="shared" si="38"/>
        <v>7.6604975933835001E-2</v>
      </c>
      <c r="O1257" s="2">
        <f t="array" ref="O1257">P1257-SUM(G1257:I1257)</f>
        <v>1130000000</v>
      </c>
      <c r="P1257" s="2">
        <f t="shared" si="39"/>
        <v>6688000000</v>
      </c>
    </row>
    <row r="1258" spans="1:16" hidden="1" x14ac:dyDescent="0.25">
      <c r="A1258" s="1">
        <v>1304</v>
      </c>
      <c r="B1258" t="s">
        <v>588</v>
      </c>
      <c r="C1258" t="s">
        <v>6816</v>
      </c>
      <c r="D1258" s="1" t="s">
        <v>7</v>
      </c>
      <c r="E1258" s="2">
        <v>12132000000</v>
      </c>
      <c r="F1258" s="2">
        <v>4876000000</v>
      </c>
      <c r="G1258" s="2">
        <v>3143000000</v>
      </c>
      <c r="H1258" s="1"/>
      <c r="I1258" s="2">
        <v>1087000000</v>
      </c>
      <c r="J1258" s="1" t="s">
        <v>61</v>
      </c>
      <c r="K1258" s="1" t="s">
        <v>64</v>
      </c>
      <c r="M1258">
        <f t="array" ref="M1258">1 - (F1257/E1257)</f>
        <v>0.45339299030574198</v>
      </c>
      <c r="N1258">
        <f t="shared" si="38"/>
        <v>0.249423013517969</v>
      </c>
      <c r="O1258" s="2">
        <f t="array" ref="O1258">P1258-SUM(G1258:I1258)</f>
        <v>3026000000</v>
      </c>
      <c r="P1258" s="2">
        <f t="shared" si="39"/>
        <v>7256000000</v>
      </c>
    </row>
    <row r="1259" spans="1:16" x14ac:dyDescent="0.25">
      <c r="A1259" s="1">
        <v>1305</v>
      </c>
      <c r="B1259" t="s">
        <v>588</v>
      </c>
      <c r="C1259" t="s">
        <v>6817</v>
      </c>
      <c r="D1259" s="1" t="s">
        <v>10</v>
      </c>
      <c r="E1259" s="2">
        <v>7263000000</v>
      </c>
      <c r="F1259" s="2">
        <v>1751000000</v>
      </c>
      <c r="G1259" s="2">
        <v>2108000000</v>
      </c>
      <c r="H1259" s="1"/>
      <c r="I1259" s="2">
        <v>843000000</v>
      </c>
      <c r="J1259" s="1" t="s">
        <v>61</v>
      </c>
      <c r="K1259" s="1" t="s">
        <v>64</v>
      </c>
      <c r="M1259">
        <f t="array" ref="M1259">1 - (F1258/E1258)</f>
        <v>0.59808770194526872</v>
      </c>
      <c r="N1259">
        <f t="shared" si="38"/>
        <v>0.35260911469089906</v>
      </c>
      <c r="O1259" s="2">
        <f t="array" ref="O1259">P1259-SUM(G1259:I1259)</f>
        <v>2561000000</v>
      </c>
      <c r="P1259" s="2">
        <f t="shared" si="39"/>
        <v>5512000000</v>
      </c>
    </row>
    <row r="1260" spans="1:16" hidden="1" x14ac:dyDescent="0.25">
      <c r="A1260" s="1">
        <v>1306</v>
      </c>
      <c r="B1260" t="s">
        <v>588</v>
      </c>
      <c r="C1260" t="s">
        <v>6818</v>
      </c>
      <c r="D1260" s="1" t="s">
        <v>11</v>
      </c>
      <c r="E1260" s="2">
        <v>7852000000</v>
      </c>
      <c r="F1260" s="2">
        <v>1889000000</v>
      </c>
      <c r="G1260" s="2">
        <v>2173000000</v>
      </c>
      <c r="H1260" s="1"/>
      <c r="I1260" s="2">
        <v>923000000</v>
      </c>
      <c r="J1260" s="1" t="s">
        <v>61</v>
      </c>
      <c r="K1260" s="1" t="s">
        <v>64</v>
      </c>
      <c r="M1260">
        <f t="array" ref="M1260">1 - (F1259/E1259)</f>
        <v>0.7589150488778742</v>
      </c>
      <c r="N1260">
        <f t="shared" si="38"/>
        <v>0.36512990320937339</v>
      </c>
      <c r="O1260" s="2">
        <f t="array" ref="O1260">P1260-SUM(G1260:I1260)</f>
        <v>2867000000</v>
      </c>
      <c r="P1260" s="2">
        <f t="shared" si="39"/>
        <v>5963000000</v>
      </c>
    </row>
    <row r="1261" spans="1:16" hidden="1" x14ac:dyDescent="0.25">
      <c r="A1261" s="1">
        <v>1307</v>
      </c>
      <c r="B1261" t="s">
        <v>588</v>
      </c>
      <c r="C1261" t="s">
        <v>6819</v>
      </c>
      <c r="D1261" s="1" t="s">
        <v>12</v>
      </c>
      <c r="E1261" s="2">
        <v>7669000000</v>
      </c>
      <c r="F1261" s="2">
        <v>1718000000</v>
      </c>
      <c r="G1261" s="2">
        <v>2237000000</v>
      </c>
      <c r="H1261" s="1"/>
      <c r="I1261" s="2">
        <v>883000000</v>
      </c>
      <c r="J1261" s="1" t="s">
        <v>61</v>
      </c>
      <c r="K1261" s="1" t="s">
        <v>64</v>
      </c>
      <c r="M1261">
        <f t="array" ref="M1261">1 - (F1260/E1260)</f>
        <v>0.75942435048395307</v>
      </c>
      <c r="N1261">
        <f t="shared" si="38"/>
        <v>0.36914852001564741</v>
      </c>
      <c r="O1261" s="2">
        <f t="array" ref="O1261">P1261-SUM(G1261:I1261)</f>
        <v>2831000000</v>
      </c>
      <c r="P1261" s="2">
        <f t="shared" si="39"/>
        <v>5951000000</v>
      </c>
    </row>
    <row r="1262" spans="1:16" hidden="1" x14ac:dyDescent="0.25">
      <c r="A1262" s="1">
        <v>1308</v>
      </c>
      <c r="B1262" t="s">
        <v>589</v>
      </c>
      <c r="C1262" t="s">
        <v>6816</v>
      </c>
      <c r="D1262" s="1" t="s">
        <v>7</v>
      </c>
      <c r="E1262" s="2">
        <v>84847000000</v>
      </c>
      <c r="F1262" s="2">
        <v>66635000000</v>
      </c>
      <c r="G1262" s="2">
        <v>17504000000</v>
      </c>
      <c r="H1262" s="1"/>
      <c r="I1262" s="1"/>
      <c r="J1262" s="1" t="s">
        <v>66</v>
      </c>
      <c r="K1262" s="1" t="s">
        <v>502</v>
      </c>
      <c r="M1262">
        <f t="array" ref="M1262">1 - (F1261/E1261)</f>
        <v>0.77598122310601125</v>
      </c>
      <c r="N1262">
        <f t="shared" si="38"/>
        <v>8.3444317418411972E-3</v>
      </c>
      <c r="O1262" s="2">
        <f t="array" ref="O1262">P1262-SUM(G1262:I1262)</f>
        <v>708000000</v>
      </c>
      <c r="P1262" s="2">
        <f t="shared" si="39"/>
        <v>18212000000</v>
      </c>
    </row>
    <row r="1263" spans="1:16" x14ac:dyDescent="0.25">
      <c r="A1263" s="1">
        <v>1309</v>
      </c>
      <c r="B1263" t="s">
        <v>589</v>
      </c>
      <c r="C1263" t="s">
        <v>6817</v>
      </c>
      <c r="D1263" s="1" t="s">
        <v>10</v>
      </c>
      <c r="E1263" s="2">
        <v>41461000000</v>
      </c>
      <c r="F1263" s="2">
        <v>26973000000</v>
      </c>
      <c r="G1263" s="2">
        <v>16172000000</v>
      </c>
      <c r="H1263" s="1"/>
      <c r="I1263" s="1"/>
      <c r="J1263" s="1" t="s">
        <v>66</v>
      </c>
      <c r="K1263" s="1" t="s">
        <v>502</v>
      </c>
      <c r="M1263">
        <f t="array" ref="M1263">1 - (F1262/E1262)</f>
        <v>0.21464518486216366</v>
      </c>
      <c r="N1263">
        <f t="shared" si="38"/>
        <v>-4.0616482959890017E-2</v>
      </c>
      <c r="O1263" s="2">
        <f t="array" ref="O1263">P1263-SUM(G1263:I1263)</f>
        <v>-1684000000</v>
      </c>
      <c r="P1263" s="2">
        <f t="shared" si="39"/>
        <v>14488000000</v>
      </c>
    </row>
    <row r="1264" spans="1:16" hidden="1" x14ac:dyDescent="0.25">
      <c r="A1264" s="1">
        <v>1310</v>
      </c>
      <c r="B1264" t="s">
        <v>589</v>
      </c>
      <c r="C1264" t="s">
        <v>6818</v>
      </c>
      <c r="D1264" s="1" t="s">
        <v>11</v>
      </c>
      <c r="E1264" s="2">
        <v>54105000000</v>
      </c>
      <c r="F1264" s="2">
        <v>33560000000</v>
      </c>
      <c r="G1264" s="2">
        <v>18786000000</v>
      </c>
      <c r="H1264" s="1"/>
      <c r="I1264" s="1"/>
      <c r="J1264" s="1" t="s">
        <v>66</v>
      </c>
      <c r="K1264" s="1" t="s">
        <v>502</v>
      </c>
      <c r="M1264">
        <f t="array" ref="M1264">1 - (F1263/E1263)</f>
        <v>0.34943682014423194</v>
      </c>
      <c r="N1264">
        <f t="shared" si="38"/>
        <v>3.2510858515848812E-2</v>
      </c>
      <c r="O1264" s="2">
        <f t="array" ref="O1264">P1264-SUM(G1264:I1264)</f>
        <v>1759000000</v>
      </c>
      <c r="P1264" s="2">
        <f t="shared" si="39"/>
        <v>20545000000</v>
      </c>
    </row>
    <row r="1265" spans="1:16" hidden="1" x14ac:dyDescent="0.25">
      <c r="A1265" s="1">
        <v>1311</v>
      </c>
      <c r="B1265" t="s">
        <v>589</v>
      </c>
      <c r="C1265" t="s">
        <v>6819</v>
      </c>
      <c r="D1265" s="1" t="s">
        <v>12</v>
      </c>
      <c r="E1265" s="2">
        <v>57119000000</v>
      </c>
      <c r="F1265" s="2">
        <v>32747000000</v>
      </c>
      <c r="G1265" s="2">
        <v>16603000000</v>
      </c>
      <c r="H1265" s="1"/>
      <c r="I1265" s="1"/>
      <c r="J1265" s="1" t="s">
        <v>66</v>
      </c>
      <c r="K1265" s="1" t="s">
        <v>502</v>
      </c>
      <c r="M1265">
        <f t="array" ref="M1265">1 - (F1264/E1264)</f>
        <v>0.37972460955549392</v>
      </c>
      <c r="N1265">
        <f t="shared" si="38"/>
        <v>0.13601428596439014</v>
      </c>
      <c r="O1265" s="2">
        <f t="array" ref="O1265">P1265-SUM(G1265:I1265)</f>
        <v>7769000000</v>
      </c>
      <c r="P1265" s="2">
        <f t="shared" si="39"/>
        <v>24372000000</v>
      </c>
    </row>
    <row r="1266" spans="1:16" hidden="1" x14ac:dyDescent="0.25">
      <c r="A1266" s="1">
        <v>1312</v>
      </c>
      <c r="B1266" t="s">
        <v>590</v>
      </c>
      <c r="C1266" t="s">
        <v>6816</v>
      </c>
      <c r="D1266" s="1" t="s">
        <v>7</v>
      </c>
      <c r="E1266" s="2">
        <v>179290000000</v>
      </c>
      <c r="F1266" s="2">
        <v>158446000000</v>
      </c>
      <c r="G1266" s="2">
        <v>15443000000</v>
      </c>
      <c r="H1266" s="1"/>
      <c r="I1266" s="2">
        <v>931000000</v>
      </c>
      <c r="J1266" s="1" t="s">
        <v>107</v>
      </c>
      <c r="K1266" s="1" t="s">
        <v>453</v>
      </c>
      <c r="M1266">
        <f t="array" ref="M1266">1 - (F1265/E1265)</f>
        <v>0.42668814229940999</v>
      </c>
      <c r="N1266">
        <f t="shared" si="38"/>
        <v>2.4931674940041275E-2</v>
      </c>
      <c r="O1266" s="2">
        <f t="array" ref="O1266">P1266-SUM(G1266:I1266)</f>
        <v>4470000000</v>
      </c>
      <c r="P1266" s="2">
        <f t="shared" si="39"/>
        <v>20844000000</v>
      </c>
    </row>
    <row r="1267" spans="1:16" x14ac:dyDescent="0.25">
      <c r="A1267" s="1">
        <v>1313</v>
      </c>
      <c r="B1267" t="s">
        <v>590</v>
      </c>
      <c r="C1267" t="s">
        <v>6817</v>
      </c>
      <c r="D1267" s="1" t="s">
        <v>10</v>
      </c>
      <c r="E1267" s="2">
        <v>171596000000</v>
      </c>
      <c r="F1267" s="2">
        <v>152451000000</v>
      </c>
      <c r="G1267" s="2">
        <v>15597000000</v>
      </c>
      <c r="H1267" s="1"/>
      <c r="I1267" s="2">
        <v>971000000</v>
      </c>
      <c r="J1267" s="1" t="s">
        <v>107</v>
      </c>
      <c r="K1267" s="1" t="s">
        <v>453</v>
      </c>
      <c r="M1267">
        <f t="array" ref="M1267">1 - (F1266/E1266)</f>
        <v>0.1162585754922193</v>
      </c>
      <c r="N1267">
        <f t="shared" si="38"/>
        <v>1.5017832583510105E-2</v>
      </c>
      <c r="O1267" s="2">
        <f t="array" ref="O1267">P1267-SUM(G1267:I1267)</f>
        <v>2577000000</v>
      </c>
      <c r="P1267" s="2">
        <f t="shared" si="39"/>
        <v>19145000000</v>
      </c>
    </row>
    <row r="1268" spans="1:16" hidden="1" x14ac:dyDescent="0.25">
      <c r="A1268" s="1">
        <v>1314</v>
      </c>
      <c r="B1268" t="s">
        <v>590</v>
      </c>
      <c r="C1268" t="s">
        <v>6818</v>
      </c>
      <c r="D1268" s="1" t="s">
        <v>11</v>
      </c>
      <c r="E1268" s="2">
        <v>161212000000</v>
      </c>
      <c r="F1268" s="2">
        <v>140183000000</v>
      </c>
      <c r="G1268" s="2">
        <v>16703000000</v>
      </c>
      <c r="H1268" s="1"/>
      <c r="I1268" s="2">
        <v>1019000000</v>
      </c>
      <c r="J1268" s="1" t="s">
        <v>107</v>
      </c>
      <c r="K1268" s="1" t="s">
        <v>453</v>
      </c>
      <c r="M1268">
        <f t="array" ref="M1268">1 - (F1267/E1267)</f>
        <v>0.11157019977155647</v>
      </c>
      <c r="N1268">
        <f t="shared" si="38"/>
        <v>2.051336128824157E-2</v>
      </c>
      <c r="O1268" s="2">
        <f t="array" ref="O1268">P1268-SUM(G1268:I1268)</f>
        <v>3307000000</v>
      </c>
      <c r="P1268" s="2">
        <f t="shared" si="39"/>
        <v>21029000000</v>
      </c>
    </row>
    <row r="1269" spans="1:16" hidden="1" x14ac:dyDescent="0.25">
      <c r="A1269" s="1">
        <v>1315</v>
      </c>
      <c r="B1269" t="s">
        <v>590</v>
      </c>
      <c r="C1269" t="s">
        <v>6819</v>
      </c>
      <c r="D1269" s="1" t="s">
        <v>12</v>
      </c>
      <c r="E1269" s="2">
        <v>98975000000</v>
      </c>
      <c r="F1269" s="2">
        <v>77693000000</v>
      </c>
      <c r="G1269" s="2">
        <v>15747000000</v>
      </c>
      <c r="H1269" s="1"/>
      <c r="I1269" s="2">
        <v>1099000000</v>
      </c>
      <c r="J1269" s="1" t="s">
        <v>107</v>
      </c>
      <c r="K1269" s="1" t="s">
        <v>453</v>
      </c>
      <c r="M1269">
        <f t="array" ref="M1269">1 - (F1268/E1268)</f>
        <v>0.13044314319033323</v>
      </c>
      <c r="N1269">
        <f t="shared" si="38"/>
        <v>4.4819398838090427E-2</v>
      </c>
      <c r="O1269" s="2">
        <f t="array" ref="O1269">P1269-SUM(G1269:I1269)</f>
        <v>4436000000</v>
      </c>
      <c r="P1269" s="2">
        <f t="shared" si="39"/>
        <v>21282000000</v>
      </c>
    </row>
    <row r="1270" spans="1:16" hidden="1" x14ac:dyDescent="0.25">
      <c r="A1270" s="1">
        <v>1316</v>
      </c>
      <c r="B1270" t="s">
        <v>591</v>
      </c>
      <c r="C1270" t="s">
        <v>6816</v>
      </c>
      <c r="D1270" s="1" t="s">
        <v>387</v>
      </c>
      <c r="E1270" s="2">
        <v>6043000000</v>
      </c>
      <c r="F1270" s="2">
        <v>2793800000</v>
      </c>
      <c r="G1270" s="2">
        <v>2594300000</v>
      </c>
      <c r="H1270" s="1"/>
      <c r="I1270" s="1"/>
      <c r="J1270" s="1" t="s">
        <v>15</v>
      </c>
      <c r="K1270" s="1" t="s">
        <v>382</v>
      </c>
      <c r="M1270">
        <f t="array" ref="M1270">1 - (F1269/E1269)</f>
        <v>0.21502399595857535</v>
      </c>
      <c r="N1270">
        <f t="shared" si="38"/>
        <v>0.10837332450769485</v>
      </c>
      <c r="O1270" s="2">
        <f t="array" ref="O1270">P1270-SUM(G1270:I1270)</f>
        <v>654900000</v>
      </c>
      <c r="P1270" s="2">
        <f t="shared" si="39"/>
        <v>3249200000</v>
      </c>
    </row>
    <row r="1271" spans="1:16" x14ac:dyDescent="0.25">
      <c r="A1271" s="1">
        <v>1317</v>
      </c>
      <c r="B1271" t="s">
        <v>591</v>
      </c>
      <c r="C1271" t="s">
        <v>6817</v>
      </c>
      <c r="D1271" s="1" t="s">
        <v>389</v>
      </c>
      <c r="E1271" s="2">
        <v>8186400000</v>
      </c>
      <c r="F1271" s="2">
        <v>3967100000</v>
      </c>
      <c r="G1271" s="2">
        <v>3673500000</v>
      </c>
      <c r="H1271" s="1"/>
      <c r="I1271" s="1"/>
      <c r="J1271" s="1" t="s">
        <v>15</v>
      </c>
      <c r="K1271" s="1" t="s">
        <v>382</v>
      </c>
      <c r="M1271">
        <f t="array" ref="M1271">1 - (F1270/E1270)</f>
        <v>0.53767996028462683</v>
      </c>
      <c r="N1271">
        <f t="shared" si="38"/>
        <v>6.6671552819310073E-2</v>
      </c>
      <c r="O1271" s="2">
        <f t="array" ref="O1271">P1271-SUM(G1271:I1271)</f>
        <v>545800000</v>
      </c>
      <c r="P1271" s="2">
        <f t="shared" si="39"/>
        <v>4219300000</v>
      </c>
    </row>
    <row r="1272" spans="1:16" hidden="1" x14ac:dyDescent="0.25">
      <c r="A1272" s="1">
        <v>1318</v>
      </c>
      <c r="B1272" t="s">
        <v>591</v>
      </c>
      <c r="C1272" t="s">
        <v>6818</v>
      </c>
      <c r="D1272" s="1" t="s">
        <v>390</v>
      </c>
      <c r="E1272" s="2">
        <v>8241200000</v>
      </c>
      <c r="F1272" s="2">
        <v>3914500000</v>
      </c>
      <c r="G1272" s="2">
        <v>3713600000</v>
      </c>
      <c r="H1272" s="1"/>
      <c r="I1272" s="1"/>
      <c r="J1272" s="1" t="s">
        <v>15</v>
      </c>
      <c r="K1272" s="1" t="s">
        <v>382</v>
      </c>
      <c r="M1272">
        <f t="array" ref="M1272">1 - (F1271/E1271)</f>
        <v>0.51540359620834553</v>
      </c>
      <c r="N1272">
        <f t="shared" si="38"/>
        <v>7.439450565451633E-2</v>
      </c>
      <c r="O1272" s="2">
        <f t="array" ref="O1272">P1272-SUM(G1272:I1272)</f>
        <v>613100000</v>
      </c>
      <c r="P1272" s="2">
        <f t="shared" si="39"/>
        <v>4326700000</v>
      </c>
    </row>
    <row r="1273" spans="1:16" hidden="1" x14ac:dyDescent="0.25">
      <c r="A1273" s="1">
        <v>1319</v>
      </c>
      <c r="B1273" t="s">
        <v>591</v>
      </c>
      <c r="C1273" t="s">
        <v>6819</v>
      </c>
      <c r="D1273" s="1" t="s">
        <v>59</v>
      </c>
      <c r="E1273" s="2">
        <v>8020300000</v>
      </c>
      <c r="F1273" s="2">
        <v>3858700000</v>
      </c>
      <c r="G1273" s="2">
        <v>3417700000</v>
      </c>
      <c r="H1273" s="1"/>
      <c r="I1273" s="1"/>
      <c r="J1273" s="1" t="s">
        <v>15</v>
      </c>
      <c r="K1273" s="1" t="s">
        <v>382</v>
      </c>
      <c r="M1273">
        <f t="array" ref="M1273">1 - (F1272/E1272)</f>
        <v>0.52500849390865412</v>
      </c>
      <c r="N1273">
        <f t="shared" si="38"/>
        <v>9.2752141441093228E-2</v>
      </c>
      <c r="O1273" s="2">
        <f t="array" ref="O1273">P1273-SUM(G1273:I1273)</f>
        <v>743900000</v>
      </c>
      <c r="P1273" s="2">
        <f t="shared" si="39"/>
        <v>4161600000</v>
      </c>
    </row>
    <row r="1274" spans="1:16" hidden="1" x14ac:dyDescent="0.25">
      <c r="A1274" s="1">
        <v>1320</v>
      </c>
      <c r="B1274" t="s">
        <v>592</v>
      </c>
      <c r="C1274" t="s">
        <v>6816</v>
      </c>
      <c r="D1274" s="1" t="s">
        <v>7</v>
      </c>
      <c r="E1274" s="2">
        <v>5920269000</v>
      </c>
      <c r="F1274" s="2">
        <v>4982562000</v>
      </c>
      <c r="G1274" s="2">
        <v>434894000</v>
      </c>
      <c r="H1274" s="1"/>
      <c r="I1274" s="2">
        <v>37691000</v>
      </c>
      <c r="J1274" s="1" t="s">
        <v>8</v>
      </c>
      <c r="K1274" s="1" t="s">
        <v>215</v>
      </c>
      <c r="M1274">
        <f t="array" ref="M1274">1 - (F1273/E1273)</f>
        <v>0.51888333354113936</v>
      </c>
      <c r="N1274">
        <f t="shared" si="38"/>
        <v>7.8564335505700841E-2</v>
      </c>
      <c r="O1274" s="2">
        <f t="array" ref="O1274">P1274-SUM(G1274:I1274)</f>
        <v>465122000</v>
      </c>
      <c r="P1274" s="2">
        <f t="shared" si="39"/>
        <v>937707000</v>
      </c>
    </row>
    <row r="1275" spans="1:16" x14ac:dyDescent="0.25">
      <c r="A1275" s="1">
        <v>1321</v>
      </c>
      <c r="B1275" t="s">
        <v>592</v>
      </c>
      <c r="C1275" t="s">
        <v>6817</v>
      </c>
      <c r="D1275" s="1" t="s">
        <v>10</v>
      </c>
      <c r="E1275" s="2">
        <v>6411577000</v>
      </c>
      <c r="F1275" s="2">
        <v>5424644000</v>
      </c>
      <c r="G1275" s="2">
        <v>485069000</v>
      </c>
      <c r="H1275" s="1"/>
      <c r="I1275" s="2">
        <v>25865000</v>
      </c>
      <c r="J1275" s="1" t="s">
        <v>8</v>
      </c>
      <c r="K1275" s="1" t="s">
        <v>215</v>
      </c>
      <c r="M1275">
        <f t="array" ref="M1275">1 - (F1274/E1274)</f>
        <v>0.15838925562335093</v>
      </c>
      <c r="N1275">
        <f t="shared" si="38"/>
        <v>7.4240549555904894E-2</v>
      </c>
      <c r="O1275" s="2">
        <f t="array" ref="O1275">P1275-SUM(G1275:I1275)</f>
        <v>475999000</v>
      </c>
      <c r="P1275" s="2">
        <f t="shared" si="39"/>
        <v>986933000</v>
      </c>
    </row>
    <row r="1276" spans="1:16" hidden="1" x14ac:dyDescent="0.25">
      <c r="A1276" s="1">
        <v>1322</v>
      </c>
      <c r="B1276" t="s">
        <v>592</v>
      </c>
      <c r="C1276" t="s">
        <v>6818</v>
      </c>
      <c r="D1276" s="1" t="s">
        <v>11</v>
      </c>
      <c r="E1276" s="2">
        <v>7747229000</v>
      </c>
      <c r="F1276" s="2">
        <v>6578435000</v>
      </c>
      <c r="G1276" s="2">
        <v>705477000</v>
      </c>
      <c r="H1276" s="1"/>
      <c r="I1276" s="2">
        <v>34257000</v>
      </c>
      <c r="J1276" s="1" t="s">
        <v>8</v>
      </c>
      <c r="K1276" s="1" t="s">
        <v>215</v>
      </c>
      <c r="M1276">
        <f t="array" ref="M1276">1 - (F1275/E1275)</f>
        <v>0.15392983660650106</v>
      </c>
      <c r="N1276">
        <f t="shared" si="38"/>
        <v>5.538238252670729E-2</v>
      </c>
      <c r="O1276" s="2">
        <f t="array" ref="O1276">P1276-SUM(G1276:I1276)</f>
        <v>429060000</v>
      </c>
      <c r="P1276" s="2">
        <f t="shared" si="39"/>
        <v>1168794000</v>
      </c>
    </row>
    <row r="1277" spans="1:16" hidden="1" x14ac:dyDescent="0.25">
      <c r="A1277" s="1">
        <v>1323</v>
      </c>
      <c r="B1277" t="s">
        <v>592</v>
      </c>
      <c r="C1277" t="s">
        <v>6819</v>
      </c>
      <c r="D1277" s="1" t="s">
        <v>12</v>
      </c>
      <c r="E1277" s="2">
        <v>7572436000</v>
      </c>
      <c r="F1277" s="2">
        <v>6648771000</v>
      </c>
      <c r="G1277" s="2">
        <v>592863000</v>
      </c>
      <c r="H1277" s="1"/>
      <c r="I1277" s="2">
        <v>34848000</v>
      </c>
      <c r="J1277" s="1" t="s">
        <v>8</v>
      </c>
      <c r="K1277" s="1" t="s">
        <v>215</v>
      </c>
      <c r="M1277">
        <f t="array" ref="M1277">1 - (F1276/E1276)</f>
        <v>0.15086607095259474</v>
      </c>
      <c r="N1277">
        <f t="shared" si="38"/>
        <v>3.9083063891196965E-2</v>
      </c>
      <c r="O1277" s="2">
        <f t="array" ref="O1277">P1277-SUM(G1277:I1277)</f>
        <v>295954000</v>
      </c>
      <c r="P1277" s="2">
        <f t="shared" si="39"/>
        <v>923665000</v>
      </c>
    </row>
    <row r="1278" spans="1:16" hidden="1" x14ac:dyDescent="0.25">
      <c r="A1278" s="1">
        <v>1324</v>
      </c>
      <c r="B1278" t="s">
        <v>593</v>
      </c>
      <c r="C1278" t="s">
        <v>6816</v>
      </c>
      <c r="D1278" s="1" t="s">
        <v>7</v>
      </c>
      <c r="E1278" s="2">
        <v>11224000000</v>
      </c>
      <c r="F1278" s="2">
        <v>6396000000</v>
      </c>
      <c r="G1278" s="2">
        <v>1227000000</v>
      </c>
      <c r="H1278" s="2">
        <v>98000000</v>
      </c>
      <c r="I1278" s="2">
        <v>1001000000</v>
      </c>
      <c r="J1278" s="1" t="s">
        <v>79</v>
      </c>
      <c r="K1278" s="1" t="s">
        <v>111</v>
      </c>
      <c r="M1278">
        <f t="array" ref="M1278">1 - (F1277/E1277)</f>
        <v>0.12197726068599324</v>
      </c>
      <c r="N1278">
        <f t="shared" si="38"/>
        <v>0.22291518175338559</v>
      </c>
      <c r="O1278" s="2">
        <f t="array" ref="O1278">P1278-SUM(G1278:I1278)</f>
        <v>2502000000</v>
      </c>
      <c r="P1278" s="2">
        <f t="shared" si="39"/>
        <v>4828000000</v>
      </c>
    </row>
    <row r="1279" spans="1:16" x14ac:dyDescent="0.25">
      <c r="A1279" s="1">
        <v>1325</v>
      </c>
      <c r="B1279" t="s">
        <v>593</v>
      </c>
      <c r="C1279" t="s">
        <v>6817</v>
      </c>
      <c r="D1279" s="1" t="s">
        <v>10</v>
      </c>
      <c r="E1279" s="2">
        <v>11925000000</v>
      </c>
      <c r="F1279" s="2">
        <v>6744000000</v>
      </c>
      <c r="G1279" s="2">
        <v>1349000000</v>
      </c>
      <c r="H1279" s="2">
        <v>98000000</v>
      </c>
      <c r="I1279" s="2">
        <v>1109000000</v>
      </c>
      <c r="J1279" s="1" t="s">
        <v>79</v>
      </c>
      <c r="K1279" s="1" t="s">
        <v>111</v>
      </c>
      <c r="M1279">
        <f t="array" ref="M1279">1 - (F1278/E1278)</f>
        <v>0.43014967925873127</v>
      </c>
      <c r="N1279">
        <f t="shared" si="38"/>
        <v>0.22012578616352202</v>
      </c>
      <c r="O1279" s="2">
        <f t="array" ref="O1279">P1279-SUM(G1279:I1279)</f>
        <v>2625000000</v>
      </c>
      <c r="P1279" s="2">
        <f t="shared" si="39"/>
        <v>5181000000</v>
      </c>
    </row>
    <row r="1280" spans="1:16" hidden="1" x14ac:dyDescent="0.25">
      <c r="A1280" s="1">
        <v>1326</v>
      </c>
      <c r="B1280" t="s">
        <v>593</v>
      </c>
      <c r="C1280" t="s">
        <v>6818</v>
      </c>
      <c r="D1280" s="1" t="s">
        <v>11</v>
      </c>
      <c r="E1280" s="2">
        <v>12273000000</v>
      </c>
      <c r="F1280" s="2">
        <v>6962000000</v>
      </c>
      <c r="G1280" s="2">
        <v>1437000000</v>
      </c>
      <c r="H1280" s="2">
        <v>96000000</v>
      </c>
      <c r="I1280" s="2">
        <v>1170000000</v>
      </c>
      <c r="J1280" s="1" t="s">
        <v>79</v>
      </c>
      <c r="K1280" s="1" t="s">
        <v>111</v>
      </c>
      <c r="M1280">
        <f t="array" ref="M1280">1 - (F1279/E1279)</f>
        <v>0.43446540880503148</v>
      </c>
      <c r="N1280">
        <f t="shared" si="38"/>
        <v>0.21249898150411473</v>
      </c>
      <c r="O1280" s="2">
        <f t="array" ref="O1280">P1280-SUM(G1280:I1280)</f>
        <v>2608000000</v>
      </c>
      <c r="P1280" s="2">
        <f t="shared" si="39"/>
        <v>5311000000</v>
      </c>
    </row>
    <row r="1281" spans="1:16" hidden="1" x14ac:dyDescent="0.25">
      <c r="A1281" s="1">
        <v>1327</v>
      </c>
      <c r="B1281" t="s">
        <v>593</v>
      </c>
      <c r="C1281" t="s">
        <v>6819</v>
      </c>
      <c r="D1281" s="1" t="s">
        <v>12</v>
      </c>
      <c r="E1281" s="2">
        <v>10776000000</v>
      </c>
      <c r="F1281" s="2">
        <v>5960000000</v>
      </c>
      <c r="G1281" s="2">
        <v>1296000000</v>
      </c>
      <c r="H1281" s="2">
        <v>93000000</v>
      </c>
      <c r="I1281" s="2">
        <v>1106000000</v>
      </c>
      <c r="J1281" s="1" t="s">
        <v>79</v>
      </c>
      <c r="K1281" s="1" t="s">
        <v>111</v>
      </c>
      <c r="M1281">
        <f t="array" ref="M1281">1 - (F1280/E1280)</f>
        <v>0.43273853173633181</v>
      </c>
      <c r="N1281">
        <f t="shared" si="38"/>
        <v>0.21538604305864886</v>
      </c>
      <c r="O1281" s="2">
        <f t="array" ref="O1281">P1281-SUM(G1281:I1281)</f>
        <v>2321000000</v>
      </c>
      <c r="P1281" s="2">
        <f t="shared" si="39"/>
        <v>4816000000</v>
      </c>
    </row>
    <row r="1282" spans="1:16" hidden="1" x14ac:dyDescent="0.25">
      <c r="A1282" s="1">
        <v>1331</v>
      </c>
      <c r="B1282" t="s">
        <v>594</v>
      </c>
      <c r="C1282" t="s">
        <v>6816</v>
      </c>
      <c r="D1282" s="1" t="s">
        <v>595</v>
      </c>
      <c r="E1282" s="2">
        <v>24866000000</v>
      </c>
      <c r="F1282" s="2">
        <v>9820000000</v>
      </c>
      <c r="G1282" s="2">
        <v>2849000000</v>
      </c>
      <c r="H1282" s="2">
        <v>4967000000</v>
      </c>
      <c r="I1282" s="1"/>
      <c r="J1282" s="1" t="s">
        <v>22</v>
      </c>
      <c r="K1282" s="1" t="s">
        <v>46</v>
      </c>
      <c r="M1282">
        <f t="array" ref="M1282">1 - (F1281/E1281)</f>
        <v>0.44691907943578324</v>
      </c>
      <c r="N1282">
        <f t="shared" si="38"/>
        <v>0.2907584653744068</v>
      </c>
      <c r="O1282" s="2">
        <f t="array" ref="O1282">P1282-SUM(G1282:I1282)</f>
        <v>7230000000</v>
      </c>
      <c r="P1282" s="2">
        <f t="shared" si="39"/>
        <v>15046000000</v>
      </c>
    </row>
    <row r="1283" spans="1:16" x14ac:dyDescent="0.25">
      <c r="A1283" s="1">
        <v>1332</v>
      </c>
      <c r="B1283" t="s">
        <v>594</v>
      </c>
      <c r="C1283" t="s">
        <v>6817</v>
      </c>
      <c r="D1283" s="1" t="s">
        <v>596</v>
      </c>
      <c r="E1283" s="2">
        <v>26487000000</v>
      </c>
      <c r="F1283" s="2">
        <v>10686000000</v>
      </c>
      <c r="G1283" s="2">
        <v>2774000000</v>
      </c>
      <c r="H1283" s="2">
        <v>5477000000</v>
      </c>
      <c r="I1283" s="1"/>
      <c r="J1283" s="1" t="s">
        <v>22</v>
      </c>
      <c r="K1283" s="1" t="s">
        <v>46</v>
      </c>
      <c r="M1283">
        <f t="array" ref="M1283">1 - (F1282/E1282)</f>
        <v>0.60508324619963005</v>
      </c>
      <c r="N1283">
        <f t="shared" ref="N1283:N1346" si="40">O1283/E1283</f>
        <v>0.28504549401593232</v>
      </c>
      <c r="O1283" s="2">
        <f t="array" ref="O1283">P1283-SUM(G1283:I1283)</f>
        <v>7550000000</v>
      </c>
      <c r="P1283" s="2">
        <f t="shared" ref="P1283:P1346" si="41">E1283-F1283</f>
        <v>15801000000</v>
      </c>
    </row>
    <row r="1284" spans="1:16" hidden="1" x14ac:dyDescent="0.25">
      <c r="A1284" s="1">
        <v>1333</v>
      </c>
      <c r="B1284" t="s">
        <v>594</v>
      </c>
      <c r="C1284" t="s">
        <v>6818</v>
      </c>
      <c r="D1284" s="1" t="s">
        <v>597</v>
      </c>
      <c r="E1284" s="2">
        <v>25281000000</v>
      </c>
      <c r="F1284" s="2">
        <v>10378000000</v>
      </c>
      <c r="G1284" s="2">
        <v>3637000000</v>
      </c>
      <c r="H1284" s="2">
        <v>5490000000</v>
      </c>
      <c r="I1284" s="1"/>
      <c r="J1284" s="1" t="s">
        <v>22</v>
      </c>
      <c r="K1284" s="1" t="s">
        <v>46</v>
      </c>
      <c r="M1284">
        <f t="array" ref="M1284">1 - (F1283/E1283)</f>
        <v>0.59655680144976775</v>
      </c>
      <c r="N1284">
        <f t="shared" si="40"/>
        <v>0.2284719750009889</v>
      </c>
      <c r="O1284" s="2">
        <f t="array" ref="O1284">P1284-SUM(G1284:I1284)</f>
        <v>5776000000</v>
      </c>
      <c r="P1284" s="2">
        <f t="shared" si="41"/>
        <v>14903000000</v>
      </c>
    </row>
    <row r="1285" spans="1:16" hidden="1" x14ac:dyDescent="0.25">
      <c r="A1285" s="1">
        <v>1334</v>
      </c>
      <c r="B1285" t="s">
        <v>594</v>
      </c>
      <c r="C1285" t="s">
        <v>6819</v>
      </c>
      <c r="D1285" s="1" t="s">
        <v>598</v>
      </c>
      <c r="E1285" s="2">
        <v>23554000000</v>
      </c>
      <c r="F1285" s="2">
        <v>9749000000</v>
      </c>
      <c r="G1285" s="2">
        <v>2159000000</v>
      </c>
      <c r="H1285" s="2">
        <v>5151000000</v>
      </c>
      <c r="I1285" s="1"/>
      <c r="J1285" s="1" t="s">
        <v>22</v>
      </c>
      <c r="K1285" s="1" t="s">
        <v>46</v>
      </c>
      <c r="M1285">
        <f t="array" ref="M1285">1 - (F1284/E1284)</f>
        <v>0.58949408646809864</v>
      </c>
      <c r="N1285">
        <f t="shared" si="40"/>
        <v>0.27574934193767514</v>
      </c>
      <c r="O1285" s="2">
        <f t="array" ref="O1285">P1285-SUM(G1285:I1285)</f>
        <v>6495000000</v>
      </c>
      <c r="P1285" s="2">
        <f t="shared" si="41"/>
        <v>13805000000</v>
      </c>
    </row>
    <row r="1286" spans="1:16" hidden="1" x14ac:dyDescent="0.25">
      <c r="A1286" s="1">
        <v>1335</v>
      </c>
      <c r="B1286" t="s">
        <v>599</v>
      </c>
      <c r="C1286" t="s">
        <v>6816</v>
      </c>
      <c r="D1286" s="1" t="s">
        <v>461</v>
      </c>
      <c r="E1286" s="2">
        <v>1148231000</v>
      </c>
      <c r="F1286" s="2">
        <v>743304000</v>
      </c>
      <c r="G1286" s="2">
        <v>180317000</v>
      </c>
      <c r="H1286" s="2">
        <v>197269000</v>
      </c>
      <c r="I1286" s="1"/>
      <c r="J1286" s="1" t="s">
        <v>22</v>
      </c>
      <c r="K1286" s="1" t="s">
        <v>46</v>
      </c>
      <c r="M1286">
        <f t="array" ref="M1286">1 - (F1285/E1285)</f>
        <v>0.58610002547338036</v>
      </c>
      <c r="N1286">
        <f t="shared" si="40"/>
        <v>2.3811410770132491E-2</v>
      </c>
      <c r="O1286" s="2">
        <f t="array" ref="O1286">P1286-SUM(G1286:I1286)</f>
        <v>27341000</v>
      </c>
      <c r="P1286" s="2">
        <f t="shared" si="41"/>
        <v>404927000</v>
      </c>
    </row>
    <row r="1287" spans="1:16" x14ac:dyDescent="0.25">
      <c r="A1287" s="1">
        <v>1336</v>
      </c>
      <c r="B1287" t="s">
        <v>599</v>
      </c>
      <c r="C1287" t="s">
        <v>6817</v>
      </c>
      <c r="D1287" s="1" t="s">
        <v>462</v>
      </c>
      <c r="E1287" s="2">
        <v>1710966000</v>
      </c>
      <c r="F1287" s="2">
        <v>1021658000</v>
      </c>
      <c r="G1287" s="2">
        <v>309348000</v>
      </c>
      <c r="H1287" s="2">
        <v>257494000</v>
      </c>
      <c r="I1287" s="1"/>
      <c r="J1287" s="1" t="s">
        <v>22</v>
      </c>
      <c r="K1287" s="1" t="s">
        <v>46</v>
      </c>
      <c r="M1287">
        <f t="array" ref="M1287">1 - (F1286/E1286)</f>
        <v>0.35265290694990814</v>
      </c>
      <c r="N1287">
        <f t="shared" si="40"/>
        <v>7.1577109071717382E-2</v>
      </c>
      <c r="O1287" s="2">
        <f t="array" ref="O1287">P1287-SUM(G1287:I1287)</f>
        <v>122466000</v>
      </c>
      <c r="P1287" s="2">
        <f t="shared" si="41"/>
        <v>689308000</v>
      </c>
    </row>
    <row r="1288" spans="1:16" hidden="1" x14ac:dyDescent="0.25">
      <c r="A1288" s="1">
        <v>1337</v>
      </c>
      <c r="B1288" t="s">
        <v>599</v>
      </c>
      <c r="C1288" t="s">
        <v>6818</v>
      </c>
      <c r="D1288" s="1" t="s">
        <v>463</v>
      </c>
      <c r="E1288" s="2">
        <v>2610726000</v>
      </c>
      <c r="F1288" s="2">
        <v>1561173000</v>
      </c>
      <c r="G1288" s="2">
        <v>588822000</v>
      </c>
      <c r="H1288" s="2">
        <v>448763000</v>
      </c>
      <c r="I1288" s="1"/>
      <c r="J1288" s="1" t="s">
        <v>22</v>
      </c>
      <c r="K1288" s="1" t="s">
        <v>46</v>
      </c>
      <c r="M1288">
        <f t="array" ref="M1288">1 - (F1287/E1287)</f>
        <v>0.40287650368271488</v>
      </c>
      <c r="N1288">
        <f t="shared" si="40"/>
        <v>4.5841654773423179E-3</v>
      </c>
      <c r="O1288" s="2">
        <f t="array" ref="O1288">P1288-SUM(G1288:I1288)</f>
        <v>11968000</v>
      </c>
      <c r="P1288" s="2">
        <f t="shared" si="41"/>
        <v>1049553000</v>
      </c>
    </row>
    <row r="1289" spans="1:16" hidden="1" x14ac:dyDescent="0.25">
      <c r="A1289" s="1">
        <v>1338</v>
      </c>
      <c r="B1289" t="s">
        <v>600</v>
      </c>
      <c r="C1289" t="s">
        <v>6816</v>
      </c>
      <c r="D1289" s="1" t="s">
        <v>10</v>
      </c>
      <c r="E1289" s="2">
        <v>6419285000</v>
      </c>
      <c r="F1289" s="2">
        <v>5099484000</v>
      </c>
      <c r="G1289" s="2">
        <v>922340000</v>
      </c>
      <c r="H1289" s="1"/>
      <c r="I1289" s="1"/>
      <c r="J1289" s="1" t="s">
        <v>8</v>
      </c>
      <c r="K1289" s="1" t="s">
        <v>215</v>
      </c>
      <c r="M1289">
        <f t="array" ref="M1289">1 - (F1288/E1288)</f>
        <v>0.40201576113311011</v>
      </c>
      <c r="N1289">
        <f t="shared" si="40"/>
        <v>6.1916708792334352E-2</v>
      </c>
      <c r="O1289" s="2">
        <f t="array" ref="O1289">P1289-SUM(G1289:I1289)</f>
        <v>397461000</v>
      </c>
      <c r="P1289" s="2">
        <f t="shared" si="41"/>
        <v>1319801000</v>
      </c>
    </row>
    <row r="1290" spans="1:16" x14ac:dyDescent="0.25">
      <c r="A1290" s="1">
        <v>1339</v>
      </c>
      <c r="B1290" t="s">
        <v>600</v>
      </c>
      <c r="C1290" t="s">
        <v>6817</v>
      </c>
      <c r="D1290" s="1" t="s">
        <v>11</v>
      </c>
      <c r="E1290" s="2">
        <v>6638774000</v>
      </c>
      <c r="F1290" s="2">
        <v>5253040000</v>
      </c>
      <c r="G1290" s="2">
        <v>1030014000</v>
      </c>
      <c r="H1290" s="1"/>
      <c r="I1290" s="1"/>
      <c r="J1290" s="1" t="s">
        <v>8</v>
      </c>
      <c r="K1290" s="1" t="s">
        <v>215</v>
      </c>
      <c r="M1290">
        <f t="array" ref="M1290">1 - (F1289/E1289)</f>
        <v>0.20559937750076529</v>
      </c>
      <c r="N1290">
        <f t="shared" si="40"/>
        <v>5.3582182493333859E-2</v>
      </c>
      <c r="O1290" s="2">
        <f t="array" ref="O1290">P1290-SUM(G1290:I1290)</f>
        <v>355720000</v>
      </c>
      <c r="P1290" s="2">
        <f t="shared" si="41"/>
        <v>1385734000</v>
      </c>
    </row>
    <row r="1291" spans="1:16" hidden="1" x14ac:dyDescent="0.25">
      <c r="A1291" s="1">
        <v>1340</v>
      </c>
      <c r="B1291" t="s">
        <v>600</v>
      </c>
      <c r="C1291" t="s">
        <v>6818</v>
      </c>
      <c r="D1291" s="1" t="s">
        <v>12</v>
      </c>
      <c r="E1291" s="2">
        <v>6571893000</v>
      </c>
      <c r="F1291" s="2">
        <v>5086449000</v>
      </c>
      <c r="G1291" s="2">
        <v>961579000</v>
      </c>
      <c r="H1291" s="1"/>
      <c r="I1291" s="1"/>
      <c r="J1291" s="1" t="s">
        <v>8</v>
      </c>
      <c r="K1291" s="1" t="s">
        <v>215</v>
      </c>
      <c r="M1291">
        <f t="array" ref="M1291">1 - (F1290/E1290)</f>
        <v>0.20873341975491255</v>
      </c>
      <c r="N1291">
        <f t="shared" si="40"/>
        <v>7.9712953330189643E-2</v>
      </c>
      <c r="O1291" s="2">
        <f t="array" ref="O1291">P1291-SUM(G1291:I1291)</f>
        <v>523865000</v>
      </c>
      <c r="P1291" s="2">
        <f t="shared" si="41"/>
        <v>1485444000</v>
      </c>
    </row>
    <row r="1292" spans="1:16" hidden="1" x14ac:dyDescent="0.25">
      <c r="A1292" s="1">
        <v>1341</v>
      </c>
      <c r="B1292" t="s">
        <v>600</v>
      </c>
      <c r="C1292" t="s">
        <v>6819</v>
      </c>
      <c r="D1292" s="1" t="s">
        <v>75</v>
      </c>
      <c r="E1292" s="2">
        <v>6786984000</v>
      </c>
      <c r="F1292" s="2">
        <v>5285568000</v>
      </c>
      <c r="G1292" s="2">
        <v>956158000</v>
      </c>
      <c r="H1292" s="1"/>
      <c r="I1292" s="1"/>
      <c r="J1292" s="1" t="s">
        <v>8</v>
      </c>
      <c r="K1292" s="1" t="s">
        <v>215</v>
      </c>
      <c r="M1292">
        <f t="array" ref="M1292">1 - (F1291/E1291)</f>
        <v>0.22602985167287415</v>
      </c>
      <c r="N1292">
        <f t="shared" si="40"/>
        <v>8.0338777872468833E-2</v>
      </c>
      <c r="O1292" s="2">
        <f t="array" ref="O1292">P1292-SUM(G1292:I1292)</f>
        <v>545258000</v>
      </c>
      <c r="P1292" s="2">
        <f t="shared" si="41"/>
        <v>1501416000</v>
      </c>
    </row>
    <row r="1293" spans="1:16" hidden="1" x14ac:dyDescent="0.25">
      <c r="A1293" s="1">
        <v>1342</v>
      </c>
      <c r="B1293" t="s">
        <v>601</v>
      </c>
      <c r="C1293" t="s">
        <v>6816</v>
      </c>
      <c r="D1293" s="1" t="s">
        <v>7</v>
      </c>
      <c r="E1293" s="2">
        <v>7688024000</v>
      </c>
      <c r="F1293" s="2">
        <v>5157434000</v>
      </c>
      <c r="G1293" s="2">
        <v>1011543000</v>
      </c>
      <c r="H1293" s="1"/>
      <c r="I1293" s="2">
        <v>730493000</v>
      </c>
      <c r="J1293" s="1" t="s">
        <v>15</v>
      </c>
      <c r="K1293" s="1" t="s">
        <v>181</v>
      </c>
      <c r="M1293">
        <f t="array" ref="M1293">1 - (F1292/E1292)</f>
        <v>0.22121991152476561</v>
      </c>
      <c r="N1293">
        <f t="shared" si="40"/>
        <v>0.10256913870196034</v>
      </c>
      <c r="O1293" s="2">
        <f t="array" ref="O1293">P1293-SUM(G1293:I1293)</f>
        <v>788554000</v>
      </c>
      <c r="P1293" s="2">
        <f t="shared" si="41"/>
        <v>2530590000</v>
      </c>
    </row>
    <row r="1294" spans="1:16" x14ac:dyDescent="0.25">
      <c r="A1294" s="1">
        <v>1343</v>
      </c>
      <c r="B1294" t="s">
        <v>601</v>
      </c>
      <c r="C1294" t="s">
        <v>6817</v>
      </c>
      <c r="D1294" s="1" t="s">
        <v>10</v>
      </c>
      <c r="E1294" s="2">
        <v>7959894000</v>
      </c>
      <c r="F1294" s="2">
        <v>5305270000</v>
      </c>
      <c r="G1294" s="2">
        <v>1044819000</v>
      </c>
      <c r="H1294" s="1"/>
      <c r="I1294" s="2">
        <v>754711000</v>
      </c>
      <c r="J1294" s="1" t="s">
        <v>15</v>
      </c>
      <c r="K1294" s="1" t="s">
        <v>181</v>
      </c>
      <c r="M1294">
        <f t="array" ref="M1294">1 - (F1293/E1293)</f>
        <v>0.32916000262226031</v>
      </c>
      <c r="N1294">
        <f t="shared" si="40"/>
        <v>0.1074252998846467</v>
      </c>
      <c r="O1294" s="2">
        <f t="array" ref="O1294">P1294-SUM(G1294:I1294)</f>
        <v>855094000</v>
      </c>
      <c r="P1294" s="2">
        <f t="shared" si="41"/>
        <v>2654624000</v>
      </c>
    </row>
    <row r="1295" spans="1:16" hidden="1" x14ac:dyDescent="0.25">
      <c r="A1295" s="1">
        <v>1344</v>
      </c>
      <c r="B1295" t="s">
        <v>601</v>
      </c>
      <c r="C1295" t="s">
        <v>6818</v>
      </c>
      <c r="D1295" s="1" t="s">
        <v>11</v>
      </c>
      <c r="E1295" s="2">
        <v>8073855000</v>
      </c>
      <c r="F1295" s="2">
        <v>5306281000</v>
      </c>
      <c r="G1295" s="2">
        <v>1048952000</v>
      </c>
      <c r="H1295" s="1"/>
      <c r="I1295" s="2">
        <v>772445000</v>
      </c>
      <c r="J1295" s="1" t="s">
        <v>15</v>
      </c>
      <c r="K1295" s="1" t="s">
        <v>181</v>
      </c>
      <c r="M1295">
        <f t="array" ref="M1295">1 - (F1294/E1294)</f>
        <v>0.33349991846625093</v>
      </c>
      <c r="N1295">
        <f t="shared" si="40"/>
        <v>0.11719023935901747</v>
      </c>
      <c r="O1295" s="2">
        <f t="array" ref="O1295">P1295-SUM(G1295:I1295)</f>
        <v>946177000</v>
      </c>
      <c r="P1295" s="2">
        <f t="shared" si="41"/>
        <v>2767574000</v>
      </c>
    </row>
    <row r="1296" spans="1:16" hidden="1" x14ac:dyDescent="0.25">
      <c r="A1296" s="1">
        <v>1345</v>
      </c>
      <c r="B1296" t="s">
        <v>601</v>
      </c>
      <c r="C1296" t="s">
        <v>6819</v>
      </c>
      <c r="D1296" s="1" t="s">
        <v>12</v>
      </c>
      <c r="E1296" s="2">
        <v>8299074000</v>
      </c>
      <c r="F1296" s="2">
        <v>5099393000</v>
      </c>
      <c r="G1296" s="2">
        <v>1086504000</v>
      </c>
      <c r="H1296" s="1"/>
      <c r="I1296" s="2">
        <v>827008000</v>
      </c>
      <c r="J1296" s="1" t="s">
        <v>15</v>
      </c>
      <c r="K1296" s="1" t="s">
        <v>181</v>
      </c>
      <c r="M1296">
        <f t="array" ref="M1296">1 - (F1295/E1295)</f>
        <v>0.34278222732511299</v>
      </c>
      <c r="N1296">
        <f t="shared" si="40"/>
        <v>0.15497741073281188</v>
      </c>
      <c r="O1296" s="2">
        <f t="array" ref="O1296">P1296-SUM(G1296:I1296)</f>
        <v>1286169000</v>
      </c>
      <c r="P1296" s="2">
        <f t="shared" si="41"/>
        <v>3199681000</v>
      </c>
    </row>
    <row r="1297" spans="1:16" hidden="1" x14ac:dyDescent="0.25">
      <c r="A1297" s="1">
        <v>1346</v>
      </c>
      <c r="B1297" t="s">
        <v>602</v>
      </c>
      <c r="C1297" t="s">
        <v>6816</v>
      </c>
      <c r="D1297" s="1" t="s">
        <v>10</v>
      </c>
      <c r="E1297" s="2">
        <v>2104745000</v>
      </c>
      <c r="F1297" s="2">
        <v>155355000</v>
      </c>
      <c r="G1297" s="2">
        <v>346393000</v>
      </c>
      <c r="H1297" s="2">
        <v>859947000</v>
      </c>
      <c r="I1297" s="1"/>
      <c r="J1297" s="1" t="s">
        <v>28</v>
      </c>
      <c r="K1297" s="1" t="s">
        <v>86</v>
      </c>
      <c r="M1297">
        <f t="array" ref="M1297">1 - (F1296/E1296)</f>
        <v>0.38554674895054553</v>
      </c>
      <c r="N1297">
        <f t="shared" si="40"/>
        <v>0.35303564089711581</v>
      </c>
      <c r="O1297" s="2">
        <f t="array" ref="O1297">P1297-SUM(G1297:I1297)</f>
        <v>743050000</v>
      </c>
      <c r="P1297" s="2">
        <f t="shared" si="41"/>
        <v>1949390000</v>
      </c>
    </row>
    <row r="1298" spans="1:16" x14ac:dyDescent="0.25">
      <c r="A1298" s="1">
        <v>1347</v>
      </c>
      <c r="B1298" t="s">
        <v>602</v>
      </c>
      <c r="C1298" t="s">
        <v>6817</v>
      </c>
      <c r="D1298" s="1" t="s">
        <v>11</v>
      </c>
      <c r="E1298" s="2">
        <v>2819557000</v>
      </c>
      <c r="F1298" s="2">
        <v>205018000</v>
      </c>
      <c r="G1298" s="2">
        <v>519267000</v>
      </c>
      <c r="H1298" s="2">
        <v>1271353000</v>
      </c>
      <c r="I1298" s="1"/>
      <c r="J1298" s="1" t="s">
        <v>28</v>
      </c>
      <c r="K1298" s="1" t="s">
        <v>86</v>
      </c>
      <c r="M1298">
        <f t="array" ref="M1298">1 - (F1297/E1297)</f>
        <v>0.92618820807271185</v>
      </c>
      <c r="N1298">
        <f t="shared" si="40"/>
        <v>0.29221576297269392</v>
      </c>
      <c r="O1298" s="2">
        <f t="array" ref="O1298">P1298-SUM(G1298:I1298)</f>
        <v>823919000</v>
      </c>
      <c r="P1298" s="2">
        <f t="shared" si="41"/>
        <v>2614539000</v>
      </c>
    </row>
    <row r="1299" spans="1:16" hidden="1" x14ac:dyDescent="0.25">
      <c r="A1299" s="1">
        <v>1348</v>
      </c>
      <c r="B1299" t="s">
        <v>602</v>
      </c>
      <c r="C1299" t="s">
        <v>6818</v>
      </c>
      <c r="D1299" s="1" t="s">
        <v>12</v>
      </c>
      <c r="E1299" s="2">
        <v>4103728000</v>
      </c>
      <c r="F1299" s="2">
        <v>392709000</v>
      </c>
      <c r="G1299" s="2">
        <v>838526000</v>
      </c>
      <c r="H1299" s="2">
        <v>1620577000</v>
      </c>
      <c r="I1299" s="1"/>
      <c r="J1299" s="1" t="s">
        <v>28</v>
      </c>
      <c r="K1299" s="1" t="s">
        <v>86</v>
      </c>
      <c r="M1299">
        <f t="array" ref="M1299">1 - (F1298/E1298)</f>
        <v>0.92728715894021652</v>
      </c>
      <c r="N1299">
        <f t="shared" si="40"/>
        <v>0.30506797721486412</v>
      </c>
      <c r="O1299" s="2">
        <f t="array" ref="O1299">P1299-SUM(G1299:I1299)</f>
        <v>1251916000</v>
      </c>
      <c r="P1299" s="2">
        <f t="shared" si="41"/>
        <v>3711019000</v>
      </c>
    </row>
    <row r="1300" spans="1:16" hidden="1" x14ac:dyDescent="0.25">
      <c r="A1300" s="1">
        <v>1349</v>
      </c>
      <c r="B1300" t="s">
        <v>602</v>
      </c>
      <c r="C1300" t="s">
        <v>6819</v>
      </c>
      <c r="D1300" s="1" t="s">
        <v>75</v>
      </c>
      <c r="E1300" s="2">
        <v>4860427000</v>
      </c>
      <c r="F1300" s="2">
        <v>299694000</v>
      </c>
      <c r="G1300" s="2">
        <v>1177697000</v>
      </c>
      <c r="H1300" s="2">
        <v>2052295000</v>
      </c>
      <c r="I1300" s="1"/>
      <c r="J1300" s="1" t="s">
        <v>28</v>
      </c>
      <c r="K1300" s="1" t="s">
        <v>86</v>
      </c>
      <c r="M1300">
        <f t="array" ref="M1300">1 - (F1299/E1299)</f>
        <v>0.90430433011154732</v>
      </c>
      <c r="N1300">
        <f t="shared" si="40"/>
        <v>0.27379096527938801</v>
      </c>
      <c r="O1300" s="2">
        <f t="array" ref="O1300">P1300-SUM(G1300:I1300)</f>
        <v>1330741000</v>
      </c>
      <c r="P1300" s="2">
        <f t="shared" si="41"/>
        <v>4560733000</v>
      </c>
    </row>
    <row r="1301" spans="1:16" hidden="1" x14ac:dyDescent="0.25">
      <c r="A1301" s="1">
        <v>1350</v>
      </c>
      <c r="B1301" t="s">
        <v>603</v>
      </c>
      <c r="C1301" t="s">
        <v>6816</v>
      </c>
      <c r="D1301" s="1" t="s">
        <v>10</v>
      </c>
      <c r="E1301" s="2">
        <v>4245895000</v>
      </c>
      <c r="F1301" s="2">
        <v>2522803000</v>
      </c>
      <c r="G1301" s="2">
        <v>1324815000</v>
      </c>
      <c r="H1301" s="1"/>
      <c r="I1301" s="2">
        <v>1700000</v>
      </c>
      <c r="J1301" s="1" t="s">
        <v>8</v>
      </c>
      <c r="K1301" s="1" t="s">
        <v>604</v>
      </c>
      <c r="M1301">
        <f t="array" ref="M1301">1 - (F1300/E1300)</f>
        <v>0.93833998535519614</v>
      </c>
      <c r="N1301">
        <f t="shared" si="40"/>
        <v>9.3402451073330825E-2</v>
      </c>
      <c r="O1301" s="2">
        <f t="array" ref="O1301">P1301-SUM(G1301:I1301)</f>
        <v>396577000</v>
      </c>
      <c r="P1301" s="2">
        <f t="shared" si="41"/>
        <v>1723092000</v>
      </c>
    </row>
    <row r="1302" spans="1:16" x14ac:dyDescent="0.25">
      <c r="A1302" s="1">
        <v>1351</v>
      </c>
      <c r="B1302" t="s">
        <v>603</v>
      </c>
      <c r="C1302" t="s">
        <v>6817</v>
      </c>
      <c r="D1302" s="1" t="s">
        <v>11</v>
      </c>
      <c r="E1302" s="2">
        <v>4695014000</v>
      </c>
      <c r="F1302" s="2">
        <v>2772098000</v>
      </c>
      <c r="G1302" s="2">
        <v>1425734000</v>
      </c>
      <c r="H1302" s="1"/>
      <c r="I1302" s="2">
        <v>557000</v>
      </c>
      <c r="J1302" s="1" t="s">
        <v>8</v>
      </c>
      <c r="K1302" s="1" t="s">
        <v>604</v>
      </c>
      <c r="M1302">
        <f t="array" ref="M1302">1 - (F1301/E1301)</f>
        <v>0.40582539134858497</v>
      </c>
      <c r="N1302">
        <f t="shared" si="40"/>
        <v>0.10577710737390772</v>
      </c>
      <c r="O1302" s="2">
        <f t="array" ref="O1302">P1302-SUM(G1302:I1302)</f>
        <v>496625000</v>
      </c>
      <c r="P1302" s="2">
        <f t="shared" si="41"/>
        <v>1922916000</v>
      </c>
    </row>
    <row r="1303" spans="1:16" hidden="1" x14ac:dyDescent="0.25">
      <c r="A1303" s="1">
        <v>1352</v>
      </c>
      <c r="B1303" t="s">
        <v>603</v>
      </c>
      <c r="C1303" t="s">
        <v>6818</v>
      </c>
      <c r="D1303" s="1" t="s">
        <v>12</v>
      </c>
      <c r="E1303" s="2">
        <v>5094933000</v>
      </c>
      <c r="F1303" s="2">
        <v>2980462000</v>
      </c>
      <c r="G1303" s="2">
        <v>1533799000</v>
      </c>
      <c r="H1303" s="1"/>
      <c r="I1303" s="2">
        <v>192000</v>
      </c>
      <c r="J1303" s="1" t="s">
        <v>8</v>
      </c>
      <c r="K1303" s="1" t="s">
        <v>604</v>
      </c>
      <c r="M1303">
        <f t="array" ref="M1303">1 - (F1302/E1302)</f>
        <v>0.40956555188120847</v>
      </c>
      <c r="N1303">
        <f t="shared" si="40"/>
        <v>0.11393280343431406</v>
      </c>
      <c r="O1303" s="2">
        <f t="array" ref="O1303">P1303-SUM(G1303:I1303)</f>
        <v>580480000</v>
      </c>
      <c r="P1303" s="2">
        <f t="shared" si="41"/>
        <v>2114471000</v>
      </c>
    </row>
    <row r="1304" spans="1:16" hidden="1" x14ac:dyDescent="0.25">
      <c r="A1304" s="1">
        <v>1353</v>
      </c>
      <c r="B1304" t="s">
        <v>603</v>
      </c>
      <c r="C1304" t="s">
        <v>6819</v>
      </c>
      <c r="D1304" s="1" t="s">
        <v>75</v>
      </c>
      <c r="E1304" s="2">
        <v>5250399000</v>
      </c>
      <c r="F1304" s="2">
        <v>3089723000</v>
      </c>
      <c r="G1304" s="2">
        <v>1606217000</v>
      </c>
      <c r="H1304" s="1"/>
      <c r="I1304" s="2">
        <v>1237000</v>
      </c>
      <c r="J1304" s="1" t="s">
        <v>8</v>
      </c>
      <c r="K1304" s="1" t="s">
        <v>604</v>
      </c>
      <c r="M1304">
        <f t="array" ref="M1304">1 - (F1303/E1303)</f>
        <v>0.41501448596085566</v>
      </c>
      <c r="N1304">
        <f t="shared" si="40"/>
        <v>0.10536761110917475</v>
      </c>
      <c r="O1304" s="2">
        <f t="array" ref="O1304">P1304-SUM(G1304:I1304)</f>
        <v>553222000</v>
      </c>
      <c r="P1304" s="2">
        <f t="shared" si="41"/>
        <v>2160676000</v>
      </c>
    </row>
    <row r="1305" spans="1:16" hidden="1" x14ac:dyDescent="0.25">
      <c r="A1305" s="1">
        <v>1354</v>
      </c>
      <c r="B1305" t="s">
        <v>605</v>
      </c>
      <c r="C1305" t="s">
        <v>6816</v>
      </c>
      <c r="D1305" s="1" t="s">
        <v>455</v>
      </c>
      <c r="E1305" s="2">
        <v>1328817000</v>
      </c>
      <c r="F1305" s="2">
        <v>200600000</v>
      </c>
      <c r="G1305" s="2">
        <v>660887000</v>
      </c>
      <c r="H1305" s="2">
        <v>263150000</v>
      </c>
      <c r="I1305" s="1"/>
      <c r="J1305" s="1" t="s">
        <v>22</v>
      </c>
      <c r="K1305" s="1" t="s">
        <v>523</v>
      </c>
      <c r="M1305">
        <f t="array" ref="M1305">1 - (F1304/E1304)</f>
        <v>0.41152605735297454</v>
      </c>
      <c r="N1305">
        <f t="shared" si="40"/>
        <v>0.1536554694890267</v>
      </c>
      <c r="O1305" s="2">
        <f t="array" ref="O1305">P1305-SUM(G1305:I1305)</f>
        <v>204180000</v>
      </c>
      <c r="P1305" s="2">
        <f t="shared" si="41"/>
        <v>1128217000</v>
      </c>
    </row>
    <row r="1306" spans="1:16" x14ac:dyDescent="0.25">
      <c r="A1306" s="1">
        <v>1355</v>
      </c>
      <c r="B1306" t="s">
        <v>605</v>
      </c>
      <c r="C1306" t="s">
        <v>6817</v>
      </c>
      <c r="D1306" s="1" t="s">
        <v>456</v>
      </c>
      <c r="E1306" s="2">
        <v>1534615000</v>
      </c>
      <c r="F1306" s="2">
        <v>232600000</v>
      </c>
      <c r="G1306" s="2">
        <v>750292000</v>
      </c>
      <c r="H1306" s="2">
        <v>317263000</v>
      </c>
      <c r="I1306" s="1"/>
      <c r="J1306" s="1" t="s">
        <v>22</v>
      </c>
      <c r="K1306" s="1" t="s">
        <v>523</v>
      </c>
      <c r="M1306">
        <f t="array" ref="M1306">1 - (F1305/E1305)</f>
        <v>0.84903865618817342</v>
      </c>
      <c r="N1306">
        <f t="shared" si="40"/>
        <v>0.15278099067192749</v>
      </c>
      <c r="O1306" s="2">
        <f t="array" ref="O1306">P1306-SUM(G1306:I1306)</f>
        <v>234460000</v>
      </c>
      <c r="P1306" s="2">
        <f t="shared" si="41"/>
        <v>1302015000</v>
      </c>
    </row>
    <row r="1307" spans="1:16" hidden="1" x14ac:dyDescent="0.25">
      <c r="A1307" s="1">
        <v>1356</v>
      </c>
      <c r="B1307" t="s">
        <v>605</v>
      </c>
      <c r="C1307" t="s">
        <v>6818</v>
      </c>
      <c r="D1307" s="1" t="s">
        <v>142</v>
      </c>
      <c r="E1307" s="2">
        <v>1789489000</v>
      </c>
      <c r="F1307" s="2">
        <v>273199000</v>
      </c>
      <c r="G1307" s="2">
        <v>898440000</v>
      </c>
      <c r="H1307" s="2">
        <v>367856000</v>
      </c>
      <c r="I1307" s="1"/>
      <c r="J1307" s="1" t="s">
        <v>22</v>
      </c>
      <c r="K1307" s="1" t="s">
        <v>523</v>
      </c>
      <c r="M1307">
        <f t="array" ref="M1307">1 - (F1306/E1306)</f>
        <v>0.84843103970702749</v>
      </c>
      <c r="N1307">
        <f t="shared" si="40"/>
        <v>0.13970133373270247</v>
      </c>
      <c r="O1307" s="2">
        <f t="array" ref="O1307">P1307-SUM(G1307:I1307)</f>
        <v>249994000</v>
      </c>
      <c r="P1307" s="2">
        <f t="shared" si="41"/>
        <v>1516290000</v>
      </c>
    </row>
    <row r="1308" spans="1:16" hidden="1" x14ac:dyDescent="0.25">
      <c r="A1308" s="1">
        <v>1357</v>
      </c>
      <c r="B1308" t="s">
        <v>605</v>
      </c>
      <c r="C1308" t="s">
        <v>6819</v>
      </c>
      <c r="D1308" s="1" t="s">
        <v>457</v>
      </c>
      <c r="E1308" s="2">
        <v>2052230000</v>
      </c>
      <c r="F1308" s="2">
        <v>309629000</v>
      </c>
      <c r="G1308" s="2">
        <v>1041231000</v>
      </c>
      <c r="H1308" s="2">
        <v>413322000</v>
      </c>
      <c r="I1308" s="1"/>
      <c r="J1308" s="1" t="s">
        <v>22</v>
      </c>
      <c r="K1308" s="1" t="s">
        <v>523</v>
      </c>
      <c r="M1308">
        <f t="array" ref="M1308">1 - (F1307/E1307)</f>
        <v>0.84733127725289181</v>
      </c>
      <c r="N1308">
        <f t="shared" si="40"/>
        <v>0.14035853681117613</v>
      </c>
      <c r="O1308" s="2">
        <f t="array" ref="O1308">P1308-SUM(G1308:I1308)</f>
        <v>288048000</v>
      </c>
      <c r="P1308" s="2">
        <f t="shared" si="41"/>
        <v>1742601000</v>
      </c>
    </row>
    <row r="1309" spans="1:16" hidden="1" x14ac:dyDescent="0.25">
      <c r="A1309" s="1">
        <v>1358</v>
      </c>
      <c r="B1309" t="s">
        <v>606</v>
      </c>
      <c r="C1309" t="s">
        <v>6816</v>
      </c>
      <c r="D1309" s="1" t="s">
        <v>460</v>
      </c>
      <c r="E1309" s="2">
        <v>6945000000</v>
      </c>
      <c r="F1309" s="2">
        <v>2789000000</v>
      </c>
      <c r="G1309" s="2">
        <v>2971000000</v>
      </c>
      <c r="H1309" s="1"/>
      <c r="I1309" s="2">
        <v>27000000</v>
      </c>
      <c r="J1309" s="1" t="s">
        <v>15</v>
      </c>
      <c r="K1309" s="1" t="s">
        <v>382</v>
      </c>
      <c r="M1309">
        <f t="array" ref="M1309">1 - (F1308/E1308)</f>
        <v>0.84912558533887528</v>
      </c>
      <c r="N1309">
        <f t="shared" si="40"/>
        <v>0.16673866090712744</v>
      </c>
      <c r="O1309" s="2">
        <f t="array" ref="O1309">P1309-SUM(G1309:I1309)</f>
        <v>1158000000</v>
      </c>
      <c r="P1309" s="2">
        <f t="shared" si="41"/>
        <v>4156000000</v>
      </c>
    </row>
    <row r="1310" spans="1:16" x14ac:dyDescent="0.25">
      <c r="A1310" s="1">
        <v>1359</v>
      </c>
      <c r="B1310" t="s">
        <v>606</v>
      </c>
      <c r="C1310" t="s">
        <v>6817</v>
      </c>
      <c r="D1310" s="1" t="s">
        <v>461</v>
      </c>
      <c r="E1310" s="2">
        <v>7450000000</v>
      </c>
      <c r="F1310" s="2">
        <v>3140000000</v>
      </c>
      <c r="G1310" s="2">
        <v>3142000000</v>
      </c>
      <c r="H1310" s="1"/>
      <c r="I1310" s="2">
        <v>35000000</v>
      </c>
      <c r="J1310" s="1" t="s">
        <v>15</v>
      </c>
      <c r="K1310" s="1" t="s">
        <v>382</v>
      </c>
      <c r="M1310">
        <f t="array" ref="M1310">1 - (F1309/E1309)</f>
        <v>0.59841612670986322</v>
      </c>
      <c r="N1310">
        <f t="shared" si="40"/>
        <v>0.15208053691275167</v>
      </c>
      <c r="O1310" s="2">
        <f t="array" ref="O1310">P1310-SUM(G1310:I1310)</f>
        <v>1133000000</v>
      </c>
      <c r="P1310" s="2">
        <f t="shared" si="41"/>
        <v>4310000000</v>
      </c>
    </row>
    <row r="1311" spans="1:16" hidden="1" x14ac:dyDescent="0.25">
      <c r="A1311" s="1">
        <v>1360</v>
      </c>
      <c r="B1311" t="s">
        <v>606</v>
      </c>
      <c r="C1311" t="s">
        <v>6818</v>
      </c>
      <c r="D1311" s="1" t="s">
        <v>462</v>
      </c>
      <c r="E1311" s="2">
        <v>7620000000</v>
      </c>
      <c r="F1311" s="2">
        <v>3242000000</v>
      </c>
      <c r="G1311" s="2">
        <v>3301000000</v>
      </c>
      <c r="H1311" s="1"/>
      <c r="I1311" s="2">
        <v>25000000</v>
      </c>
      <c r="J1311" s="1" t="s">
        <v>15</v>
      </c>
      <c r="K1311" s="1" t="s">
        <v>382</v>
      </c>
      <c r="M1311">
        <f t="array" ref="M1311">1 - (F1310/E1310)</f>
        <v>0.57852348993288594</v>
      </c>
      <c r="N1311">
        <f t="shared" si="40"/>
        <v>0.13805774278215224</v>
      </c>
      <c r="O1311" s="2">
        <f t="array" ref="O1311">P1311-SUM(G1311:I1311)</f>
        <v>1052000000</v>
      </c>
      <c r="P1311" s="2">
        <f t="shared" si="41"/>
        <v>4378000000</v>
      </c>
    </row>
    <row r="1312" spans="1:16" hidden="1" x14ac:dyDescent="0.25">
      <c r="A1312" s="1">
        <v>1361</v>
      </c>
      <c r="B1312" t="s">
        <v>606</v>
      </c>
      <c r="C1312" t="s">
        <v>6819</v>
      </c>
      <c r="D1312" s="1" t="s">
        <v>463</v>
      </c>
      <c r="E1312" s="2">
        <v>7405000000</v>
      </c>
      <c r="F1312" s="2">
        <v>3218000000</v>
      </c>
      <c r="G1312" s="2">
        <v>3389000000</v>
      </c>
      <c r="H1312" s="1"/>
      <c r="I1312" s="2">
        <v>24000000</v>
      </c>
      <c r="J1312" s="1" t="s">
        <v>15</v>
      </c>
      <c r="K1312" s="1" t="s">
        <v>382</v>
      </c>
      <c r="M1312">
        <f t="array" ref="M1312">1 - (F1311/E1311)</f>
        <v>0.57454068241469813</v>
      </c>
      <c r="N1312">
        <f t="shared" si="40"/>
        <v>0.10452397029034437</v>
      </c>
      <c r="O1312" s="2">
        <f t="array" ref="O1312">P1312-SUM(G1312:I1312)</f>
        <v>774000000</v>
      </c>
      <c r="P1312" s="2">
        <f t="shared" si="41"/>
        <v>4187000000</v>
      </c>
    </row>
    <row r="1313" spans="1:16" hidden="1" x14ac:dyDescent="0.25">
      <c r="A1313" s="1">
        <v>1362</v>
      </c>
      <c r="B1313" t="s">
        <v>607</v>
      </c>
      <c r="C1313" t="s">
        <v>6816</v>
      </c>
      <c r="D1313" s="1" t="s">
        <v>31</v>
      </c>
      <c r="E1313" s="2">
        <v>6351900000</v>
      </c>
      <c r="F1313" s="2">
        <v>3778100000</v>
      </c>
      <c r="G1313" s="2">
        <v>1537700000</v>
      </c>
      <c r="H1313" s="1"/>
      <c r="I1313" s="1"/>
      <c r="J1313" s="1" t="s">
        <v>8</v>
      </c>
      <c r="K1313" s="1" t="s">
        <v>215</v>
      </c>
      <c r="M1313">
        <f t="array" ref="M1313">1 - (F1312/E1312)</f>
        <v>0.56542876434841327</v>
      </c>
      <c r="N1313">
        <f t="shared" si="40"/>
        <v>0.16311654780459389</v>
      </c>
      <c r="O1313" s="2">
        <f t="array" ref="O1313">P1313-SUM(G1313:I1313)</f>
        <v>1036100000</v>
      </c>
      <c r="P1313" s="2">
        <f t="shared" si="41"/>
        <v>2573800000</v>
      </c>
    </row>
    <row r="1314" spans="1:16" x14ac:dyDescent="0.25">
      <c r="A1314" s="1">
        <v>1363</v>
      </c>
      <c r="B1314" t="s">
        <v>607</v>
      </c>
      <c r="C1314" t="s">
        <v>6817</v>
      </c>
      <c r="D1314" s="1" t="s">
        <v>33</v>
      </c>
      <c r="E1314" s="2">
        <v>6623500000</v>
      </c>
      <c r="F1314" s="2">
        <v>3869600000</v>
      </c>
      <c r="G1314" s="2">
        <v>1570100000</v>
      </c>
      <c r="H1314" s="1"/>
      <c r="I1314" s="1"/>
      <c r="J1314" s="1" t="s">
        <v>8</v>
      </c>
      <c r="K1314" s="1" t="s">
        <v>215</v>
      </c>
      <c r="M1314">
        <f t="array" ref="M1314">1 - (F1313/E1313)</f>
        <v>0.40520159322407467</v>
      </c>
      <c r="N1314">
        <f t="shared" si="40"/>
        <v>0.1787272590020382</v>
      </c>
      <c r="O1314" s="2">
        <f t="array" ref="O1314">P1314-SUM(G1314:I1314)</f>
        <v>1183800000</v>
      </c>
      <c r="P1314" s="2">
        <f t="shared" si="41"/>
        <v>2753900000</v>
      </c>
    </row>
    <row r="1315" spans="1:16" hidden="1" x14ac:dyDescent="0.25">
      <c r="A1315" s="1">
        <v>1364</v>
      </c>
      <c r="B1315" t="s">
        <v>607</v>
      </c>
      <c r="C1315" t="s">
        <v>6818</v>
      </c>
      <c r="D1315" s="1" t="s">
        <v>34</v>
      </c>
      <c r="E1315" s="2">
        <v>6307900000</v>
      </c>
      <c r="F1315" s="2">
        <v>3604800000</v>
      </c>
      <c r="G1315" s="2">
        <v>1506400000</v>
      </c>
      <c r="H1315" s="1"/>
      <c r="I1315" s="1"/>
      <c r="J1315" s="1" t="s">
        <v>8</v>
      </c>
      <c r="K1315" s="1" t="s">
        <v>215</v>
      </c>
      <c r="M1315">
        <f t="array" ref="M1315">1 - (F1314/E1314)</f>
        <v>0.41577715709217178</v>
      </c>
      <c r="N1315">
        <f t="shared" si="40"/>
        <v>0.18971448501085938</v>
      </c>
      <c r="O1315" s="2">
        <f t="array" ref="O1315">P1315-SUM(G1315:I1315)</f>
        <v>1196700000</v>
      </c>
      <c r="P1315" s="2">
        <f t="shared" si="41"/>
        <v>2703100000</v>
      </c>
    </row>
    <row r="1316" spans="1:16" hidden="1" x14ac:dyDescent="0.25">
      <c r="A1316" s="1">
        <v>1365</v>
      </c>
      <c r="B1316" t="s">
        <v>607</v>
      </c>
      <c r="C1316" t="s">
        <v>6819</v>
      </c>
      <c r="D1316" s="1" t="s">
        <v>35</v>
      </c>
      <c r="E1316" s="2">
        <v>5879500000</v>
      </c>
      <c r="F1316" s="2">
        <v>3404000000</v>
      </c>
      <c r="G1316" s="2">
        <v>1467400000</v>
      </c>
      <c r="H1316" s="1"/>
      <c r="I1316" s="1"/>
      <c r="J1316" s="1" t="s">
        <v>8</v>
      </c>
      <c r="K1316" s="1" t="s">
        <v>215</v>
      </c>
      <c r="M1316">
        <f t="array" ref="M1316">1 - (F1315/E1315)</f>
        <v>0.42852613389559124</v>
      </c>
      <c r="N1316">
        <f t="shared" si="40"/>
        <v>0.1714601581767157</v>
      </c>
      <c r="O1316" s="2">
        <f t="array" ref="O1316">P1316-SUM(G1316:I1316)</f>
        <v>1008100000</v>
      </c>
      <c r="P1316" s="2">
        <f t="shared" si="41"/>
        <v>2475500000</v>
      </c>
    </row>
    <row r="1317" spans="1:16" hidden="1" x14ac:dyDescent="0.25">
      <c r="A1317" s="1">
        <v>1366</v>
      </c>
      <c r="B1317" t="s">
        <v>608</v>
      </c>
      <c r="C1317" t="s">
        <v>6816</v>
      </c>
      <c r="D1317" s="1" t="s">
        <v>7</v>
      </c>
      <c r="E1317" s="2">
        <v>2993489000</v>
      </c>
      <c r="F1317" s="2">
        <v>1321772000</v>
      </c>
      <c r="G1317" s="2">
        <v>914130000</v>
      </c>
      <c r="H1317" s="1"/>
      <c r="I1317" s="1"/>
      <c r="J1317" s="1" t="s">
        <v>8</v>
      </c>
      <c r="K1317" s="1" t="s">
        <v>215</v>
      </c>
      <c r="M1317">
        <f t="array" ref="M1317">1 - (F1316/E1316)</f>
        <v>0.42103920401394679</v>
      </c>
      <c r="N1317">
        <f t="shared" si="40"/>
        <v>0.25307826419271962</v>
      </c>
      <c r="O1317" s="2">
        <f t="array" ref="O1317">P1317-SUM(G1317:I1317)</f>
        <v>757587000</v>
      </c>
      <c r="P1317" s="2">
        <f t="shared" si="41"/>
        <v>1671717000</v>
      </c>
    </row>
    <row r="1318" spans="1:16" x14ac:dyDescent="0.25">
      <c r="A1318" s="1">
        <v>1367</v>
      </c>
      <c r="B1318" t="s">
        <v>608</v>
      </c>
      <c r="C1318" t="s">
        <v>6817</v>
      </c>
      <c r="D1318" s="1" t="s">
        <v>10</v>
      </c>
      <c r="E1318" s="2">
        <v>3238128000</v>
      </c>
      <c r="F1318" s="2">
        <v>1355200000</v>
      </c>
      <c r="G1318" s="2">
        <v>1040567000</v>
      </c>
      <c r="H1318" s="1"/>
      <c r="I1318" s="1"/>
      <c r="J1318" s="1" t="s">
        <v>8</v>
      </c>
      <c r="K1318" s="1" t="s">
        <v>215</v>
      </c>
      <c r="M1318">
        <f t="array" ref="M1318">1 - (F1317/E1317)</f>
        <v>0.55845102487431886</v>
      </c>
      <c r="N1318">
        <f t="shared" si="40"/>
        <v>0.26013826507167104</v>
      </c>
      <c r="O1318" s="2">
        <f t="array" ref="O1318">P1318-SUM(G1318:I1318)</f>
        <v>842361000</v>
      </c>
      <c r="P1318" s="2">
        <f t="shared" si="41"/>
        <v>1882928000</v>
      </c>
    </row>
    <row r="1319" spans="1:16" hidden="1" x14ac:dyDescent="0.25">
      <c r="A1319" s="1">
        <v>1368</v>
      </c>
      <c r="B1319" t="s">
        <v>608</v>
      </c>
      <c r="C1319" t="s">
        <v>6818</v>
      </c>
      <c r="D1319" s="1" t="s">
        <v>11</v>
      </c>
      <c r="E1319" s="2">
        <v>3549494000</v>
      </c>
      <c r="F1319" s="2">
        <v>1447595000</v>
      </c>
      <c r="G1319" s="2">
        <v>1102426000</v>
      </c>
      <c r="H1319" s="1"/>
      <c r="I1319" s="1"/>
      <c r="J1319" s="1" t="s">
        <v>8</v>
      </c>
      <c r="K1319" s="1" t="s">
        <v>215</v>
      </c>
      <c r="M1319">
        <f t="array" ref="M1319">1 - (F1318/E1318)</f>
        <v>0.58148658731217551</v>
      </c>
      <c r="N1319">
        <f t="shared" si="40"/>
        <v>0.28158182546582694</v>
      </c>
      <c r="O1319" s="2">
        <f t="array" ref="O1319">P1319-SUM(G1319:I1319)</f>
        <v>999473000</v>
      </c>
      <c r="P1319" s="2">
        <f t="shared" si="41"/>
        <v>2101899000</v>
      </c>
    </row>
    <row r="1320" spans="1:16" hidden="1" x14ac:dyDescent="0.25">
      <c r="A1320" s="1">
        <v>1369</v>
      </c>
      <c r="B1320" t="s">
        <v>608</v>
      </c>
      <c r="C1320" t="s">
        <v>6819</v>
      </c>
      <c r="D1320" s="1" t="s">
        <v>12</v>
      </c>
      <c r="E1320" s="2">
        <v>3582395000</v>
      </c>
      <c r="F1320" s="2">
        <v>1417749000</v>
      </c>
      <c r="G1320" s="2">
        <v>1136728000</v>
      </c>
      <c r="H1320" s="1"/>
      <c r="I1320" s="1"/>
      <c r="J1320" s="1" t="s">
        <v>8</v>
      </c>
      <c r="K1320" s="1" t="s">
        <v>215</v>
      </c>
      <c r="M1320">
        <f t="array" ref="M1320">1 - (F1319/E1319)</f>
        <v>0.59216863023292898</v>
      </c>
      <c r="N1320">
        <f t="shared" si="40"/>
        <v>0.28693597439701651</v>
      </c>
      <c r="O1320" s="2">
        <f t="array" ref="O1320">P1320-SUM(G1320:I1320)</f>
        <v>1027918000</v>
      </c>
      <c r="P1320" s="2">
        <f t="shared" si="41"/>
        <v>2164646000</v>
      </c>
    </row>
    <row r="1321" spans="1:16" hidden="1" x14ac:dyDescent="0.25">
      <c r="A1321" s="1">
        <v>1370</v>
      </c>
      <c r="B1321" t="s">
        <v>609</v>
      </c>
      <c r="C1321" t="s">
        <v>6816</v>
      </c>
      <c r="D1321" s="1" t="s">
        <v>293</v>
      </c>
      <c r="E1321" s="2">
        <v>9721065000</v>
      </c>
      <c r="F1321" s="2">
        <v>7011428000</v>
      </c>
      <c r="G1321" s="2">
        <v>1437886000</v>
      </c>
      <c r="H1321" s="1"/>
      <c r="I1321" s="1"/>
      <c r="J1321" s="1" t="s">
        <v>15</v>
      </c>
      <c r="K1321" s="1" t="s">
        <v>345</v>
      </c>
      <c r="M1321">
        <f t="array" ref="M1321">1 - (F1320/E1320)</f>
        <v>0.60424548381739029</v>
      </c>
      <c r="N1321">
        <f t="shared" si="40"/>
        <v>0.13082424610883683</v>
      </c>
      <c r="O1321" s="2">
        <f t="array" ref="O1321">P1321-SUM(G1321:I1321)</f>
        <v>1271751000</v>
      </c>
      <c r="P1321" s="2">
        <f t="shared" si="41"/>
        <v>2709637000</v>
      </c>
    </row>
    <row r="1322" spans="1:16" x14ac:dyDescent="0.25">
      <c r="A1322" s="1">
        <v>1371</v>
      </c>
      <c r="B1322" t="s">
        <v>609</v>
      </c>
      <c r="C1322" t="s">
        <v>6817</v>
      </c>
      <c r="D1322" s="1" t="s">
        <v>148</v>
      </c>
      <c r="E1322" s="2">
        <v>10230353000</v>
      </c>
      <c r="F1322" s="2">
        <v>7360924000</v>
      </c>
      <c r="G1322" s="2">
        <v>1526366000</v>
      </c>
      <c r="H1322" s="1"/>
      <c r="I1322" s="1"/>
      <c r="J1322" s="1" t="s">
        <v>15</v>
      </c>
      <c r="K1322" s="1" t="s">
        <v>345</v>
      </c>
      <c r="M1322">
        <f t="array" ref="M1322">1 - (F1321/E1321)</f>
        <v>0.27873869786900918</v>
      </c>
      <c r="N1322">
        <f t="shared" si="40"/>
        <v>0.13128217569814063</v>
      </c>
      <c r="O1322" s="2">
        <f t="array" ref="O1322">P1322-SUM(G1322:I1322)</f>
        <v>1343063000</v>
      </c>
      <c r="P1322" s="2">
        <f t="shared" si="41"/>
        <v>2869429000</v>
      </c>
    </row>
    <row r="1323" spans="1:16" hidden="1" x14ac:dyDescent="0.25">
      <c r="A1323" s="1">
        <v>1372</v>
      </c>
      <c r="B1323" t="s">
        <v>609</v>
      </c>
      <c r="C1323" t="s">
        <v>6818</v>
      </c>
      <c r="D1323" s="1" t="s">
        <v>58</v>
      </c>
      <c r="E1323" s="2">
        <v>11041677000</v>
      </c>
      <c r="F1323" s="2">
        <v>7937956000</v>
      </c>
      <c r="G1323" s="2">
        <v>1615371000</v>
      </c>
      <c r="H1323" s="1"/>
      <c r="I1323" s="1"/>
      <c r="J1323" s="1" t="s">
        <v>15</v>
      </c>
      <c r="K1323" s="1" t="s">
        <v>345</v>
      </c>
      <c r="M1323">
        <f t="array" ref="M1323">1 - (F1322/E1322)</f>
        <v>0.28048191494467489</v>
      </c>
      <c r="N1323">
        <f t="shared" si="40"/>
        <v>0.13479383611746656</v>
      </c>
      <c r="O1323" s="2">
        <f t="array" ref="O1323">P1323-SUM(G1323:I1323)</f>
        <v>1488350000</v>
      </c>
      <c r="P1323" s="2">
        <f t="shared" si="41"/>
        <v>3103721000</v>
      </c>
    </row>
    <row r="1324" spans="1:16" hidden="1" x14ac:dyDescent="0.25">
      <c r="A1324" s="1">
        <v>1373</v>
      </c>
      <c r="B1324" t="s">
        <v>609</v>
      </c>
      <c r="C1324" t="s">
        <v>6819</v>
      </c>
      <c r="D1324" s="1" t="s">
        <v>149</v>
      </c>
      <c r="E1324" s="2">
        <v>11939999000</v>
      </c>
      <c r="F1324" s="2">
        <v>8576873000</v>
      </c>
      <c r="G1324" s="2">
        <v>1738755000</v>
      </c>
      <c r="H1324" s="1"/>
      <c r="I1324" s="1"/>
      <c r="J1324" s="1" t="s">
        <v>15</v>
      </c>
      <c r="K1324" s="1" t="s">
        <v>345</v>
      </c>
      <c r="M1324">
        <f t="array" ref="M1324">1 - (F1323/E1323)</f>
        <v>0.28109145014837877</v>
      </c>
      <c r="N1324">
        <f t="shared" si="40"/>
        <v>0.1360444837558194</v>
      </c>
      <c r="O1324" s="2">
        <f t="array" ref="O1324">P1324-SUM(G1324:I1324)</f>
        <v>1624371000</v>
      </c>
      <c r="P1324" s="2">
        <f t="shared" si="41"/>
        <v>3363126000</v>
      </c>
    </row>
    <row r="1325" spans="1:16" hidden="1" x14ac:dyDescent="0.25">
      <c r="A1325" s="1">
        <v>1374</v>
      </c>
      <c r="B1325" t="s">
        <v>610</v>
      </c>
      <c r="C1325" t="s">
        <v>6816</v>
      </c>
      <c r="D1325" s="1" t="s">
        <v>7</v>
      </c>
      <c r="E1325" s="2">
        <v>1367135000</v>
      </c>
      <c r="F1325" s="2">
        <v>328784000</v>
      </c>
      <c r="G1325" s="2">
        <v>248136000</v>
      </c>
      <c r="H1325" s="1"/>
      <c r="I1325" s="2">
        <v>445228000</v>
      </c>
      <c r="J1325" s="1" t="s">
        <v>107</v>
      </c>
      <c r="K1325" s="1" t="s">
        <v>108</v>
      </c>
      <c r="M1325">
        <f t="array" ref="M1325">1 - (F1324/E1324)</f>
        <v>0.28166886781146294</v>
      </c>
      <c r="N1325">
        <f t="shared" si="40"/>
        <v>0.25234303854410867</v>
      </c>
      <c r="O1325" s="2">
        <f t="array" ref="O1325">P1325-SUM(G1325:I1325)</f>
        <v>344987000</v>
      </c>
      <c r="P1325" s="2">
        <f t="shared" si="41"/>
        <v>1038351000</v>
      </c>
    </row>
    <row r="1326" spans="1:16" x14ac:dyDescent="0.25">
      <c r="A1326" s="1">
        <v>1375</v>
      </c>
      <c r="B1326" t="s">
        <v>610</v>
      </c>
      <c r="C1326" t="s">
        <v>6817</v>
      </c>
      <c r="D1326" s="1" t="s">
        <v>10</v>
      </c>
      <c r="E1326" s="2">
        <v>1832253000</v>
      </c>
      <c r="F1326" s="2">
        <v>516119000</v>
      </c>
      <c r="G1326" s="2">
        <v>391707000</v>
      </c>
      <c r="H1326" s="1"/>
      <c r="I1326" s="2">
        <v>492397000</v>
      </c>
      <c r="J1326" s="1" t="s">
        <v>107</v>
      </c>
      <c r="K1326" s="1" t="s">
        <v>108</v>
      </c>
      <c r="M1326">
        <f t="array" ref="M1326">1 - (F1325/E1325)</f>
        <v>0.75950875370757098</v>
      </c>
      <c r="N1326">
        <f t="shared" si="40"/>
        <v>0.23579167287487043</v>
      </c>
      <c r="O1326" s="2">
        <f t="array" ref="O1326">P1326-SUM(G1326:I1326)</f>
        <v>432030000</v>
      </c>
      <c r="P1326" s="2">
        <f t="shared" si="41"/>
        <v>1316134000</v>
      </c>
    </row>
    <row r="1327" spans="1:16" hidden="1" x14ac:dyDescent="0.25">
      <c r="A1327" s="1">
        <v>1376</v>
      </c>
      <c r="B1327" t="s">
        <v>610</v>
      </c>
      <c r="C1327" t="s">
        <v>6818</v>
      </c>
      <c r="D1327" s="1" t="s">
        <v>11</v>
      </c>
      <c r="E1327" s="2">
        <v>2042537000</v>
      </c>
      <c r="F1327" s="2">
        <v>605752000</v>
      </c>
      <c r="G1327" s="2">
        <v>191802000</v>
      </c>
      <c r="H1327" s="1"/>
      <c r="I1327" s="2">
        <v>551032000</v>
      </c>
      <c r="J1327" s="1" t="s">
        <v>107</v>
      </c>
      <c r="K1327" s="1" t="s">
        <v>108</v>
      </c>
      <c r="M1327">
        <f t="array" ref="M1327">1 - (F1326/E1326)</f>
        <v>0.71831455590467042</v>
      </c>
      <c r="N1327">
        <f t="shared" si="40"/>
        <v>0.33974953697289206</v>
      </c>
      <c r="O1327" s="2">
        <f t="array" ref="O1327">P1327-SUM(G1327:I1327)</f>
        <v>693951000</v>
      </c>
      <c r="P1327" s="2">
        <f t="shared" si="41"/>
        <v>1436785000</v>
      </c>
    </row>
    <row r="1328" spans="1:16" hidden="1" x14ac:dyDescent="0.25">
      <c r="A1328" s="1">
        <v>1377</v>
      </c>
      <c r="B1328" t="s">
        <v>610</v>
      </c>
      <c r="C1328" t="s">
        <v>6819</v>
      </c>
      <c r="D1328" s="1" t="s">
        <v>12</v>
      </c>
      <c r="E1328" s="2">
        <v>1181704000</v>
      </c>
      <c r="F1328" s="2">
        <v>648968000</v>
      </c>
      <c r="G1328" s="2">
        <v>165318000</v>
      </c>
      <c r="H1328" s="1"/>
      <c r="I1328" s="2">
        <v>581155000</v>
      </c>
      <c r="J1328" s="1" t="s">
        <v>107</v>
      </c>
      <c r="K1328" s="1" t="s">
        <v>108</v>
      </c>
      <c r="M1328">
        <f t="array" ref="M1328">1 - (F1327/E1327)</f>
        <v>0.70343156574397425</v>
      </c>
      <c r="N1328">
        <f t="shared" si="40"/>
        <v>-0.18087185961966787</v>
      </c>
      <c r="O1328" s="2">
        <f t="array" ref="O1328">P1328-SUM(G1328:I1328)</f>
        <v>-213737000</v>
      </c>
      <c r="P1328" s="2">
        <f t="shared" si="41"/>
        <v>532736000</v>
      </c>
    </row>
    <row r="1329" spans="1:16" hidden="1" x14ac:dyDescent="0.25">
      <c r="A1329" s="1">
        <v>1378</v>
      </c>
      <c r="B1329" t="s">
        <v>611</v>
      </c>
      <c r="C1329" t="s">
        <v>6816</v>
      </c>
      <c r="D1329" s="1" t="s">
        <v>10</v>
      </c>
      <c r="E1329" s="2">
        <v>8417200000</v>
      </c>
      <c r="F1329" s="2">
        <v>5234700000</v>
      </c>
      <c r="G1329" s="2">
        <v>1088100000</v>
      </c>
      <c r="H1329" s="1"/>
      <c r="I1329" s="2">
        <v>877400000</v>
      </c>
      <c r="J1329" s="1" t="s">
        <v>8</v>
      </c>
      <c r="K1329" s="1" t="s">
        <v>215</v>
      </c>
      <c r="M1329">
        <f t="array" ref="M1329">1 - (F1328/E1328)</f>
        <v>0.45082017154888199</v>
      </c>
      <c r="N1329">
        <f t="shared" si="40"/>
        <v>0.14458489759064772</v>
      </c>
      <c r="O1329" s="2">
        <f t="array" ref="O1329">P1329-SUM(G1329:I1329)</f>
        <v>1217000000</v>
      </c>
      <c r="P1329" s="2">
        <f t="shared" si="41"/>
        <v>3182500000</v>
      </c>
    </row>
    <row r="1330" spans="1:16" x14ac:dyDescent="0.25">
      <c r="A1330" s="1">
        <v>1379</v>
      </c>
      <c r="B1330" t="s">
        <v>611</v>
      </c>
      <c r="C1330" t="s">
        <v>6817</v>
      </c>
      <c r="D1330" s="1" t="s">
        <v>11</v>
      </c>
      <c r="E1330" s="2">
        <v>8803300000</v>
      </c>
      <c r="F1330" s="2">
        <v>5643100000</v>
      </c>
      <c r="G1330" s="2">
        <v>998400000</v>
      </c>
      <c r="H1330" s="1"/>
      <c r="I1330" s="2">
        <v>906900000</v>
      </c>
      <c r="J1330" s="1" t="s">
        <v>8</v>
      </c>
      <c r="K1330" s="1" t="s">
        <v>215</v>
      </c>
      <c r="M1330">
        <f t="array" ref="M1330">1 - (F1329/E1329)</f>
        <v>0.37809485339542837</v>
      </c>
      <c r="N1330">
        <f t="shared" si="40"/>
        <v>0.14254881692092738</v>
      </c>
      <c r="O1330" s="2">
        <f t="array" ref="O1330">P1330-SUM(G1330:I1330)</f>
        <v>1254900000</v>
      </c>
      <c r="P1330" s="2">
        <f t="shared" si="41"/>
        <v>3160200000</v>
      </c>
    </row>
    <row r="1331" spans="1:16" hidden="1" x14ac:dyDescent="0.25">
      <c r="A1331" s="1">
        <v>1380</v>
      </c>
      <c r="B1331" t="s">
        <v>611</v>
      </c>
      <c r="C1331" t="s">
        <v>6818</v>
      </c>
      <c r="D1331" s="1" t="s">
        <v>12</v>
      </c>
      <c r="E1331" s="2">
        <v>9115000000</v>
      </c>
      <c r="F1331" s="2">
        <v>5518600000</v>
      </c>
      <c r="G1331" s="2">
        <v>1067000000</v>
      </c>
      <c r="H1331" s="1"/>
      <c r="I1331" s="2">
        <v>970600000</v>
      </c>
      <c r="J1331" s="1" t="s">
        <v>8</v>
      </c>
      <c r="K1331" s="1" t="s">
        <v>215</v>
      </c>
      <c r="M1331">
        <f t="array" ref="M1331">1 - (F1330/E1330)</f>
        <v>0.35897901923142461</v>
      </c>
      <c r="N1331">
        <f t="shared" si="40"/>
        <v>0.17101481075150851</v>
      </c>
      <c r="O1331" s="2">
        <f t="array" ref="O1331">P1331-SUM(G1331:I1331)</f>
        <v>1558800000</v>
      </c>
      <c r="P1331" s="2">
        <f t="shared" si="41"/>
        <v>3596400000</v>
      </c>
    </row>
    <row r="1332" spans="1:16" hidden="1" x14ac:dyDescent="0.25">
      <c r="A1332" s="1">
        <v>1381</v>
      </c>
      <c r="B1332" t="s">
        <v>611</v>
      </c>
      <c r="C1332" t="s">
        <v>6819</v>
      </c>
      <c r="D1332" s="1" t="s">
        <v>75</v>
      </c>
      <c r="E1332" s="2">
        <v>9387700000</v>
      </c>
      <c r="F1332" s="2">
        <v>5764000000</v>
      </c>
      <c r="G1332" s="2">
        <v>1054500000</v>
      </c>
      <c r="H1332" s="1"/>
      <c r="I1332" s="2">
        <v>991100000</v>
      </c>
      <c r="J1332" s="1" t="s">
        <v>8</v>
      </c>
      <c r="K1332" s="1" t="s">
        <v>215</v>
      </c>
      <c r="M1332">
        <f t="array" ref="M1332">1 - (F1331/E1331)</f>
        <v>0.39455842018650578</v>
      </c>
      <c r="N1332">
        <f t="shared" si="40"/>
        <v>0.16810294321292754</v>
      </c>
      <c r="O1332" s="2">
        <f t="array" ref="O1332">P1332-SUM(G1332:I1332)</f>
        <v>1578100000</v>
      </c>
      <c r="P1332" s="2">
        <f t="shared" si="41"/>
        <v>3623700000</v>
      </c>
    </row>
    <row r="1333" spans="1:16" hidden="1" x14ac:dyDescent="0.25">
      <c r="A1333" s="1">
        <v>1382</v>
      </c>
      <c r="B1333" t="s">
        <v>612</v>
      </c>
      <c r="C1333" t="s">
        <v>6816</v>
      </c>
      <c r="D1333" s="1" t="s">
        <v>595</v>
      </c>
      <c r="E1333" s="2">
        <v>14866800000</v>
      </c>
      <c r="F1333" s="2">
        <v>6382300000</v>
      </c>
      <c r="G1333" s="2">
        <v>5655800000</v>
      </c>
      <c r="H1333" s="1"/>
      <c r="I1333" s="2">
        <v>621400000</v>
      </c>
      <c r="J1333" s="1" t="s">
        <v>15</v>
      </c>
      <c r="K1333" s="1" t="s">
        <v>206</v>
      </c>
      <c r="M1333">
        <f t="array" ref="M1333">1 - (F1332/E1332)</f>
        <v>0.38600509176901687</v>
      </c>
      <c r="N1333">
        <f t="shared" si="40"/>
        <v>0.14847176258508893</v>
      </c>
      <c r="O1333" s="2">
        <f t="array" ref="O1333">P1333-SUM(G1333:I1333)</f>
        <v>2207300000</v>
      </c>
      <c r="P1333" s="2">
        <f t="shared" si="41"/>
        <v>8484500000</v>
      </c>
    </row>
    <row r="1334" spans="1:16" x14ac:dyDescent="0.25">
      <c r="A1334" s="1">
        <v>1383</v>
      </c>
      <c r="B1334" t="s">
        <v>612</v>
      </c>
      <c r="C1334" t="s">
        <v>6817</v>
      </c>
      <c r="D1334" s="1" t="s">
        <v>596</v>
      </c>
      <c r="E1334" s="2">
        <v>16447800000</v>
      </c>
      <c r="F1334" s="2">
        <v>6858800000</v>
      </c>
      <c r="G1334" s="2">
        <v>6086800000</v>
      </c>
      <c r="H1334" s="1"/>
      <c r="I1334" s="2">
        <v>709600000</v>
      </c>
      <c r="J1334" s="1" t="s">
        <v>15</v>
      </c>
      <c r="K1334" s="1" t="s">
        <v>206</v>
      </c>
      <c r="M1334">
        <f t="array" ref="M1334">1 - (F1333/E1333)</f>
        <v>0.57070115963085533</v>
      </c>
      <c r="N1334">
        <f t="shared" si="40"/>
        <v>0.1697856248252046</v>
      </c>
      <c r="O1334" s="2">
        <f t="array" ref="O1334">P1334-SUM(G1334:I1334)</f>
        <v>2792600000</v>
      </c>
      <c r="P1334" s="2">
        <f t="shared" si="41"/>
        <v>9589000000</v>
      </c>
    </row>
    <row r="1335" spans="1:16" hidden="1" x14ac:dyDescent="0.25">
      <c r="A1335" s="1">
        <v>1384</v>
      </c>
      <c r="B1335" t="s">
        <v>612</v>
      </c>
      <c r="C1335" t="s">
        <v>6818</v>
      </c>
      <c r="D1335" s="1" t="s">
        <v>597</v>
      </c>
      <c r="E1335" s="2">
        <v>19162700000</v>
      </c>
      <c r="F1335" s="2">
        <v>7787500000</v>
      </c>
      <c r="G1335" s="2">
        <v>7130200000</v>
      </c>
      <c r="H1335" s="1"/>
      <c r="I1335" s="2">
        <v>893900000</v>
      </c>
      <c r="J1335" s="1" t="s">
        <v>15</v>
      </c>
      <c r="K1335" s="1" t="s">
        <v>206</v>
      </c>
      <c r="M1335">
        <f t="array" ref="M1335">1 - (F1334/E1334)</f>
        <v>0.58299590218752662</v>
      </c>
      <c r="N1335">
        <f t="shared" si="40"/>
        <v>0.17487619176838337</v>
      </c>
      <c r="O1335" s="2">
        <f t="array" ref="O1335">P1335-SUM(G1335:I1335)</f>
        <v>3351100000</v>
      </c>
      <c r="P1335" s="2">
        <f t="shared" si="41"/>
        <v>11375200000</v>
      </c>
    </row>
    <row r="1336" spans="1:16" hidden="1" x14ac:dyDescent="0.25">
      <c r="A1336" s="1">
        <v>1385</v>
      </c>
      <c r="B1336" t="s">
        <v>612</v>
      </c>
      <c r="C1336" t="s">
        <v>6819</v>
      </c>
      <c r="D1336" s="1" t="s">
        <v>613</v>
      </c>
      <c r="E1336" s="2">
        <v>21315900000</v>
      </c>
      <c r="F1336" s="2">
        <v>8511100000</v>
      </c>
      <c r="G1336" s="2">
        <v>7970300000</v>
      </c>
      <c r="H1336" s="1"/>
      <c r="I1336" s="2">
        <v>980800000</v>
      </c>
      <c r="J1336" s="1" t="s">
        <v>15</v>
      </c>
      <c r="K1336" s="1" t="s">
        <v>206</v>
      </c>
      <c r="M1336">
        <f t="array" ref="M1336">1 - (F1335/E1335)</f>
        <v>0.59361154743329492</v>
      </c>
      <c r="N1336">
        <f t="shared" si="40"/>
        <v>0.18078992676828096</v>
      </c>
      <c r="O1336" s="2">
        <f t="array" ref="O1336">P1336-SUM(G1336:I1336)</f>
        <v>3853700000</v>
      </c>
      <c r="P1336" s="2">
        <f t="shared" si="41"/>
        <v>12804800000</v>
      </c>
    </row>
    <row r="1337" spans="1:16" hidden="1" x14ac:dyDescent="0.25">
      <c r="A1337" s="1">
        <v>1386</v>
      </c>
      <c r="B1337" t="s">
        <v>614</v>
      </c>
      <c r="C1337" t="s">
        <v>6816</v>
      </c>
      <c r="D1337" s="1" t="s">
        <v>7</v>
      </c>
      <c r="E1337" s="2">
        <v>4176000000</v>
      </c>
      <c r="F1337" s="2">
        <v>2754000000</v>
      </c>
      <c r="G1337" s="2">
        <v>207000000</v>
      </c>
      <c r="H1337" s="1"/>
      <c r="I1337" s="2">
        <v>356000000</v>
      </c>
      <c r="J1337" s="1" t="s">
        <v>61</v>
      </c>
      <c r="K1337" s="1" t="s">
        <v>62</v>
      </c>
      <c r="M1337">
        <f t="array" ref="M1337">1 - (F1336/E1336)</f>
        <v>0.60071589752250665</v>
      </c>
      <c r="N1337">
        <f t="shared" si="40"/>
        <v>0.20569923371647508</v>
      </c>
      <c r="O1337" s="2">
        <f t="array" ref="O1337">P1337-SUM(G1337:I1337)</f>
        <v>859000000</v>
      </c>
      <c r="P1337" s="2">
        <f t="shared" si="41"/>
        <v>1422000000</v>
      </c>
    </row>
    <row r="1338" spans="1:16" x14ac:dyDescent="0.25">
      <c r="A1338" s="1">
        <v>1387</v>
      </c>
      <c r="B1338" t="s">
        <v>614</v>
      </c>
      <c r="C1338" t="s">
        <v>6817</v>
      </c>
      <c r="D1338" s="1" t="s">
        <v>10</v>
      </c>
      <c r="E1338" s="2">
        <v>4495000000</v>
      </c>
      <c r="F1338" s="2">
        <v>2987000000</v>
      </c>
      <c r="G1338" s="2">
        <v>220000000</v>
      </c>
      <c r="H1338" s="1"/>
      <c r="I1338" s="2">
        <v>378000000</v>
      </c>
      <c r="J1338" s="1" t="s">
        <v>61</v>
      </c>
      <c r="K1338" s="1" t="s">
        <v>62</v>
      </c>
      <c r="M1338">
        <f t="array" ref="M1338">1 - (F1337/E1337)</f>
        <v>0.34051724137931039</v>
      </c>
      <c r="N1338">
        <f t="shared" si="40"/>
        <v>0.20244716351501668</v>
      </c>
      <c r="O1338" s="2">
        <f t="array" ref="O1338">P1338-SUM(G1338:I1338)</f>
        <v>910000000</v>
      </c>
      <c r="P1338" s="2">
        <f t="shared" si="41"/>
        <v>1508000000</v>
      </c>
    </row>
    <row r="1339" spans="1:16" hidden="1" x14ac:dyDescent="0.25">
      <c r="A1339" s="1">
        <v>1388</v>
      </c>
      <c r="B1339" t="s">
        <v>614</v>
      </c>
      <c r="C1339" t="s">
        <v>6818</v>
      </c>
      <c r="D1339" s="1" t="s">
        <v>11</v>
      </c>
      <c r="E1339" s="2">
        <v>4951000000</v>
      </c>
      <c r="F1339" s="2">
        <v>3331000000</v>
      </c>
      <c r="G1339" s="2">
        <v>229000000</v>
      </c>
      <c r="H1339" s="1"/>
      <c r="I1339" s="2">
        <v>384000000</v>
      </c>
      <c r="J1339" s="1" t="s">
        <v>61</v>
      </c>
      <c r="K1339" s="1" t="s">
        <v>62</v>
      </c>
      <c r="M1339">
        <f t="array" ref="M1339">1 - (F1338/E1338)</f>
        <v>0.3354838709677419</v>
      </c>
      <c r="N1339">
        <f t="shared" si="40"/>
        <v>0.20339325388810342</v>
      </c>
      <c r="O1339" s="2">
        <f t="array" ref="O1339">P1339-SUM(G1339:I1339)</f>
        <v>1007000000</v>
      </c>
      <c r="P1339" s="2">
        <f t="shared" si="41"/>
        <v>1620000000</v>
      </c>
    </row>
    <row r="1340" spans="1:16" hidden="1" x14ac:dyDescent="0.25">
      <c r="A1340" s="1">
        <v>1389</v>
      </c>
      <c r="B1340" t="s">
        <v>614</v>
      </c>
      <c r="C1340" t="s">
        <v>6819</v>
      </c>
      <c r="D1340" s="1" t="s">
        <v>12</v>
      </c>
      <c r="E1340" s="2">
        <v>4380000000</v>
      </c>
      <c r="F1340" s="2">
        <v>2714000000</v>
      </c>
      <c r="G1340" s="2">
        <v>234000000</v>
      </c>
      <c r="H1340" s="1"/>
      <c r="I1340" s="2">
        <v>358000000</v>
      </c>
      <c r="J1340" s="1" t="s">
        <v>61</v>
      </c>
      <c r="K1340" s="1" t="s">
        <v>62</v>
      </c>
      <c r="M1340">
        <f t="array" ref="M1340">1 - (F1339/E1339)</f>
        <v>0.32720662492425767</v>
      </c>
      <c r="N1340">
        <f t="shared" si="40"/>
        <v>0.24520547945205479</v>
      </c>
      <c r="O1340" s="2">
        <f t="array" ref="O1340">P1340-SUM(G1340:I1340)</f>
        <v>1074000000</v>
      </c>
      <c r="P1340" s="2">
        <f t="shared" si="41"/>
        <v>1666000000</v>
      </c>
    </row>
    <row r="1341" spans="1:16" hidden="1" x14ac:dyDescent="0.25">
      <c r="A1341" s="1">
        <v>1394</v>
      </c>
      <c r="B1341" t="s">
        <v>615</v>
      </c>
      <c r="C1341" t="s">
        <v>6816</v>
      </c>
      <c r="D1341" s="1" t="s">
        <v>7</v>
      </c>
      <c r="E1341" s="2">
        <v>5075000000</v>
      </c>
      <c r="F1341" s="2">
        <v>2417000000</v>
      </c>
      <c r="G1341" s="2">
        <v>337000000</v>
      </c>
      <c r="H1341" s="1"/>
      <c r="I1341" s="2">
        <v>746000000</v>
      </c>
      <c r="J1341" s="1" t="s">
        <v>107</v>
      </c>
      <c r="K1341" s="1" t="s">
        <v>453</v>
      </c>
      <c r="M1341">
        <f t="array" ref="M1341">1 - (F1340/E1340)</f>
        <v>0.38036529680365294</v>
      </c>
      <c r="N1341">
        <f t="shared" si="40"/>
        <v>0.31034482758620691</v>
      </c>
      <c r="O1341" s="2">
        <f t="array" ref="O1341">P1341-SUM(G1341:I1341)</f>
        <v>1575000000</v>
      </c>
      <c r="P1341" s="2">
        <f t="shared" si="41"/>
        <v>2658000000</v>
      </c>
    </row>
    <row r="1342" spans="1:16" x14ac:dyDescent="0.25">
      <c r="A1342" s="1">
        <v>1395</v>
      </c>
      <c r="B1342" t="s">
        <v>615</v>
      </c>
      <c r="C1342" t="s">
        <v>6817</v>
      </c>
      <c r="D1342" s="1" t="s">
        <v>10</v>
      </c>
      <c r="E1342" s="2">
        <v>5518000000</v>
      </c>
      <c r="F1342" s="2">
        <v>2707000000</v>
      </c>
      <c r="G1342" s="2">
        <v>373000000</v>
      </c>
      <c r="H1342" s="1"/>
      <c r="I1342" s="2">
        <v>772000000</v>
      </c>
      <c r="J1342" s="1" t="s">
        <v>107</v>
      </c>
      <c r="K1342" s="1" t="s">
        <v>453</v>
      </c>
      <c r="M1342">
        <f t="array" ref="M1342">1 - (F1341/E1341)</f>
        <v>0.52374384236453198</v>
      </c>
      <c r="N1342">
        <f t="shared" si="40"/>
        <v>0.30192098586444366</v>
      </c>
      <c r="O1342" s="2">
        <f t="array" ref="O1342">P1342-SUM(G1342:I1342)</f>
        <v>1666000000</v>
      </c>
      <c r="P1342" s="2">
        <f t="shared" si="41"/>
        <v>2811000000</v>
      </c>
    </row>
    <row r="1343" spans="1:16" hidden="1" x14ac:dyDescent="0.25">
      <c r="A1343" s="1">
        <v>1396</v>
      </c>
      <c r="B1343" t="s">
        <v>615</v>
      </c>
      <c r="C1343" t="s">
        <v>6818</v>
      </c>
      <c r="D1343" s="1" t="s">
        <v>11</v>
      </c>
      <c r="E1343" s="2">
        <v>5903000000</v>
      </c>
      <c r="F1343" s="2">
        <v>2790000000</v>
      </c>
      <c r="G1343" s="2">
        <v>393000000</v>
      </c>
      <c r="H1343" s="1"/>
      <c r="I1343" s="2">
        <v>796000000</v>
      </c>
      <c r="J1343" s="1" t="s">
        <v>107</v>
      </c>
      <c r="K1343" s="1" t="s">
        <v>453</v>
      </c>
      <c r="M1343">
        <f t="array" ref="M1343">1 - (F1342/E1342)</f>
        <v>0.50942370424066685</v>
      </c>
      <c r="N1343">
        <f t="shared" si="40"/>
        <v>0.32593596476367948</v>
      </c>
      <c r="O1343" s="2">
        <f t="array" ref="O1343">P1343-SUM(G1343:I1343)</f>
        <v>1924000000</v>
      </c>
      <c r="P1343" s="2">
        <f t="shared" si="41"/>
        <v>3113000000</v>
      </c>
    </row>
    <row r="1344" spans="1:16" hidden="1" x14ac:dyDescent="0.25">
      <c r="A1344" s="1">
        <v>1397</v>
      </c>
      <c r="B1344" t="s">
        <v>615</v>
      </c>
      <c r="C1344" t="s">
        <v>6819</v>
      </c>
      <c r="D1344" s="1" t="s">
        <v>12</v>
      </c>
      <c r="E1344" s="2">
        <v>5234000000</v>
      </c>
      <c r="F1344" s="2">
        <v>2335000000</v>
      </c>
      <c r="G1344" s="2">
        <v>353000000</v>
      </c>
      <c r="H1344" s="1"/>
      <c r="I1344" s="2">
        <v>764000000</v>
      </c>
      <c r="J1344" s="1" t="s">
        <v>107</v>
      </c>
      <c r="K1344" s="1" t="s">
        <v>453</v>
      </c>
      <c r="M1344">
        <f t="array" ref="M1344">1 - (F1343/E1343)</f>
        <v>0.52735897001524656</v>
      </c>
      <c r="N1344">
        <f t="shared" si="40"/>
        <v>0.34046618265189149</v>
      </c>
      <c r="O1344" s="2">
        <f t="array" ref="O1344">P1344-SUM(G1344:I1344)</f>
        <v>1782000000</v>
      </c>
      <c r="P1344" s="2">
        <f t="shared" si="41"/>
        <v>2899000000</v>
      </c>
    </row>
    <row r="1345" spans="1:16" hidden="1" x14ac:dyDescent="0.25">
      <c r="A1345" s="1">
        <v>1398</v>
      </c>
      <c r="B1345" t="s">
        <v>616</v>
      </c>
      <c r="C1345" t="s">
        <v>6816</v>
      </c>
      <c r="D1345" s="1" t="s">
        <v>10</v>
      </c>
      <c r="E1345" s="2">
        <v>7690800000</v>
      </c>
      <c r="F1345" s="2">
        <v>5100900000</v>
      </c>
      <c r="G1345" s="2">
        <v>1788300000</v>
      </c>
      <c r="H1345" s="1"/>
      <c r="I1345" s="2">
        <v>123200000</v>
      </c>
      <c r="J1345" s="1" t="s">
        <v>79</v>
      </c>
      <c r="K1345" s="1" t="s">
        <v>121</v>
      </c>
      <c r="M1345">
        <f t="array" ref="M1345">1 - (F1344/E1344)</f>
        <v>0.55387848681696594</v>
      </c>
      <c r="N1345">
        <f t="shared" si="40"/>
        <v>8.8209289020648049E-2</v>
      </c>
      <c r="O1345" s="2">
        <f t="array" ref="O1345">P1345-SUM(G1345:I1345)</f>
        <v>678400000</v>
      </c>
      <c r="P1345" s="2">
        <f t="shared" si="41"/>
        <v>2589900000</v>
      </c>
    </row>
    <row r="1346" spans="1:16" x14ac:dyDescent="0.25">
      <c r="A1346" s="1">
        <v>1399</v>
      </c>
      <c r="B1346" t="s">
        <v>616</v>
      </c>
      <c r="C1346" t="s">
        <v>6817</v>
      </c>
      <c r="D1346" s="1" t="s">
        <v>11</v>
      </c>
      <c r="E1346" s="2">
        <v>7750500000</v>
      </c>
      <c r="F1346" s="2">
        <v>5062900000</v>
      </c>
      <c r="G1346" s="2">
        <v>1849400000</v>
      </c>
      <c r="H1346" s="1"/>
      <c r="I1346" s="2">
        <v>118900000</v>
      </c>
      <c r="J1346" s="1" t="s">
        <v>79</v>
      </c>
      <c r="K1346" s="1" t="s">
        <v>121</v>
      </c>
      <c r="M1346">
        <f t="array" ref="M1346">1 - (F1345/E1345)</f>
        <v>0.33675300358870341</v>
      </c>
      <c r="N1346">
        <f t="shared" si="40"/>
        <v>9.2806915682859176E-2</v>
      </c>
      <c r="O1346" s="2">
        <f t="array" ref="O1346">P1346-SUM(G1346:I1346)</f>
        <v>719300000</v>
      </c>
      <c r="P1346" s="2">
        <f t="shared" si="41"/>
        <v>2687600000</v>
      </c>
    </row>
    <row r="1347" spans="1:16" hidden="1" x14ac:dyDescent="0.25">
      <c r="A1347" s="1">
        <v>1400</v>
      </c>
      <c r="B1347" t="s">
        <v>616</v>
      </c>
      <c r="C1347" t="s">
        <v>6818</v>
      </c>
      <c r="D1347" s="1" t="s">
        <v>12</v>
      </c>
      <c r="E1347" s="2">
        <v>7031500000</v>
      </c>
      <c r="F1347" s="2">
        <v>4444900000</v>
      </c>
      <c r="G1347" s="2">
        <v>1656200000</v>
      </c>
      <c r="H1347" s="1"/>
      <c r="I1347" s="2">
        <v>88700000</v>
      </c>
      <c r="J1347" s="1" t="s">
        <v>79</v>
      </c>
      <c r="K1347" s="1" t="s">
        <v>121</v>
      </c>
      <c r="M1347">
        <f t="array" ref="M1347">1 - (F1346/E1346)</f>
        <v>0.34676472485646093</v>
      </c>
      <c r="N1347">
        <f t="shared" ref="N1347:N1410" si="42">O1347/E1347</f>
        <v>0.11970418829552727</v>
      </c>
      <c r="O1347" s="2">
        <f t="array" ref="O1347">P1347-SUM(G1347:I1347)</f>
        <v>841700000</v>
      </c>
      <c r="P1347" s="2">
        <f t="shared" ref="P1347:P1410" si="43">E1347-F1347</f>
        <v>2586600000</v>
      </c>
    </row>
    <row r="1348" spans="1:16" hidden="1" x14ac:dyDescent="0.25">
      <c r="A1348" s="1">
        <v>1401</v>
      </c>
      <c r="B1348" t="s">
        <v>616</v>
      </c>
      <c r="C1348" t="s">
        <v>6819</v>
      </c>
      <c r="D1348" s="1" t="s">
        <v>75</v>
      </c>
      <c r="E1348" s="2">
        <v>6778300000</v>
      </c>
      <c r="F1348" s="2">
        <v>4246700000</v>
      </c>
      <c r="G1348" s="2">
        <v>1604400000</v>
      </c>
      <c r="H1348" s="1"/>
      <c r="I1348" s="2">
        <v>94900000</v>
      </c>
      <c r="J1348" s="1" t="s">
        <v>79</v>
      </c>
      <c r="K1348" s="1" t="s">
        <v>121</v>
      </c>
      <c r="M1348">
        <f t="array" ref="M1348">1 - (F1347/E1347)</f>
        <v>0.36785892057171299</v>
      </c>
      <c r="N1348">
        <f t="shared" si="42"/>
        <v>0.12278889987164923</v>
      </c>
      <c r="O1348" s="2">
        <f t="array" ref="O1348">P1348-SUM(G1348:I1348)</f>
        <v>832300000</v>
      </c>
      <c r="P1348" s="2">
        <f t="shared" si="43"/>
        <v>2531600000</v>
      </c>
    </row>
    <row r="1349" spans="1:16" hidden="1" x14ac:dyDescent="0.25">
      <c r="A1349" s="1">
        <v>1402</v>
      </c>
      <c r="B1349" t="s">
        <v>617</v>
      </c>
      <c r="C1349" t="s">
        <v>6816</v>
      </c>
      <c r="D1349" s="1" t="s">
        <v>7</v>
      </c>
      <c r="E1349" s="2">
        <v>9534462000</v>
      </c>
      <c r="F1349" s="2">
        <v>5328236000</v>
      </c>
      <c r="G1349" s="2">
        <v>3264896000</v>
      </c>
      <c r="H1349" s="1"/>
      <c r="I1349" s="1"/>
      <c r="J1349" s="1" t="s">
        <v>79</v>
      </c>
      <c r="K1349" s="1" t="s">
        <v>80</v>
      </c>
      <c r="M1349">
        <f t="array" ref="M1349">1 - (F1348/E1348)</f>
        <v>0.37348597730994493</v>
      </c>
      <c r="N1349">
        <f t="shared" si="42"/>
        <v>9.8729220379713087E-2</v>
      </c>
      <c r="O1349" s="2">
        <f t="array" ref="O1349">P1349-SUM(G1349:I1349)</f>
        <v>941330000</v>
      </c>
      <c r="P1349" s="2">
        <f t="shared" si="43"/>
        <v>4206226000</v>
      </c>
    </row>
    <row r="1350" spans="1:16" x14ac:dyDescent="0.25">
      <c r="A1350" s="1">
        <v>1403</v>
      </c>
      <c r="B1350" t="s">
        <v>617</v>
      </c>
      <c r="C1350" t="s">
        <v>6817</v>
      </c>
      <c r="D1350" s="1" t="s">
        <v>10</v>
      </c>
      <c r="E1350" s="2">
        <v>10185532000</v>
      </c>
      <c r="F1350" s="2">
        <v>5568966000</v>
      </c>
      <c r="G1350" s="2">
        <v>3470200000</v>
      </c>
      <c r="H1350" s="1"/>
      <c r="I1350" s="1"/>
      <c r="J1350" s="1" t="s">
        <v>79</v>
      </c>
      <c r="K1350" s="1" t="s">
        <v>80</v>
      </c>
      <c r="M1350">
        <f t="array" ref="M1350">1 - (F1349/E1349)</f>
        <v>0.44116028780648553</v>
      </c>
      <c r="N1350">
        <f t="shared" si="42"/>
        <v>0.11254846580424076</v>
      </c>
      <c r="O1350" s="2">
        <f t="array" ref="O1350">P1350-SUM(G1350:I1350)</f>
        <v>1146366000</v>
      </c>
      <c r="P1350" s="2">
        <f t="shared" si="43"/>
        <v>4616566000</v>
      </c>
    </row>
    <row r="1351" spans="1:16" hidden="1" x14ac:dyDescent="0.25">
      <c r="A1351" s="1">
        <v>1404</v>
      </c>
      <c r="B1351" t="s">
        <v>617</v>
      </c>
      <c r="C1351" t="s">
        <v>6818</v>
      </c>
      <c r="D1351" s="1" t="s">
        <v>11</v>
      </c>
      <c r="E1351" s="2">
        <v>11129533000</v>
      </c>
      <c r="F1351" s="2">
        <v>5965049000</v>
      </c>
      <c r="G1351" s="2">
        <v>3860448000</v>
      </c>
      <c r="H1351" s="1"/>
      <c r="I1351" s="1"/>
      <c r="J1351" s="1" t="s">
        <v>79</v>
      </c>
      <c r="K1351" s="1" t="s">
        <v>80</v>
      </c>
      <c r="M1351">
        <f t="array" ref="M1351">1 - (F1350/E1350)</f>
        <v>0.45324741015000491</v>
      </c>
      <c r="N1351">
        <f t="shared" si="42"/>
        <v>0.11716897735062198</v>
      </c>
      <c r="O1351" s="2">
        <f t="array" ref="O1351">P1351-SUM(G1351:I1351)</f>
        <v>1304036000</v>
      </c>
      <c r="P1351" s="2">
        <f t="shared" si="43"/>
        <v>5164484000</v>
      </c>
    </row>
    <row r="1352" spans="1:16" hidden="1" x14ac:dyDescent="0.25">
      <c r="A1352" s="1">
        <v>1405</v>
      </c>
      <c r="B1352" t="s">
        <v>617</v>
      </c>
      <c r="C1352" t="s">
        <v>6819</v>
      </c>
      <c r="D1352" s="1" t="s">
        <v>12</v>
      </c>
      <c r="E1352" s="2">
        <v>11339304000</v>
      </c>
      <c r="F1352" s="2">
        <v>5780078000</v>
      </c>
      <c r="G1352" s="2">
        <v>3943786000</v>
      </c>
      <c r="H1352" s="1"/>
      <c r="I1352" s="1"/>
      <c r="J1352" s="1" t="s">
        <v>79</v>
      </c>
      <c r="K1352" s="1" t="s">
        <v>80</v>
      </c>
      <c r="M1352">
        <f t="array" ref="M1352">1 - (F1351/E1351)</f>
        <v>0.46403420520879002</v>
      </c>
      <c r="N1352">
        <f t="shared" si="42"/>
        <v>0.14246377026314844</v>
      </c>
      <c r="O1352" s="2">
        <f t="array" ref="O1352">P1352-SUM(G1352:I1352)</f>
        <v>1615440000</v>
      </c>
      <c r="P1352" s="2">
        <f t="shared" si="43"/>
        <v>5559226000</v>
      </c>
    </row>
    <row r="1353" spans="1:16" hidden="1" x14ac:dyDescent="0.25">
      <c r="A1353" s="1">
        <v>1406</v>
      </c>
      <c r="B1353" t="s">
        <v>618</v>
      </c>
      <c r="C1353" t="s">
        <v>6816</v>
      </c>
      <c r="D1353" s="1" t="s">
        <v>293</v>
      </c>
      <c r="E1353" s="2">
        <v>3983400000</v>
      </c>
      <c r="F1353" s="2">
        <v>2446000000</v>
      </c>
      <c r="G1353" s="2">
        <v>976900000</v>
      </c>
      <c r="H1353" s="1"/>
      <c r="I1353" s="1"/>
      <c r="J1353" s="1" t="s">
        <v>15</v>
      </c>
      <c r="K1353" s="1" t="s">
        <v>103</v>
      </c>
      <c r="M1353">
        <f t="array" ref="M1353">1 - (F1352/E1352)</f>
        <v>0.49026165979852021</v>
      </c>
      <c r="N1353">
        <f t="shared" si="42"/>
        <v>0.14070894210975549</v>
      </c>
      <c r="O1353" s="2">
        <f t="array" ref="O1353">P1353-SUM(G1353:I1353)</f>
        <v>560500000</v>
      </c>
      <c r="P1353" s="2">
        <f t="shared" si="43"/>
        <v>1537400000</v>
      </c>
    </row>
    <row r="1354" spans="1:16" x14ac:dyDescent="0.25">
      <c r="A1354" s="1">
        <v>1407</v>
      </c>
      <c r="B1354" t="s">
        <v>618</v>
      </c>
      <c r="C1354" t="s">
        <v>6817</v>
      </c>
      <c r="D1354" s="1" t="s">
        <v>148</v>
      </c>
      <c r="E1354" s="2">
        <v>4209200000</v>
      </c>
      <c r="F1354" s="2">
        <v>2628700000</v>
      </c>
      <c r="G1354" s="2">
        <v>1010000000</v>
      </c>
      <c r="H1354" s="1"/>
      <c r="I1354" s="1"/>
      <c r="J1354" s="1" t="s">
        <v>15</v>
      </c>
      <c r="K1354" s="1" t="s">
        <v>103</v>
      </c>
      <c r="M1354">
        <f t="array" ref="M1354">1 - (F1353/E1353)</f>
        <v>0.38595169955314557</v>
      </c>
      <c r="N1354">
        <f t="shared" si="42"/>
        <v>0.13553644397985365</v>
      </c>
      <c r="O1354" s="2">
        <f t="array" ref="O1354">P1354-SUM(G1354:I1354)</f>
        <v>570500000</v>
      </c>
      <c r="P1354" s="2">
        <f t="shared" si="43"/>
        <v>1580500000</v>
      </c>
    </row>
    <row r="1355" spans="1:16" hidden="1" x14ac:dyDescent="0.25">
      <c r="A1355" s="1">
        <v>1408</v>
      </c>
      <c r="B1355" t="s">
        <v>618</v>
      </c>
      <c r="C1355" t="s">
        <v>6818</v>
      </c>
      <c r="D1355" s="1" t="s">
        <v>619</v>
      </c>
      <c r="E1355" s="2">
        <v>5736300000</v>
      </c>
      <c r="F1355" s="2">
        <v>3662100000</v>
      </c>
      <c r="G1355" s="2">
        <v>1497600000</v>
      </c>
      <c r="H1355" s="1"/>
      <c r="I1355" s="1"/>
      <c r="J1355" s="1" t="s">
        <v>15</v>
      </c>
      <c r="K1355" s="1" t="s">
        <v>103</v>
      </c>
      <c r="M1355">
        <f t="array" ref="M1355">1 - (F1354/E1354)</f>
        <v>0.37548702841395043</v>
      </c>
      <c r="N1355">
        <f t="shared" si="42"/>
        <v>0.10051775534752366</v>
      </c>
      <c r="O1355" s="2">
        <f t="array" ref="O1355">P1355-SUM(G1355:I1355)</f>
        <v>576600000</v>
      </c>
      <c r="P1355" s="2">
        <f t="shared" si="43"/>
        <v>2074200000</v>
      </c>
    </row>
    <row r="1356" spans="1:16" hidden="1" x14ac:dyDescent="0.25">
      <c r="A1356" s="1">
        <v>1409</v>
      </c>
      <c r="B1356" t="s">
        <v>618</v>
      </c>
      <c r="C1356" t="s">
        <v>6819</v>
      </c>
      <c r="D1356" s="1" t="s">
        <v>149</v>
      </c>
      <c r="E1356" s="2">
        <v>6550200000</v>
      </c>
      <c r="F1356" s="2">
        <v>4109800000</v>
      </c>
      <c r="G1356" s="2">
        <v>1736700000</v>
      </c>
      <c r="H1356" s="1"/>
      <c r="I1356" s="1"/>
      <c r="J1356" s="1" t="s">
        <v>15</v>
      </c>
      <c r="K1356" s="1" t="s">
        <v>103</v>
      </c>
      <c r="M1356">
        <f t="array" ref="M1356">1 - (F1355/E1355)</f>
        <v>0.36159196694733542</v>
      </c>
      <c r="N1356">
        <f t="shared" si="42"/>
        <v>0.10743183414246893</v>
      </c>
      <c r="O1356" s="2">
        <f t="array" ref="O1356">P1356-SUM(G1356:I1356)</f>
        <v>703700000</v>
      </c>
      <c r="P1356" s="2">
        <f t="shared" si="43"/>
        <v>2440400000</v>
      </c>
    </row>
    <row r="1357" spans="1:16" hidden="1" x14ac:dyDescent="0.25">
      <c r="A1357" s="1">
        <v>1410</v>
      </c>
      <c r="B1357" t="s">
        <v>620</v>
      </c>
      <c r="C1357" t="s">
        <v>6816</v>
      </c>
      <c r="D1357" s="1" t="s">
        <v>403</v>
      </c>
      <c r="E1357" s="2">
        <v>5897700000</v>
      </c>
      <c r="F1357" s="2">
        <v>3870100000</v>
      </c>
      <c r="G1357" s="2">
        <v>1020400000</v>
      </c>
      <c r="H1357" s="1"/>
      <c r="I1357" s="2">
        <v>96800000</v>
      </c>
      <c r="J1357" s="1" t="s">
        <v>51</v>
      </c>
      <c r="K1357" s="1" t="s">
        <v>164</v>
      </c>
      <c r="M1357">
        <f t="array" ref="M1357">1 - (F1356/E1356)</f>
        <v>0.37256877652590759</v>
      </c>
      <c r="N1357">
        <f t="shared" si="42"/>
        <v>0.15436526103396239</v>
      </c>
      <c r="O1357" s="2">
        <f t="array" ref="O1357">P1357-SUM(G1357:I1357)</f>
        <v>910400000</v>
      </c>
      <c r="P1357" s="2">
        <f t="shared" si="43"/>
        <v>2027600000</v>
      </c>
    </row>
    <row r="1358" spans="1:16" x14ac:dyDescent="0.25">
      <c r="A1358" s="1">
        <v>1411</v>
      </c>
      <c r="B1358" t="s">
        <v>620</v>
      </c>
      <c r="C1358" t="s">
        <v>6817</v>
      </c>
      <c r="D1358" s="1" t="s">
        <v>404</v>
      </c>
      <c r="E1358" s="2">
        <v>5610600000</v>
      </c>
      <c r="F1358" s="2">
        <v>3579600000</v>
      </c>
      <c r="G1358" s="2">
        <v>1013100000</v>
      </c>
      <c r="H1358" s="1"/>
      <c r="I1358" s="2">
        <v>98900000</v>
      </c>
      <c r="J1358" s="1" t="s">
        <v>51</v>
      </c>
      <c r="K1358" s="1" t="s">
        <v>164</v>
      </c>
      <c r="M1358">
        <f t="array" ref="M1358">1 - (F1357/E1357)</f>
        <v>0.34379503874391715</v>
      </c>
      <c r="N1358">
        <f t="shared" si="42"/>
        <v>0.16379709834955264</v>
      </c>
      <c r="O1358" s="2">
        <f t="array" ref="O1358">P1358-SUM(G1358:I1358)</f>
        <v>919000000</v>
      </c>
      <c r="P1358" s="2">
        <f t="shared" si="43"/>
        <v>2031000000</v>
      </c>
    </row>
    <row r="1359" spans="1:16" hidden="1" x14ac:dyDescent="0.25">
      <c r="A1359" s="1">
        <v>1412</v>
      </c>
      <c r="B1359" t="s">
        <v>620</v>
      </c>
      <c r="C1359" t="s">
        <v>6818</v>
      </c>
      <c r="D1359" s="1" t="s">
        <v>405</v>
      </c>
      <c r="E1359" s="2">
        <v>5692700000</v>
      </c>
      <c r="F1359" s="2">
        <v>3724000000</v>
      </c>
      <c r="G1359" s="2">
        <v>1085800000</v>
      </c>
      <c r="H1359" s="1"/>
      <c r="I1359" s="2">
        <v>110900000</v>
      </c>
      <c r="J1359" s="1" t="s">
        <v>51</v>
      </c>
      <c r="K1359" s="1" t="s">
        <v>164</v>
      </c>
      <c r="M1359">
        <f t="array" ref="M1359">1 - (F1358/E1358)</f>
        <v>0.36199336969308094</v>
      </c>
      <c r="N1359">
        <f t="shared" si="42"/>
        <v>0.13561227537021098</v>
      </c>
      <c r="O1359" s="2">
        <f t="array" ref="O1359">P1359-SUM(G1359:I1359)</f>
        <v>772000000</v>
      </c>
      <c r="P1359" s="2">
        <f t="shared" si="43"/>
        <v>1968700000</v>
      </c>
    </row>
    <row r="1360" spans="1:16" hidden="1" x14ac:dyDescent="0.25">
      <c r="A1360" s="1">
        <v>1413</v>
      </c>
      <c r="B1360" t="s">
        <v>620</v>
      </c>
      <c r="C1360" t="s">
        <v>6819</v>
      </c>
      <c r="D1360" s="1" t="s">
        <v>406</v>
      </c>
      <c r="E1360" s="2">
        <v>7811200000</v>
      </c>
      <c r="F1360" s="2">
        <v>4843400000</v>
      </c>
      <c r="G1360" s="2">
        <v>1614100000</v>
      </c>
      <c r="H1360" s="1"/>
      <c r="I1360" s="2">
        <v>208400000</v>
      </c>
      <c r="J1360" s="1" t="s">
        <v>51</v>
      </c>
      <c r="K1360" s="1" t="s">
        <v>164</v>
      </c>
      <c r="M1360">
        <f t="array" ref="M1360">1 - (F1359/E1359)</f>
        <v>0.34582886855095119</v>
      </c>
      <c r="N1360">
        <f t="shared" si="42"/>
        <v>0.14662279803359279</v>
      </c>
      <c r="O1360" s="2">
        <f t="array" ref="O1360">P1360-SUM(G1360:I1360)</f>
        <v>1145300000</v>
      </c>
      <c r="P1360" s="2">
        <f t="shared" si="43"/>
        <v>2967800000</v>
      </c>
    </row>
    <row r="1361" spans="1:16" hidden="1" x14ac:dyDescent="0.25">
      <c r="A1361" s="1">
        <v>1414</v>
      </c>
      <c r="B1361" t="s">
        <v>621</v>
      </c>
      <c r="C1361" t="s">
        <v>6816</v>
      </c>
      <c r="D1361" s="1" t="s">
        <v>7</v>
      </c>
      <c r="E1361" s="2">
        <v>1290052000</v>
      </c>
      <c r="F1361" s="2">
        <v>470243000</v>
      </c>
      <c r="G1361" s="2">
        <v>120310000</v>
      </c>
      <c r="H1361" s="1"/>
      <c r="I1361" s="2">
        <v>330418000</v>
      </c>
      <c r="J1361" s="1" t="s">
        <v>71</v>
      </c>
      <c r="K1361" s="1" t="s">
        <v>622</v>
      </c>
      <c r="M1361">
        <f t="array" ref="M1361">1 - (F1360/E1360)</f>
        <v>0.37994162228594841</v>
      </c>
      <c r="N1361">
        <f t="shared" si="42"/>
        <v>0.28609776970230655</v>
      </c>
      <c r="O1361" s="2">
        <f t="array" ref="O1361">P1361-SUM(G1361:I1361)</f>
        <v>369081000</v>
      </c>
      <c r="P1361" s="2">
        <f t="shared" si="43"/>
        <v>819809000</v>
      </c>
    </row>
    <row r="1362" spans="1:16" x14ac:dyDescent="0.25">
      <c r="A1362" s="1">
        <v>1415</v>
      </c>
      <c r="B1362" t="s">
        <v>621</v>
      </c>
      <c r="C1362" t="s">
        <v>6817</v>
      </c>
      <c r="D1362" s="1" t="s">
        <v>10</v>
      </c>
      <c r="E1362" s="2">
        <v>1371065000</v>
      </c>
      <c r="F1362" s="2">
        <v>479665000</v>
      </c>
      <c r="G1362" s="2">
        <v>122128000</v>
      </c>
      <c r="H1362" s="1"/>
      <c r="I1362" s="2">
        <v>340316000</v>
      </c>
      <c r="J1362" s="1" t="s">
        <v>71</v>
      </c>
      <c r="K1362" s="1" t="s">
        <v>622</v>
      </c>
      <c r="M1362">
        <f t="array" ref="M1362">1 - (F1361/E1361)</f>
        <v>0.63548523625404241</v>
      </c>
      <c r="N1362">
        <f t="shared" si="42"/>
        <v>0.31286335804648213</v>
      </c>
      <c r="O1362" s="2">
        <f t="array" ref="O1362">P1362-SUM(G1362:I1362)</f>
        <v>428956000</v>
      </c>
      <c r="P1362" s="2">
        <f t="shared" si="43"/>
        <v>891400000</v>
      </c>
    </row>
    <row r="1363" spans="1:16" hidden="1" x14ac:dyDescent="0.25">
      <c r="A1363" s="1">
        <v>1416</v>
      </c>
      <c r="B1363" t="s">
        <v>621</v>
      </c>
      <c r="C1363" t="s">
        <v>6818</v>
      </c>
      <c r="D1363" s="1" t="s">
        <v>11</v>
      </c>
      <c r="E1363" s="2">
        <v>1519978000</v>
      </c>
      <c r="F1363" s="2">
        <v>500126000</v>
      </c>
      <c r="G1363" s="2">
        <v>133502000</v>
      </c>
      <c r="H1363" s="1"/>
      <c r="I1363" s="2">
        <v>393987000</v>
      </c>
      <c r="J1363" s="1" t="s">
        <v>71</v>
      </c>
      <c r="K1363" s="1" t="s">
        <v>622</v>
      </c>
      <c r="M1363">
        <f t="array" ref="M1363">1 - (F1362/E1362)</f>
        <v>0.6501515245447882</v>
      </c>
      <c r="N1363">
        <f t="shared" si="42"/>
        <v>0.32392771474323973</v>
      </c>
      <c r="O1363" s="2">
        <f t="array" ref="O1363">P1363-SUM(G1363:I1363)</f>
        <v>492363000</v>
      </c>
      <c r="P1363" s="2">
        <f t="shared" si="43"/>
        <v>1019852000</v>
      </c>
    </row>
    <row r="1364" spans="1:16" hidden="1" x14ac:dyDescent="0.25">
      <c r="A1364" s="1">
        <v>1417</v>
      </c>
      <c r="B1364" t="s">
        <v>621</v>
      </c>
      <c r="C1364" t="s">
        <v>6819</v>
      </c>
      <c r="D1364" s="1" t="s">
        <v>12</v>
      </c>
      <c r="E1364" s="2">
        <v>1662829000</v>
      </c>
      <c r="F1364" s="2">
        <v>534326000</v>
      </c>
      <c r="G1364" s="2">
        <v>139137000</v>
      </c>
      <c r="H1364" s="1"/>
      <c r="I1364" s="2">
        <v>588235000</v>
      </c>
      <c r="J1364" s="1" t="s">
        <v>71</v>
      </c>
      <c r="K1364" s="1" t="s">
        <v>622</v>
      </c>
      <c r="M1364">
        <f t="array" ref="M1364">1 - (F1363/E1363)</f>
        <v>0.67096497449305192</v>
      </c>
      <c r="N1364">
        <f t="shared" si="42"/>
        <v>0.24123406555935697</v>
      </c>
      <c r="O1364" s="2">
        <f t="array" ref="O1364">P1364-SUM(G1364:I1364)</f>
        <v>401131000</v>
      </c>
      <c r="P1364" s="2">
        <f t="shared" si="43"/>
        <v>1128503000</v>
      </c>
    </row>
    <row r="1365" spans="1:16" hidden="1" x14ac:dyDescent="0.25">
      <c r="A1365" s="1">
        <v>1418</v>
      </c>
      <c r="B1365" t="s">
        <v>623</v>
      </c>
      <c r="C1365" t="s">
        <v>6816</v>
      </c>
      <c r="D1365" s="1" t="s">
        <v>10</v>
      </c>
      <c r="E1365" s="2">
        <v>3237500000</v>
      </c>
      <c r="F1365" s="2">
        <v>1638900000</v>
      </c>
      <c r="G1365" s="2">
        <v>1012400000</v>
      </c>
      <c r="H1365" s="1"/>
      <c r="I1365" s="1"/>
      <c r="J1365" s="1" t="s">
        <v>15</v>
      </c>
      <c r="K1365" s="1" t="s">
        <v>624</v>
      </c>
      <c r="M1365">
        <f t="array" ref="M1365">1 - (F1364/E1364)</f>
        <v>0.6786644928612624</v>
      </c>
      <c r="N1365">
        <f t="shared" si="42"/>
        <v>0.18106563706563705</v>
      </c>
      <c r="O1365" s="2">
        <f t="array" ref="O1365">P1365-SUM(G1365:I1365)</f>
        <v>586200000</v>
      </c>
      <c r="P1365" s="2">
        <f t="shared" si="43"/>
        <v>1598600000</v>
      </c>
    </row>
    <row r="1366" spans="1:16" x14ac:dyDescent="0.25">
      <c r="A1366" s="1">
        <v>1419</v>
      </c>
      <c r="B1366" t="s">
        <v>623</v>
      </c>
      <c r="C1366" t="s">
        <v>6817</v>
      </c>
      <c r="D1366" s="1" t="s">
        <v>18</v>
      </c>
      <c r="E1366" s="2">
        <v>3492600000</v>
      </c>
      <c r="F1366" s="2">
        <v>1759200000</v>
      </c>
      <c r="G1366" s="2">
        <v>1048700000</v>
      </c>
      <c r="H1366" s="1"/>
      <c r="I1366" s="1"/>
      <c r="J1366" s="1" t="s">
        <v>15</v>
      </c>
      <c r="K1366" s="1" t="s">
        <v>624</v>
      </c>
      <c r="M1366">
        <f t="array" ref="M1366">1 - (F1365/E1365)</f>
        <v>0.49377606177606181</v>
      </c>
      <c r="N1366">
        <f t="shared" si="42"/>
        <v>0.19604306247494704</v>
      </c>
      <c r="O1366" s="2">
        <f t="array" ref="O1366">P1366-SUM(G1366:I1366)</f>
        <v>684700000</v>
      </c>
      <c r="P1366" s="2">
        <f t="shared" si="43"/>
        <v>1733400000</v>
      </c>
    </row>
    <row r="1367" spans="1:16" hidden="1" x14ac:dyDescent="0.25">
      <c r="A1367" s="1">
        <v>1420</v>
      </c>
      <c r="B1367" t="s">
        <v>623</v>
      </c>
      <c r="C1367" t="s">
        <v>6818</v>
      </c>
      <c r="D1367" s="1" t="s">
        <v>19</v>
      </c>
      <c r="E1367" s="2">
        <v>3593100000</v>
      </c>
      <c r="F1367" s="2">
        <v>1774600000</v>
      </c>
      <c r="G1367" s="2">
        <v>1053700000</v>
      </c>
      <c r="H1367" s="1"/>
      <c r="I1367" s="1"/>
      <c r="J1367" s="1" t="s">
        <v>15</v>
      </c>
      <c r="K1367" s="1" t="s">
        <v>624</v>
      </c>
      <c r="M1367">
        <f t="array" ref="M1367">1 - (F1366/E1366)</f>
        <v>0.49630647655042093</v>
      </c>
      <c r="N1367">
        <f t="shared" si="42"/>
        <v>0.21285241156661378</v>
      </c>
      <c r="O1367" s="2">
        <f t="array" ref="O1367">P1367-SUM(G1367:I1367)</f>
        <v>764800000</v>
      </c>
      <c r="P1367" s="2">
        <f t="shared" si="43"/>
        <v>1818500000</v>
      </c>
    </row>
    <row r="1368" spans="1:16" hidden="1" x14ac:dyDescent="0.25">
      <c r="A1368" s="1">
        <v>1421</v>
      </c>
      <c r="B1368" t="s">
        <v>623</v>
      </c>
      <c r="C1368" t="s">
        <v>6819</v>
      </c>
      <c r="D1368" s="1" t="s">
        <v>75</v>
      </c>
      <c r="E1368" s="2">
        <v>3711800000</v>
      </c>
      <c r="F1368" s="2">
        <v>1803500000</v>
      </c>
      <c r="G1368" s="2">
        <v>1054100000</v>
      </c>
      <c r="H1368" s="1"/>
      <c r="I1368" s="1"/>
      <c r="J1368" s="1" t="s">
        <v>15</v>
      </c>
      <c r="K1368" s="1" t="s">
        <v>624</v>
      </c>
      <c r="M1368">
        <f t="array" ref="M1368">1 - (F1367/E1367)</f>
        <v>0.50610893100665166</v>
      </c>
      <c r="N1368">
        <f t="shared" si="42"/>
        <v>0.23013093377875962</v>
      </c>
      <c r="O1368" s="2">
        <f t="array" ref="O1368">P1368-SUM(G1368:I1368)</f>
        <v>854200000</v>
      </c>
      <c r="P1368" s="2">
        <f t="shared" si="43"/>
        <v>1908300000</v>
      </c>
    </row>
    <row r="1369" spans="1:16" hidden="1" x14ac:dyDescent="0.25">
      <c r="A1369" s="1">
        <v>1422</v>
      </c>
      <c r="B1369" t="s">
        <v>625</v>
      </c>
      <c r="C1369" t="s">
        <v>6816</v>
      </c>
      <c r="D1369" s="1" t="s">
        <v>7</v>
      </c>
      <c r="E1369" s="2">
        <v>2307182000</v>
      </c>
      <c r="F1369" s="2">
        <v>610836000</v>
      </c>
      <c r="G1369" s="2">
        <v>655473000</v>
      </c>
      <c r="H1369" s="1"/>
      <c r="I1369" s="2">
        <v>107591000</v>
      </c>
      <c r="J1369" s="1" t="s">
        <v>15</v>
      </c>
      <c r="K1369" s="1" t="s">
        <v>285</v>
      </c>
      <c r="M1369">
        <f t="array" ref="M1369">1 - (F1368/E1368)</f>
        <v>0.51411713993210839</v>
      </c>
      <c r="N1369">
        <f t="shared" si="42"/>
        <v>0.40451165100975994</v>
      </c>
      <c r="O1369" s="2">
        <f t="array" ref="O1369">P1369-SUM(G1369:I1369)</f>
        <v>933282000</v>
      </c>
      <c r="P1369" s="2">
        <f t="shared" si="43"/>
        <v>1696346000</v>
      </c>
    </row>
    <row r="1370" spans="1:16" x14ac:dyDescent="0.25">
      <c r="A1370" s="1">
        <v>1423</v>
      </c>
      <c r="B1370" t="s">
        <v>625</v>
      </c>
      <c r="C1370" t="s">
        <v>6817</v>
      </c>
      <c r="D1370" s="1" t="s">
        <v>10</v>
      </c>
      <c r="E1370" s="2">
        <v>2530809000</v>
      </c>
      <c r="F1370" s="2">
        <v>699294000</v>
      </c>
      <c r="G1370" s="2">
        <v>729055000</v>
      </c>
      <c r="H1370" s="1"/>
      <c r="I1370" s="2">
        <v>117580000</v>
      </c>
      <c r="J1370" s="1" t="s">
        <v>15</v>
      </c>
      <c r="K1370" s="1" t="s">
        <v>285</v>
      </c>
      <c r="M1370">
        <f t="array" ref="M1370">1 - (F1369/E1369)</f>
        <v>0.73524585403318854</v>
      </c>
      <c r="N1370">
        <f t="shared" si="42"/>
        <v>0.38915619471876384</v>
      </c>
      <c r="O1370" s="2">
        <f t="array" ref="O1370">P1370-SUM(G1370:I1370)</f>
        <v>984880000</v>
      </c>
      <c r="P1370" s="2">
        <f t="shared" si="43"/>
        <v>1831515000</v>
      </c>
    </row>
    <row r="1371" spans="1:16" hidden="1" x14ac:dyDescent="0.25">
      <c r="A1371" s="1">
        <v>1424</v>
      </c>
      <c r="B1371" t="s">
        <v>625</v>
      </c>
      <c r="C1371" t="s">
        <v>6818</v>
      </c>
      <c r="D1371" s="1" t="s">
        <v>11</v>
      </c>
      <c r="E1371" s="2">
        <v>2665456000</v>
      </c>
      <c r="F1371" s="2">
        <v>778896000</v>
      </c>
      <c r="G1371" s="2">
        <v>764799000</v>
      </c>
      <c r="H1371" s="1"/>
      <c r="I1371" s="2">
        <v>128582000</v>
      </c>
      <c r="J1371" s="1" t="s">
        <v>15</v>
      </c>
      <c r="K1371" s="1" t="s">
        <v>285</v>
      </c>
      <c r="M1371">
        <f t="array" ref="M1371">1 - (F1370/E1370)</f>
        <v>0.72368756393706524</v>
      </c>
      <c r="N1371">
        <f t="shared" si="42"/>
        <v>0.37261129052589875</v>
      </c>
      <c r="O1371" s="2">
        <f t="array" ref="O1371">P1371-SUM(G1371:I1371)</f>
        <v>993179000</v>
      </c>
      <c r="P1371" s="2">
        <f t="shared" si="43"/>
        <v>1886560000</v>
      </c>
    </row>
    <row r="1372" spans="1:16" hidden="1" x14ac:dyDescent="0.25">
      <c r="A1372" s="1">
        <v>1425</v>
      </c>
      <c r="B1372" t="s">
        <v>625</v>
      </c>
      <c r="C1372" t="s">
        <v>6819</v>
      </c>
      <c r="D1372" s="1" t="s">
        <v>12</v>
      </c>
      <c r="E1372" s="2">
        <v>3018227000</v>
      </c>
      <c r="F1372" s="2">
        <v>987357000</v>
      </c>
      <c r="G1372" s="2">
        <v>785179000</v>
      </c>
      <c r="H1372" s="1"/>
      <c r="I1372" s="2">
        <v>137596000</v>
      </c>
      <c r="J1372" s="1" t="s">
        <v>15</v>
      </c>
      <c r="K1372" s="1" t="s">
        <v>285</v>
      </c>
      <c r="M1372">
        <f t="array" ref="M1372">1 - (F1371/E1371)</f>
        <v>0.70778133272505717</v>
      </c>
      <c r="N1372">
        <f t="shared" si="42"/>
        <v>0.3671344136806145</v>
      </c>
      <c r="O1372" s="2">
        <f t="array" ref="O1372">P1372-SUM(G1372:I1372)</f>
        <v>1108095000</v>
      </c>
      <c r="P1372" s="2">
        <f t="shared" si="43"/>
        <v>2030870000</v>
      </c>
    </row>
    <row r="1373" spans="1:16" hidden="1" x14ac:dyDescent="0.25">
      <c r="A1373" s="1">
        <v>1426</v>
      </c>
      <c r="B1373" t="s">
        <v>626</v>
      </c>
      <c r="C1373" t="s">
        <v>6816</v>
      </c>
      <c r="D1373" s="1" t="s">
        <v>7</v>
      </c>
      <c r="E1373" s="2">
        <v>16537000000</v>
      </c>
      <c r="F1373" s="2">
        <v>9373000000</v>
      </c>
      <c r="G1373" s="2">
        <v>914000000</v>
      </c>
      <c r="H1373" s="1"/>
      <c r="I1373" s="2">
        <v>1787000000</v>
      </c>
      <c r="J1373" s="1" t="s">
        <v>61</v>
      </c>
      <c r="K1373" s="1" t="s">
        <v>64</v>
      </c>
      <c r="M1373">
        <f t="array" ref="M1373">1 - (F1372/E1372)</f>
        <v>0.67286854169683064</v>
      </c>
      <c r="N1373">
        <f t="shared" si="42"/>
        <v>0.26987966378424139</v>
      </c>
      <c r="O1373" s="2">
        <f t="array" ref="O1373">P1373-SUM(G1373:I1373)</f>
        <v>4463000000</v>
      </c>
      <c r="P1373" s="2">
        <f t="shared" si="43"/>
        <v>7164000000</v>
      </c>
    </row>
    <row r="1374" spans="1:16" x14ac:dyDescent="0.25">
      <c r="A1374" s="1">
        <v>1427</v>
      </c>
      <c r="B1374" t="s">
        <v>626</v>
      </c>
      <c r="C1374" t="s">
        <v>6817</v>
      </c>
      <c r="D1374" s="1" t="s">
        <v>10</v>
      </c>
      <c r="E1374" s="2">
        <v>17087000000</v>
      </c>
      <c r="F1374" s="2">
        <v>9817000000</v>
      </c>
      <c r="G1374" s="2">
        <v>934000000</v>
      </c>
      <c r="H1374" s="1"/>
      <c r="I1374" s="2">
        <v>1901000000</v>
      </c>
      <c r="J1374" s="1" t="s">
        <v>61</v>
      </c>
      <c r="K1374" s="1" t="s">
        <v>64</v>
      </c>
      <c r="M1374">
        <f t="array" ref="M1374">1 - (F1373/E1373)</f>
        <v>0.43321037673096696</v>
      </c>
      <c r="N1374">
        <f t="shared" si="42"/>
        <v>0.25955404693626732</v>
      </c>
      <c r="O1374" s="2">
        <f t="array" ref="O1374">P1374-SUM(G1374:I1374)</f>
        <v>4435000000</v>
      </c>
      <c r="P1374" s="2">
        <f t="shared" si="43"/>
        <v>7270000000</v>
      </c>
    </row>
    <row r="1375" spans="1:16" hidden="1" x14ac:dyDescent="0.25">
      <c r="A1375" s="1">
        <v>1428</v>
      </c>
      <c r="B1375" t="s">
        <v>626</v>
      </c>
      <c r="C1375" t="s">
        <v>6818</v>
      </c>
      <c r="D1375" s="1" t="s">
        <v>11</v>
      </c>
      <c r="E1375" s="2">
        <v>18467000000</v>
      </c>
      <c r="F1375" s="2">
        <v>11031000000</v>
      </c>
      <c r="G1375" s="2">
        <v>981000000</v>
      </c>
      <c r="H1375" s="1"/>
      <c r="I1375" s="2">
        <v>1945000000</v>
      </c>
      <c r="J1375" s="1" t="s">
        <v>61</v>
      </c>
      <c r="K1375" s="1" t="s">
        <v>64</v>
      </c>
      <c r="M1375">
        <f t="array" ref="M1375">1 - (F1374/E1374)</f>
        <v>0.42546965529349801</v>
      </c>
      <c r="N1375">
        <f t="shared" si="42"/>
        <v>0.24421941842205014</v>
      </c>
      <c r="O1375" s="2">
        <f t="array" ref="O1375">P1375-SUM(G1375:I1375)</f>
        <v>4510000000</v>
      </c>
      <c r="P1375" s="2">
        <f t="shared" si="43"/>
        <v>7436000000</v>
      </c>
    </row>
    <row r="1376" spans="1:16" hidden="1" x14ac:dyDescent="0.25">
      <c r="A1376" s="1">
        <v>1429</v>
      </c>
      <c r="B1376" t="s">
        <v>626</v>
      </c>
      <c r="C1376" t="s">
        <v>6819</v>
      </c>
      <c r="D1376" s="1" t="s">
        <v>12</v>
      </c>
      <c r="E1376" s="2">
        <v>17489000000</v>
      </c>
      <c r="F1376" s="2">
        <v>9811000000</v>
      </c>
      <c r="G1376" s="2">
        <v>997000000</v>
      </c>
      <c r="H1376" s="1"/>
      <c r="I1376" s="2">
        <v>2034000000</v>
      </c>
      <c r="J1376" s="1" t="s">
        <v>61</v>
      </c>
      <c r="K1376" s="1" t="s">
        <v>64</v>
      </c>
      <c r="M1376">
        <f t="array" ref="M1376">1 - (F1375/E1375)</f>
        <v>0.40266421183733148</v>
      </c>
      <c r="N1376">
        <f t="shared" si="42"/>
        <v>0.26570987477843216</v>
      </c>
      <c r="O1376" s="2">
        <f t="array" ref="O1376">P1376-SUM(G1376:I1376)</f>
        <v>4647000000</v>
      </c>
      <c r="P1376" s="2">
        <f t="shared" si="43"/>
        <v>7678000000</v>
      </c>
    </row>
    <row r="1377" spans="1:16" hidden="1" x14ac:dyDescent="0.25">
      <c r="A1377" s="1">
        <v>1430</v>
      </c>
      <c r="B1377" t="s">
        <v>627</v>
      </c>
      <c r="C1377" t="s">
        <v>6816</v>
      </c>
      <c r="D1377" s="1" t="s">
        <v>7</v>
      </c>
      <c r="E1377" s="2">
        <v>4256157000</v>
      </c>
      <c r="F1377" s="2">
        <v>800380000</v>
      </c>
      <c r="G1377" s="2">
        <v>376687000</v>
      </c>
      <c r="H1377" s="1"/>
      <c r="I1377" s="2">
        <v>1068382000</v>
      </c>
      <c r="J1377" s="1" t="s">
        <v>71</v>
      </c>
      <c r="K1377" s="1" t="s">
        <v>72</v>
      </c>
      <c r="M1377">
        <f t="array" ref="M1377">1 - (F1376/E1376)</f>
        <v>0.43901881182457547</v>
      </c>
      <c r="N1377">
        <f t="shared" si="42"/>
        <v>0.47242336220209924</v>
      </c>
      <c r="O1377" s="2">
        <f t="array" ref="O1377">P1377-SUM(G1377:I1377)</f>
        <v>2010708000</v>
      </c>
      <c r="P1377" s="2">
        <f t="shared" si="43"/>
        <v>3455777000</v>
      </c>
    </row>
    <row r="1378" spans="1:16" x14ac:dyDescent="0.25">
      <c r="A1378" s="1">
        <v>1431</v>
      </c>
      <c r="B1378" t="s">
        <v>627</v>
      </c>
      <c r="C1378" t="s">
        <v>6817</v>
      </c>
      <c r="D1378" s="1" t="s">
        <v>10</v>
      </c>
      <c r="E1378" s="2">
        <v>4543849000</v>
      </c>
      <c r="F1378" s="2">
        <v>837946000</v>
      </c>
      <c r="G1378" s="2">
        <v>402369000</v>
      </c>
      <c r="H1378" s="1"/>
      <c r="I1378" s="2">
        <v>1107700000</v>
      </c>
      <c r="J1378" s="1" t="s">
        <v>71</v>
      </c>
      <c r="K1378" s="1" t="s">
        <v>72</v>
      </c>
      <c r="M1378">
        <f t="array" ref="M1378">1 - (F1377/E1377)</f>
        <v>0.81194772655238046</v>
      </c>
      <c r="N1378">
        <f t="shared" si="42"/>
        <v>0.48325417503970752</v>
      </c>
      <c r="O1378" s="2">
        <f t="array" ref="O1378">P1378-SUM(G1378:I1378)</f>
        <v>2195834000</v>
      </c>
      <c r="P1378" s="2">
        <f t="shared" si="43"/>
        <v>3705903000</v>
      </c>
    </row>
    <row r="1379" spans="1:16" hidden="1" x14ac:dyDescent="0.25">
      <c r="A1379" s="1">
        <v>1432</v>
      </c>
      <c r="B1379" t="s">
        <v>627</v>
      </c>
      <c r="C1379" t="s">
        <v>6818</v>
      </c>
      <c r="D1379" s="1" t="s">
        <v>11</v>
      </c>
      <c r="E1379" s="2">
        <v>4870818000</v>
      </c>
      <c r="F1379" s="2">
        <v>882803000</v>
      </c>
      <c r="G1379" s="2">
        <v>446845000</v>
      </c>
      <c r="H1379" s="1"/>
      <c r="I1379" s="2">
        <v>1143827000</v>
      </c>
      <c r="J1379" s="1" t="s">
        <v>71</v>
      </c>
      <c r="K1379" s="1" t="s">
        <v>72</v>
      </c>
      <c r="M1379">
        <f t="array" ref="M1379">1 - (F1378/E1378)</f>
        <v>0.81558674154884991</v>
      </c>
      <c r="N1379">
        <f t="shared" si="42"/>
        <v>0.49218488557774076</v>
      </c>
      <c r="O1379" s="2">
        <f t="array" ref="O1379">P1379-SUM(G1379:I1379)</f>
        <v>2397343000</v>
      </c>
      <c r="P1379" s="2">
        <f t="shared" si="43"/>
        <v>3988015000</v>
      </c>
    </row>
    <row r="1380" spans="1:16" hidden="1" x14ac:dyDescent="0.25">
      <c r="A1380" s="1">
        <v>1433</v>
      </c>
      <c r="B1380" t="s">
        <v>627</v>
      </c>
      <c r="C1380" t="s">
        <v>6819</v>
      </c>
      <c r="D1380" s="1" t="s">
        <v>12</v>
      </c>
      <c r="E1380" s="2">
        <v>5266103000</v>
      </c>
      <c r="F1380" s="2">
        <v>960192000</v>
      </c>
      <c r="G1380" s="2">
        <v>452835000</v>
      </c>
      <c r="H1380" s="1"/>
      <c r="I1380" s="2">
        <v>1177568000</v>
      </c>
      <c r="J1380" s="1" t="s">
        <v>71</v>
      </c>
      <c r="K1380" s="1" t="s">
        <v>72</v>
      </c>
      <c r="M1380">
        <f t="array" ref="M1380">1 - (F1379/E1379)</f>
        <v>0.8187567262829365</v>
      </c>
      <c r="N1380">
        <f t="shared" si="42"/>
        <v>0.50806222362152809</v>
      </c>
      <c r="O1380" s="2">
        <f t="array" ref="O1380">P1380-SUM(G1380:I1380)</f>
        <v>2675508000</v>
      </c>
      <c r="P1380" s="2">
        <f t="shared" si="43"/>
        <v>4305911000</v>
      </c>
    </row>
    <row r="1381" spans="1:16" hidden="1" x14ac:dyDescent="0.25">
      <c r="A1381" s="1">
        <v>1438</v>
      </c>
      <c r="B1381" t="s">
        <v>628</v>
      </c>
      <c r="C1381" t="s">
        <v>6816</v>
      </c>
      <c r="D1381" s="1" t="s">
        <v>293</v>
      </c>
      <c r="E1381" s="2">
        <v>24380510000</v>
      </c>
      <c r="F1381" s="2">
        <v>17889249000</v>
      </c>
      <c r="G1381" s="2">
        <v>4884284000</v>
      </c>
      <c r="H1381" s="1"/>
      <c r="I1381" s="2">
        <v>78900000</v>
      </c>
      <c r="J1381" s="1" t="s">
        <v>15</v>
      </c>
      <c r="K1381" s="1" t="s">
        <v>103</v>
      </c>
      <c r="M1381">
        <f t="array" ref="M1381">1 - (F1380/E1380)</f>
        <v>0.81766554888880827</v>
      </c>
      <c r="N1381">
        <f t="shared" si="42"/>
        <v>6.2676170432858044E-2</v>
      </c>
      <c r="O1381" s="2">
        <f t="array" ref="O1381">P1381-SUM(G1381:I1381)</f>
        <v>1528077000</v>
      </c>
      <c r="P1381" s="2">
        <f t="shared" si="43"/>
        <v>6491261000</v>
      </c>
    </row>
    <row r="1382" spans="1:16" x14ac:dyDescent="0.25">
      <c r="A1382" s="1">
        <v>1439</v>
      </c>
      <c r="B1382" t="s">
        <v>628</v>
      </c>
      <c r="C1382" t="s">
        <v>6817</v>
      </c>
      <c r="D1382" s="1" t="s">
        <v>148</v>
      </c>
      <c r="E1382" s="2">
        <v>23114000000</v>
      </c>
      <c r="F1382" s="2">
        <v>17082000000</v>
      </c>
      <c r="G1382" s="2">
        <v>4735000000</v>
      </c>
      <c r="H1382" s="1"/>
      <c r="I1382" s="2">
        <v>55000000</v>
      </c>
      <c r="J1382" s="1" t="s">
        <v>15</v>
      </c>
      <c r="K1382" s="1" t="s">
        <v>103</v>
      </c>
      <c r="M1382">
        <f t="array" ref="M1382">1 - (F1381/E1381)</f>
        <v>0.26624795789751732</v>
      </c>
      <c r="N1382">
        <f t="shared" si="42"/>
        <v>5.3733667906896251E-2</v>
      </c>
      <c r="O1382" s="2">
        <f t="array" ref="O1382">P1382-SUM(G1382:I1382)</f>
        <v>1242000000</v>
      </c>
      <c r="P1382" s="2">
        <f t="shared" si="43"/>
        <v>6032000000</v>
      </c>
    </row>
    <row r="1383" spans="1:16" hidden="1" x14ac:dyDescent="0.25">
      <c r="A1383" s="1">
        <v>1440</v>
      </c>
      <c r="B1383" t="s">
        <v>628</v>
      </c>
      <c r="C1383" t="s">
        <v>6818</v>
      </c>
      <c r="D1383" s="1" t="s">
        <v>58</v>
      </c>
      <c r="E1383" s="2">
        <v>22492000000</v>
      </c>
      <c r="F1383" s="2">
        <v>16691000000</v>
      </c>
      <c r="G1383" s="2">
        <v>4816000000</v>
      </c>
      <c r="H1383" s="1"/>
      <c r="I1383" s="2">
        <v>62000000</v>
      </c>
      <c r="J1383" s="1" t="s">
        <v>15</v>
      </c>
      <c r="K1383" s="1" t="s">
        <v>103</v>
      </c>
      <c r="M1383">
        <f t="array" ref="M1383">1 - (F1382/E1382)</f>
        <v>0.26096737907761525</v>
      </c>
      <c r="N1383">
        <f t="shared" si="42"/>
        <v>4.1036813089098345E-2</v>
      </c>
      <c r="O1383" s="2">
        <f t="array" ref="O1383">P1383-SUM(G1383:I1383)</f>
        <v>923000000</v>
      </c>
      <c r="P1383" s="2">
        <f t="shared" si="43"/>
        <v>5801000000</v>
      </c>
    </row>
    <row r="1384" spans="1:16" hidden="1" x14ac:dyDescent="0.25">
      <c r="A1384" s="1">
        <v>1441</v>
      </c>
      <c r="B1384" t="s">
        <v>628</v>
      </c>
      <c r="C1384" t="s">
        <v>6819</v>
      </c>
      <c r="D1384" s="1" t="s">
        <v>149</v>
      </c>
      <c r="E1384" s="2">
        <v>21059000000</v>
      </c>
      <c r="F1384" s="2">
        <v>15545000000</v>
      </c>
      <c r="G1384" s="2">
        <v>4600000000</v>
      </c>
      <c r="H1384" s="1"/>
      <c r="I1384" s="2">
        <v>67000000</v>
      </c>
      <c r="J1384" s="1" t="s">
        <v>15</v>
      </c>
      <c r="K1384" s="1" t="s">
        <v>103</v>
      </c>
      <c r="M1384">
        <f t="array" ref="M1384">1 - (F1383/E1383)</f>
        <v>0.25791392495109378</v>
      </c>
      <c r="N1384">
        <f t="shared" si="42"/>
        <v>4.0220333349161877E-2</v>
      </c>
      <c r="O1384" s="2">
        <f t="array" ref="O1384">P1384-SUM(G1384:I1384)</f>
        <v>847000000</v>
      </c>
      <c r="P1384" s="2">
        <f t="shared" si="43"/>
        <v>5514000000</v>
      </c>
    </row>
    <row r="1385" spans="1:16" hidden="1" x14ac:dyDescent="0.25">
      <c r="A1385" s="1">
        <v>1442</v>
      </c>
      <c r="B1385" t="s">
        <v>629</v>
      </c>
      <c r="C1385" t="s">
        <v>6816</v>
      </c>
      <c r="D1385" s="1" t="s">
        <v>7</v>
      </c>
      <c r="E1385" s="2">
        <v>1913149000</v>
      </c>
      <c r="F1385" s="2">
        <v>1055844000</v>
      </c>
      <c r="G1385" s="2">
        <v>356817000</v>
      </c>
      <c r="H1385" s="1"/>
      <c r="I1385" s="2">
        <v>31652000</v>
      </c>
      <c r="J1385" s="1" t="s">
        <v>8</v>
      </c>
      <c r="K1385" s="1" t="s">
        <v>215</v>
      </c>
      <c r="M1385">
        <f t="array" ref="M1385">1 - (F1384/E1384)</f>
        <v>0.26183579467211171</v>
      </c>
      <c r="N1385">
        <f t="shared" si="42"/>
        <v>0.24505984635802019</v>
      </c>
      <c r="O1385" s="2">
        <f t="array" ref="O1385">P1385-SUM(G1385:I1385)</f>
        <v>468836000</v>
      </c>
      <c r="P1385" s="2">
        <f t="shared" si="43"/>
        <v>857305000</v>
      </c>
    </row>
    <row r="1386" spans="1:16" x14ac:dyDescent="0.25">
      <c r="A1386" s="1">
        <v>1443</v>
      </c>
      <c r="B1386" t="s">
        <v>629</v>
      </c>
      <c r="C1386" t="s">
        <v>6817</v>
      </c>
      <c r="D1386" s="1" t="s">
        <v>10</v>
      </c>
      <c r="E1386" s="2">
        <v>2142807000</v>
      </c>
      <c r="F1386" s="2">
        <v>1178173000</v>
      </c>
      <c r="G1386" s="2">
        <v>390610000</v>
      </c>
      <c r="H1386" s="1"/>
      <c r="I1386" s="2">
        <v>38405000</v>
      </c>
      <c r="J1386" s="1" t="s">
        <v>8</v>
      </c>
      <c r="K1386" s="1" t="s">
        <v>215</v>
      </c>
      <c r="M1386">
        <f t="array" ref="M1386">1 - (F1385/E1385)</f>
        <v>0.44811198709562083</v>
      </c>
      <c r="N1386">
        <f t="shared" si="42"/>
        <v>0.24996138242968219</v>
      </c>
      <c r="O1386" s="2">
        <f t="array" ref="O1386">P1386-SUM(G1386:I1386)</f>
        <v>535619000</v>
      </c>
      <c r="P1386" s="2">
        <f t="shared" si="43"/>
        <v>964634000</v>
      </c>
    </row>
    <row r="1387" spans="1:16" hidden="1" x14ac:dyDescent="0.25">
      <c r="A1387" s="1">
        <v>1444</v>
      </c>
      <c r="B1387" t="s">
        <v>629</v>
      </c>
      <c r="C1387" t="s">
        <v>6818</v>
      </c>
      <c r="D1387" s="1" t="s">
        <v>11</v>
      </c>
      <c r="E1387" s="2">
        <v>2555601000</v>
      </c>
      <c r="F1387" s="2">
        <v>1461190000</v>
      </c>
      <c r="G1387" s="2">
        <v>489937000</v>
      </c>
      <c r="H1387" s="1"/>
      <c r="I1387" s="2">
        <v>48138000</v>
      </c>
      <c r="J1387" s="1" t="s">
        <v>8</v>
      </c>
      <c r="K1387" s="1" t="s">
        <v>215</v>
      </c>
      <c r="M1387">
        <f t="array" ref="M1387">1 - (F1386/E1386)</f>
        <v>0.45017306738311014</v>
      </c>
      <c r="N1387">
        <f t="shared" si="42"/>
        <v>0.21769282450585986</v>
      </c>
      <c r="O1387" s="2">
        <f t="array" ref="O1387">P1387-SUM(G1387:I1387)</f>
        <v>556336000</v>
      </c>
      <c r="P1387" s="2">
        <f t="shared" si="43"/>
        <v>1094411000</v>
      </c>
    </row>
    <row r="1388" spans="1:16" hidden="1" x14ac:dyDescent="0.25">
      <c r="A1388" s="1">
        <v>1445</v>
      </c>
      <c r="B1388" t="s">
        <v>629</v>
      </c>
      <c r="C1388" t="s">
        <v>6819</v>
      </c>
      <c r="D1388" s="1" t="s">
        <v>12</v>
      </c>
      <c r="E1388" s="2">
        <v>2985908000</v>
      </c>
      <c r="F1388" s="2">
        <v>1719723000</v>
      </c>
      <c r="G1388" s="2">
        <v>712803000</v>
      </c>
      <c r="H1388" s="1"/>
      <c r="I1388" s="2">
        <v>65770000</v>
      </c>
      <c r="J1388" s="1" t="s">
        <v>8</v>
      </c>
      <c r="K1388" s="1" t="s">
        <v>215</v>
      </c>
      <c r="M1388">
        <f t="array" ref="M1388">1 - (F1387/E1387)</f>
        <v>0.42824016738137138</v>
      </c>
      <c r="N1388">
        <f t="shared" si="42"/>
        <v>0.16330442866960401</v>
      </c>
      <c r="O1388" s="2">
        <f t="array" ref="O1388">P1388-SUM(G1388:I1388)</f>
        <v>487612000</v>
      </c>
      <c r="P1388" s="2">
        <f t="shared" si="43"/>
        <v>1266185000</v>
      </c>
    </row>
    <row r="1389" spans="1:16" hidden="1" x14ac:dyDescent="0.25">
      <c r="A1389" s="1">
        <v>1446</v>
      </c>
      <c r="B1389" t="s">
        <v>630</v>
      </c>
      <c r="C1389" t="s">
        <v>6816</v>
      </c>
      <c r="D1389" s="1" t="s">
        <v>7</v>
      </c>
      <c r="E1389" s="2">
        <v>9647000000</v>
      </c>
      <c r="F1389" s="2">
        <v>6646000000</v>
      </c>
      <c r="G1389" s="2">
        <v>359000000</v>
      </c>
      <c r="H1389" s="1"/>
      <c r="I1389" s="2">
        <v>1090000000</v>
      </c>
      <c r="J1389" s="1" t="s">
        <v>61</v>
      </c>
      <c r="K1389" s="1" t="s">
        <v>62</v>
      </c>
      <c r="M1389">
        <f t="array" ref="M1389">1 - (F1388/E1388)</f>
        <v>0.42405358771938051</v>
      </c>
      <c r="N1389">
        <f t="shared" si="42"/>
        <v>0.1608790297501814</v>
      </c>
      <c r="O1389" s="2">
        <f t="array" ref="O1389">P1389-SUM(G1389:I1389)</f>
        <v>1552000000</v>
      </c>
      <c r="P1389" s="2">
        <f t="shared" si="43"/>
        <v>3001000000</v>
      </c>
    </row>
    <row r="1390" spans="1:16" x14ac:dyDescent="0.25">
      <c r="A1390" s="1">
        <v>1447</v>
      </c>
      <c r="B1390" t="s">
        <v>630</v>
      </c>
      <c r="C1390" t="s">
        <v>6817</v>
      </c>
      <c r="D1390" s="1" t="s">
        <v>10</v>
      </c>
      <c r="E1390" s="2">
        <v>10557000000</v>
      </c>
      <c r="F1390" s="2">
        <v>7186000000</v>
      </c>
      <c r="G1390" s="2">
        <v>574000000</v>
      </c>
      <c r="H1390" s="1"/>
      <c r="I1390" s="2">
        <v>1113000000</v>
      </c>
      <c r="J1390" s="1" t="s">
        <v>61</v>
      </c>
      <c r="K1390" s="1" t="s">
        <v>62</v>
      </c>
      <c r="M1390">
        <f t="array" ref="M1390">1 - (F1389/E1389)</f>
        <v>0.3110811651290557</v>
      </c>
      <c r="N1390">
        <f t="shared" si="42"/>
        <v>0.15951501373496257</v>
      </c>
      <c r="O1390" s="2">
        <f t="array" ref="O1390">P1390-SUM(G1390:I1390)</f>
        <v>1684000000</v>
      </c>
      <c r="P1390" s="2">
        <f t="shared" si="43"/>
        <v>3371000000</v>
      </c>
    </row>
    <row r="1391" spans="1:16" hidden="1" x14ac:dyDescent="0.25">
      <c r="A1391" s="1">
        <v>1448</v>
      </c>
      <c r="B1391" t="s">
        <v>630</v>
      </c>
      <c r="C1391" t="s">
        <v>6818</v>
      </c>
      <c r="D1391" s="1" t="s">
        <v>11</v>
      </c>
      <c r="E1391" s="2">
        <v>11035000000</v>
      </c>
      <c r="F1391" s="2">
        <v>7689000000</v>
      </c>
      <c r="G1391" s="2">
        <v>414000000</v>
      </c>
      <c r="H1391" s="1"/>
      <c r="I1391" s="2">
        <v>1156000000</v>
      </c>
      <c r="J1391" s="1" t="s">
        <v>61</v>
      </c>
      <c r="K1391" s="1" t="s">
        <v>62</v>
      </c>
      <c r="M1391">
        <f t="array" ref="M1391">1 - (F1390/E1390)</f>
        <v>0.31931419910959558</v>
      </c>
      <c r="N1391">
        <f t="shared" si="42"/>
        <v>0.16094245582238331</v>
      </c>
      <c r="O1391" s="2">
        <f t="array" ref="O1391">P1391-SUM(G1391:I1391)</f>
        <v>1776000000</v>
      </c>
      <c r="P1391" s="2">
        <f t="shared" si="43"/>
        <v>3346000000</v>
      </c>
    </row>
    <row r="1392" spans="1:16" hidden="1" x14ac:dyDescent="0.25">
      <c r="A1392" s="1">
        <v>1449</v>
      </c>
      <c r="B1392" t="s">
        <v>630</v>
      </c>
      <c r="C1392" t="s">
        <v>6819</v>
      </c>
      <c r="D1392" s="1" t="s">
        <v>12</v>
      </c>
      <c r="E1392" s="2">
        <v>10231000000</v>
      </c>
      <c r="F1392" s="2">
        <v>6648000000</v>
      </c>
      <c r="G1392" s="2">
        <v>397000000</v>
      </c>
      <c r="H1392" s="1"/>
      <c r="I1392" s="2">
        <v>1250000000</v>
      </c>
      <c r="J1392" s="1" t="s">
        <v>61</v>
      </c>
      <c r="K1392" s="1" t="s">
        <v>62</v>
      </c>
      <c r="M1392">
        <f t="array" ref="M1392">1 - (F1391/E1391)</f>
        <v>0.30321703670140465</v>
      </c>
      <c r="N1392">
        <f t="shared" si="42"/>
        <v>0.18922881438764538</v>
      </c>
      <c r="O1392" s="2">
        <f t="array" ref="O1392">P1392-SUM(G1392:I1392)</f>
        <v>1936000000</v>
      </c>
      <c r="P1392" s="2">
        <f t="shared" si="43"/>
        <v>3583000000</v>
      </c>
    </row>
    <row r="1393" spans="1:16" hidden="1" x14ac:dyDescent="0.25">
      <c r="A1393" s="1">
        <v>1450</v>
      </c>
      <c r="B1393" t="s">
        <v>631</v>
      </c>
      <c r="C1393" t="s">
        <v>6816</v>
      </c>
      <c r="D1393" s="1" t="s">
        <v>7</v>
      </c>
      <c r="E1393" s="2">
        <v>11240000000</v>
      </c>
      <c r="F1393" s="2">
        <v>429000000</v>
      </c>
      <c r="G1393" s="2">
        <v>6073000000</v>
      </c>
      <c r="H1393" s="1"/>
      <c r="I1393" s="2">
        <v>1441000000</v>
      </c>
      <c r="J1393" s="1" t="s">
        <v>66</v>
      </c>
      <c r="K1393" s="1" t="s">
        <v>137</v>
      </c>
      <c r="M1393">
        <f t="array" ref="M1393">1 - (F1392/E1392)</f>
        <v>0.35021014563581276</v>
      </c>
      <c r="N1393">
        <f t="shared" si="42"/>
        <v>0.29332740213523134</v>
      </c>
      <c r="O1393" s="2">
        <f t="array" ref="O1393">P1393-SUM(G1393:I1393)</f>
        <v>3297000000</v>
      </c>
      <c r="P1393" s="2">
        <f t="shared" si="43"/>
        <v>10811000000</v>
      </c>
    </row>
    <row r="1394" spans="1:16" x14ac:dyDescent="0.25">
      <c r="A1394" s="1">
        <v>1451</v>
      </c>
      <c r="B1394" t="s">
        <v>631</v>
      </c>
      <c r="C1394" t="s">
        <v>6817</v>
      </c>
      <c r="D1394" s="1" t="s">
        <v>10</v>
      </c>
      <c r="E1394" s="2">
        <v>8602000000</v>
      </c>
      <c r="F1394" s="2">
        <v>291000000</v>
      </c>
      <c r="G1394" s="2">
        <v>5808000000</v>
      </c>
      <c r="H1394" s="1"/>
      <c r="I1394" s="2">
        <v>576000000</v>
      </c>
      <c r="J1394" s="1" t="s">
        <v>66</v>
      </c>
      <c r="K1394" s="1" t="s">
        <v>137</v>
      </c>
      <c r="M1394">
        <f t="array" ref="M1394">1 - (F1393/E1393)</f>
        <v>0.96183274021352316</v>
      </c>
      <c r="N1394">
        <f t="shared" si="42"/>
        <v>0.22401767030923042</v>
      </c>
      <c r="O1394" s="2">
        <f t="array" ref="O1394">P1394-SUM(G1394:I1394)</f>
        <v>1927000000</v>
      </c>
      <c r="P1394" s="2">
        <f t="shared" si="43"/>
        <v>8311000000</v>
      </c>
    </row>
    <row r="1395" spans="1:16" hidden="1" x14ac:dyDescent="0.25">
      <c r="A1395" s="1">
        <v>1452</v>
      </c>
      <c r="B1395" t="s">
        <v>631</v>
      </c>
      <c r="C1395" t="s">
        <v>6818</v>
      </c>
      <c r="D1395" s="1" t="s">
        <v>11</v>
      </c>
      <c r="E1395" s="2">
        <v>8707000000</v>
      </c>
      <c r="F1395" s="2">
        <v>235000000</v>
      </c>
      <c r="G1395" s="2">
        <v>5518000000</v>
      </c>
      <c r="H1395" s="1"/>
      <c r="I1395" s="2">
        <v>367000000</v>
      </c>
      <c r="J1395" s="1" t="s">
        <v>66</v>
      </c>
      <c r="K1395" s="1" t="s">
        <v>137</v>
      </c>
      <c r="M1395">
        <f t="array" ref="M1395">1 - (F1394/E1394)</f>
        <v>0.9661706579865148</v>
      </c>
      <c r="N1395">
        <f t="shared" si="42"/>
        <v>0.29711726197312505</v>
      </c>
      <c r="O1395" s="2">
        <f t="array" ref="O1395">P1395-SUM(G1395:I1395)</f>
        <v>2587000000</v>
      </c>
      <c r="P1395" s="2">
        <f t="shared" si="43"/>
        <v>8472000000</v>
      </c>
    </row>
    <row r="1396" spans="1:16" hidden="1" x14ac:dyDescent="0.25">
      <c r="A1396" s="1">
        <v>1453</v>
      </c>
      <c r="B1396" t="s">
        <v>631</v>
      </c>
      <c r="C1396" t="s">
        <v>6819</v>
      </c>
      <c r="D1396" s="1" t="s">
        <v>12</v>
      </c>
      <c r="E1396" s="2">
        <v>8533000000</v>
      </c>
      <c r="F1396" s="2">
        <v>219000000</v>
      </c>
      <c r="G1396" s="2">
        <v>5120000000</v>
      </c>
      <c r="H1396" s="1"/>
      <c r="I1396" s="2">
        <v>205000000</v>
      </c>
      <c r="J1396" s="1" t="s">
        <v>66</v>
      </c>
      <c r="K1396" s="1" t="s">
        <v>137</v>
      </c>
      <c r="M1396">
        <f t="array" ref="M1396">1 - (F1395/E1395)</f>
        <v>0.9730102216607327</v>
      </c>
      <c r="N1396">
        <f t="shared" si="42"/>
        <v>0.35028712059064809</v>
      </c>
      <c r="O1396" s="2">
        <f t="array" ref="O1396">P1396-SUM(G1396:I1396)</f>
        <v>2989000000</v>
      </c>
      <c r="P1396" s="2">
        <f t="shared" si="43"/>
        <v>8314000000</v>
      </c>
    </row>
    <row r="1397" spans="1:16" hidden="1" x14ac:dyDescent="0.25">
      <c r="A1397" s="1">
        <v>1458</v>
      </c>
      <c r="B1397" t="s">
        <v>632</v>
      </c>
      <c r="C1397" t="s">
        <v>6816</v>
      </c>
      <c r="D1397" s="1" t="s">
        <v>409</v>
      </c>
      <c r="E1397" s="2">
        <v>14351000000</v>
      </c>
      <c r="F1397" s="2">
        <v>10411000000</v>
      </c>
      <c r="G1397" s="2">
        <v>635000000</v>
      </c>
      <c r="H1397" s="2">
        <v>1133000000</v>
      </c>
      <c r="I1397" s="2">
        <v>79000000</v>
      </c>
      <c r="J1397" s="1" t="s">
        <v>22</v>
      </c>
      <c r="K1397" s="1" t="s">
        <v>633</v>
      </c>
      <c r="M1397">
        <f t="array" ref="M1397">1 - (F1396/E1396)</f>
        <v>0.97433493495839685</v>
      </c>
      <c r="N1397">
        <f t="shared" si="42"/>
        <v>0.14584349522681347</v>
      </c>
      <c r="O1397" s="2">
        <f t="array" ref="O1397">P1397-SUM(G1397:I1397)</f>
        <v>2093000000</v>
      </c>
      <c r="P1397" s="2">
        <f t="shared" si="43"/>
        <v>3940000000</v>
      </c>
    </row>
    <row r="1398" spans="1:16" x14ac:dyDescent="0.25">
      <c r="A1398" s="1">
        <v>1459</v>
      </c>
      <c r="B1398" t="s">
        <v>632</v>
      </c>
      <c r="C1398" t="s">
        <v>6817</v>
      </c>
      <c r="D1398" s="1" t="s">
        <v>411</v>
      </c>
      <c r="E1398" s="2">
        <v>13724000000</v>
      </c>
      <c r="F1398" s="2">
        <v>9878000000</v>
      </c>
      <c r="G1398" s="2">
        <v>722000000</v>
      </c>
      <c r="H1398" s="2">
        <v>1226000000</v>
      </c>
      <c r="I1398" s="2">
        <v>98000000</v>
      </c>
      <c r="J1398" s="1" t="s">
        <v>22</v>
      </c>
      <c r="K1398" s="1" t="s">
        <v>633</v>
      </c>
      <c r="M1398">
        <f t="array" ref="M1398">1 - (F1397/E1397)</f>
        <v>0.2745453278517177</v>
      </c>
      <c r="N1398">
        <f t="shared" si="42"/>
        <v>0.13115709705625181</v>
      </c>
      <c r="O1398" s="2">
        <f t="array" ref="O1398">P1398-SUM(G1398:I1398)</f>
        <v>1800000000</v>
      </c>
      <c r="P1398" s="2">
        <f t="shared" si="43"/>
        <v>3846000000</v>
      </c>
    </row>
    <row r="1399" spans="1:16" hidden="1" x14ac:dyDescent="0.25">
      <c r="A1399" s="1">
        <v>1460</v>
      </c>
      <c r="B1399" t="s">
        <v>632</v>
      </c>
      <c r="C1399" t="s">
        <v>6818</v>
      </c>
      <c r="D1399" s="1" t="s">
        <v>412</v>
      </c>
      <c r="E1399" s="2">
        <v>13739000000</v>
      </c>
      <c r="F1399" s="2">
        <v>9930000000</v>
      </c>
      <c r="G1399" s="2">
        <v>237000000</v>
      </c>
      <c r="H1399" s="2">
        <v>1353000000</v>
      </c>
      <c r="I1399" s="2">
        <v>129000000</v>
      </c>
      <c r="J1399" s="1" t="s">
        <v>22</v>
      </c>
      <c r="K1399" s="1" t="s">
        <v>633</v>
      </c>
      <c r="M1399">
        <f t="array" ref="M1399">1 - (F1398/E1398)</f>
        <v>0.28023899737685809</v>
      </c>
      <c r="N1399">
        <f t="shared" si="42"/>
        <v>0.1521216973578863</v>
      </c>
      <c r="O1399" s="2">
        <f t="array" ref="O1399">P1399-SUM(G1399:I1399)</f>
        <v>2090000000</v>
      </c>
      <c r="P1399" s="2">
        <f t="shared" si="43"/>
        <v>3809000000</v>
      </c>
    </row>
    <row r="1400" spans="1:16" hidden="1" x14ac:dyDescent="0.25">
      <c r="A1400" s="1">
        <v>1461</v>
      </c>
      <c r="B1400" t="s">
        <v>632</v>
      </c>
      <c r="C1400" t="s">
        <v>6819</v>
      </c>
      <c r="D1400" s="1" t="s">
        <v>413</v>
      </c>
      <c r="E1400" s="2">
        <v>11160000000</v>
      </c>
      <c r="F1400" s="2">
        <v>8545000000</v>
      </c>
      <c r="G1400" s="2">
        <v>635000000</v>
      </c>
      <c r="H1400" s="2">
        <v>1237000000</v>
      </c>
      <c r="I1400" s="2">
        <v>123000000</v>
      </c>
      <c r="J1400" s="1" t="s">
        <v>22</v>
      </c>
      <c r="K1400" s="1" t="s">
        <v>633</v>
      </c>
      <c r="M1400">
        <f t="array" ref="M1400">1 - (F1399/E1399)</f>
        <v>0.27723997379721954</v>
      </c>
      <c r="N1400">
        <f t="shared" si="42"/>
        <v>5.5555555555555552E-2</v>
      </c>
      <c r="O1400" s="2">
        <f t="array" ref="O1400">P1400-SUM(G1400:I1400)</f>
        <v>620000000</v>
      </c>
      <c r="P1400" s="2">
        <f t="shared" si="43"/>
        <v>2615000000</v>
      </c>
    </row>
    <row r="1401" spans="1:16" hidden="1" x14ac:dyDescent="0.25">
      <c r="A1401" s="1">
        <v>1462</v>
      </c>
      <c r="B1401" t="s">
        <v>634</v>
      </c>
      <c r="C1401" t="s">
        <v>6816</v>
      </c>
      <c r="D1401" s="1" t="s">
        <v>455</v>
      </c>
      <c r="E1401" s="2">
        <v>2796100000</v>
      </c>
      <c r="F1401" s="2">
        <v>1687800000</v>
      </c>
      <c r="G1401" s="2">
        <v>585400000</v>
      </c>
      <c r="H1401" s="1"/>
      <c r="I1401" s="1"/>
      <c r="J1401" s="1" t="s">
        <v>51</v>
      </c>
      <c r="K1401" s="1" t="s">
        <v>635</v>
      </c>
      <c r="M1401">
        <f t="array" ref="M1401">1 - (F1400/E1400)</f>
        <v>0.23431899641577059</v>
      </c>
      <c r="N1401">
        <f t="shared" si="42"/>
        <v>0.18701047888129896</v>
      </c>
      <c r="O1401" s="2">
        <f t="array" ref="O1401">P1401-SUM(G1401:I1401)</f>
        <v>522900000</v>
      </c>
      <c r="P1401" s="2">
        <f t="shared" si="43"/>
        <v>1108300000</v>
      </c>
    </row>
    <row r="1402" spans="1:16" x14ac:dyDescent="0.25">
      <c r="A1402" s="1">
        <v>1463</v>
      </c>
      <c r="B1402" t="s">
        <v>634</v>
      </c>
      <c r="C1402" t="s">
        <v>6817</v>
      </c>
      <c r="D1402" s="1" t="s">
        <v>456</v>
      </c>
      <c r="E1402" s="2">
        <v>4867700000</v>
      </c>
      <c r="F1402" s="2">
        <v>2876000000</v>
      </c>
      <c r="G1402" s="2">
        <v>895100000</v>
      </c>
      <c r="H1402" s="1"/>
      <c r="I1402" s="1"/>
      <c r="J1402" s="1" t="s">
        <v>51</v>
      </c>
      <c r="K1402" s="1" t="s">
        <v>635</v>
      </c>
      <c r="M1402">
        <f t="array" ref="M1402">1 - (F1401/E1401)</f>
        <v>0.39637352026036266</v>
      </c>
      <c r="N1402">
        <f t="shared" si="42"/>
        <v>0.22528093350042114</v>
      </c>
      <c r="O1402" s="2">
        <f t="array" ref="O1402">P1402-SUM(G1402:I1402)</f>
        <v>1096600000</v>
      </c>
      <c r="P1402" s="2">
        <f t="shared" si="43"/>
        <v>1991700000</v>
      </c>
    </row>
    <row r="1403" spans="1:16" hidden="1" x14ac:dyDescent="0.25">
      <c r="A1403" s="1">
        <v>1464</v>
      </c>
      <c r="B1403" t="s">
        <v>634</v>
      </c>
      <c r="C1403" t="s">
        <v>6818</v>
      </c>
      <c r="D1403" s="1" t="s">
        <v>142</v>
      </c>
      <c r="E1403" s="2">
        <v>6028000000</v>
      </c>
      <c r="F1403" s="2">
        <v>3449400000</v>
      </c>
      <c r="G1403" s="2">
        <v>1078400000</v>
      </c>
      <c r="H1403" s="1"/>
      <c r="I1403" s="1"/>
      <c r="J1403" s="1" t="s">
        <v>51</v>
      </c>
      <c r="K1403" s="1" t="s">
        <v>635</v>
      </c>
      <c r="M1403">
        <f t="array" ref="M1403">1 - (F1402/E1402)</f>
        <v>0.40916654682909792</v>
      </c>
      <c r="N1403">
        <f t="shared" si="42"/>
        <v>0.24887193098871932</v>
      </c>
      <c r="O1403" s="2">
        <f t="array" ref="O1403">P1403-SUM(G1403:I1403)</f>
        <v>1500200000</v>
      </c>
      <c r="P1403" s="2">
        <f t="shared" si="43"/>
        <v>2578600000</v>
      </c>
    </row>
    <row r="1404" spans="1:16" hidden="1" x14ac:dyDescent="0.25">
      <c r="A1404" s="1">
        <v>1465</v>
      </c>
      <c r="B1404" t="s">
        <v>634</v>
      </c>
      <c r="C1404" t="s">
        <v>6819</v>
      </c>
      <c r="D1404" s="1" t="s">
        <v>457</v>
      </c>
      <c r="E1404" s="2">
        <v>6548400000</v>
      </c>
      <c r="F1404" s="2">
        <v>3606100000</v>
      </c>
      <c r="G1404" s="2">
        <v>1177200000</v>
      </c>
      <c r="H1404" s="1"/>
      <c r="I1404" s="1"/>
      <c r="J1404" s="1" t="s">
        <v>51</v>
      </c>
      <c r="K1404" s="1" t="s">
        <v>635</v>
      </c>
      <c r="M1404">
        <f t="array" ref="M1404">1 - (F1403/E1403)</f>
        <v>0.42777040477770401</v>
      </c>
      <c r="N1404">
        <f t="shared" si="42"/>
        <v>0.26954675951377438</v>
      </c>
      <c r="O1404" s="2">
        <f t="array" ref="O1404">P1404-SUM(G1404:I1404)</f>
        <v>1765100000</v>
      </c>
      <c r="P1404" s="2">
        <f t="shared" si="43"/>
        <v>2942300000</v>
      </c>
    </row>
    <row r="1405" spans="1:16" hidden="1" x14ac:dyDescent="0.25">
      <c r="A1405" s="1">
        <v>1466</v>
      </c>
      <c r="B1405" t="s">
        <v>636</v>
      </c>
      <c r="C1405" t="s">
        <v>6816</v>
      </c>
      <c r="D1405" s="1" t="s">
        <v>17</v>
      </c>
      <c r="E1405" s="2">
        <v>10889500000</v>
      </c>
      <c r="F1405" s="2">
        <v>6985800000</v>
      </c>
      <c r="G1405" s="2">
        <v>2960300000</v>
      </c>
      <c r="H1405" s="1"/>
      <c r="I1405" s="1"/>
      <c r="J1405" s="1" t="s">
        <v>15</v>
      </c>
      <c r="K1405" s="1" t="s">
        <v>624</v>
      </c>
      <c r="M1405">
        <f t="array" ref="M1405">1 - (F1404/E1404)</f>
        <v>0.4493158634170179</v>
      </c>
      <c r="N1405">
        <f t="shared" si="42"/>
        <v>8.6633913402819229E-2</v>
      </c>
      <c r="O1405" s="2">
        <f t="array" ref="O1405">P1405-SUM(G1405:I1405)</f>
        <v>943400000</v>
      </c>
      <c r="P1405" s="2">
        <f t="shared" si="43"/>
        <v>3903700000</v>
      </c>
    </row>
    <row r="1406" spans="1:16" x14ac:dyDescent="0.25">
      <c r="A1406" s="1">
        <v>1467</v>
      </c>
      <c r="B1406" t="s">
        <v>636</v>
      </c>
      <c r="C1406" t="s">
        <v>6817</v>
      </c>
      <c r="D1406" s="1" t="s">
        <v>18</v>
      </c>
      <c r="E1406" s="2">
        <v>11338600000</v>
      </c>
      <c r="F1406" s="2">
        <v>7235900000</v>
      </c>
      <c r="G1406" s="2">
        <v>2814600000</v>
      </c>
      <c r="H1406" s="1"/>
      <c r="I1406" s="1"/>
      <c r="J1406" s="1" t="s">
        <v>15</v>
      </c>
      <c r="K1406" s="1" t="s">
        <v>624</v>
      </c>
      <c r="M1406">
        <f t="array" ref="M1406">1 - (F1405/E1405)</f>
        <v>0.35848294228385147</v>
      </c>
      <c r="N1406">
        <f t="shared" si="42"/>
        <v>0.113603090328612</v>
      </c>
      <c r="O1406" s="2">
        <f t="array" ref="O1406">P1406-SUM(G1406:I1406)</f>
        <v>1288100000</v>
      </c>
      <c r="P1406" s="2">
        <f t="shared" si="43"/>
        <v>4102700000</v>
      </c>
    </row>
    <row r="1407" spans="1:16" hidden="1" x14ac:dyDescent="0.25">
      <c r="A1407" s="1">
        <v>1468</v>
      </c>
      <c r="B1407" t="s">
        <v>636</v>
      </c>
      <c r="C1407" t="s">
        <v>6818</v>
      </c>
      <c r="D1407" s="1" t="s">
        <v>19</v>
      </c>
      <c r="E1407" s="2">
        <v>11171800000</v>
      </c>
      <c r="F1407" s="2">
        <v>7099800000</v>
      </c>
      <c r="G1407" s="2">
        <v>2681100000</v>
      </c>
      <c r="H1407" s="1"/>
      <c r="I1407" s="1"/>
      <c r="J1407" s="1" t="s">
        <v>15</v>
      </c>
      <c r="K1407" s="1" t="s">
        <v>624</v>
      </c>
      <c r="M1407">
        <f t="array" ref="M1407">1 - (F1406/E1406)</f>
        <v>0.36183479441906408</v>
      </c>
      <c r="N1407">
        <f t="shared" si="42"/>
        <v>0.12450097567088562</v>
      </c>
      <c r="O1407" s="2">
        <f t="array" ref="O1407">P1407-SUM(G1407:I1407)</f>
        <v>1390900000</v>
      </c>
      <c r="P1407" s="2">
        <f t="shared" si="43"/>
        <v>4072000000</v>
      </c>
    </row>
    <row r="1408" spans="1:16" hidden="1" x14ac:dyDescent="0.25">
      <c r="A1408" s="1">
        <v>1469</v>
      </c>
      <c r="B1408" t="s">
        <v>636</v>
      </c>
      <c r="C1408" t="s">
        <v>6819</v>
      </c>
      <c r="D1408" s="1" t="s">
        <v>75</v>
      </c>
      <c r="E1408" s="2">
        <v>11406900000</v>
      </c>
      <c r="F1408" s="2">
        <v>7139700000</v>
      </c>
      <c r="G1408" s="2">
        <v>2798900000</v>
      </c>
      <c r="H1408" s="1"/>
      <c r="I1408" s="1"/>
      <c r="J1408" s="1" t="s">
        <v>15</v>
      </c>
      <c r="K1408" s="1" t="s">
        <v>624</v>
      </c>
      <c r="M1408">
        <f t="array" ref="M1408">1 - (F1407/E1407)</f>
        <v>0.36448916020694966</v>
      </c>
      <c r="N1408">
        <f t="shared" si="42"/>
        <v>0.12872033593702056</v>
      </c>
      <c r="O1408" s="2">
        <f t="array" ref="O1408">P1408-SUM(G1408:I1408)</f>
        <v>1468300000</v>
      </c>
      <c r="P1408" s="2">
        <f t="shared" si="43"/>
        <v>4267200000</v>
      </c>
    </row>
    <row r="1409" spans="1:16" hidden="1" x14ac:dyDescent="0.25">
      <c r="A1409" s="1">
        <v>1470</v>
      </c>
      <c r="B1409" t="s">
        <v>637</v>
      </c>
      <c r="C1409" t="s">
        <v>6816</v>
      </c>
      <c r="D1409" s="1" t="s">
        <v>440</v>
      </c>
      <c r="E1409" s="2">
        <v>1792000000</v>
      </c>
      <c r="F1409" s="2">
        <v>1025400000</v>
      </c>
      <c r="G1409" s="2">
        <v>159700000</v>
      </c>
      <c r="H1409" s="2">
        <v>226300000</v>
      </c>
      <c r="I1409" s="2">
        <v>29100000</v>
      </c>
      <c r="J1409" s="1" t="s">
        <v>22</v>
      </c>
      <c r="K1409" s="1" t="s">
        <v>46</v>
      </c>
      <c r="M1409">
        <f t="array" ref="M1409">1 - (F1408/E1408)</f>
        <v>0.37408936696210193</v>
      </c>
      <c r="N1409">
        <f t="shared" si="42"/>
        <v>0.19614955357142858</v>
      </c>
      <c r="O1409" s="2">
        <f t="array" ref="O1409">P1409-SUM(G1409:I1409)</f>
        <v>351500000</v>
      </c>
      <c r="P1409" s="2">
        <f t="shared" si="43"/>
        <v>766600000</v>
      </c>
    </row>
    <row r="1410" spans="1:16" x14ac:dyDescent="0.25">
      <c r="A1410" s="1">
        <v>1471</v>
      </c>
      <c r="B1410" t="s">
        <v>637</v>
      </c>
      <c r="C1410" t="s">
        <v>6817</v>
      </c>
      <c r="D1410" s="1" t="s">
        <v>638</v>
      </c>
      <c r="E1410" s="2">
        <v>2291500000</v>
      </c>
      <c r="F1410" s="2">
        <v>1268800000</v>
      </c>
      <c r="G1410" s="2">
        <v>179100000</v>
      </c>
      <c r="H1410" s="2">
        <v>252200000</v>
      </c>
      <c r="I1410" s="2">
        <v>25900000</v>
      </c>
      <c r="J1410" s="1" t="s">
        <v>22</v>
      </c>
      <c r="K1410" s="1" t="s">
        <v>46</v>
      </c>
      <c r="M1410">
        <f t="array" ref="M1410">1 - (F1409/E1409)</f>
        <v>0.42779017857142854</v>
      </c>
      <c r="N1410">
        <f t="shared" si="42"/>
        <v>0.24678158411520837</v>
      </c>
      <c r="O1410" s="2">
        <f t="array" ref="O1410">P1410-SUM(G1410:I1410)</f>
        <v>565500000</v>
      </c>
      <c r="P1410" s="2">
        <f t="shared" si="43"/>
        <v>1022700000</v>
      </c>
    </row>
    <row r="1411" spans="1:16" hidden="1" x14ac:dyDescent="0.25">
      <c r="A1411" s="1">
        <v>1472</v>
      </c>
      <c r="B1411" t="s">
        <v>637</v>
      </c>
      <c r="C1411" t="s">
        <v>6818</v>
      </c>
      <c r="D1411" s="1" t="s">
        <v>442</v>
      </c>
      <c r="E1411" s="2">
        <v>3258400000</v>
      </c>
      <c r="F1411" s="2">
        <v>1703900000</v>
      </c>
      <c r="G1411" s="2">
        <v>191300000</v>
      </c>
      <c r="H1411" s="2">
        <v>303200000</v>
      </c>
      <c r="I1411" s="2">
        <v>33500000</v>
      </c>
      <c r="J1411" s="1" t="s">
        <v>22</v>
      </c>
      <c r="K1411" s="1" t="s">
        <v>46</v>
      </c>
      <c r="M1411">
        <f t="array" ref="M1411">1 - (F1410/E1410)</f>
        <v>0.44630154920357845</v>
      </c>
      <c r="N1411">
        <f t="shared" ref="N1411:N1474" si="44">O1411/E1411</f>
        <v>0.31503191750552417</v>
      </c>
      <c r="O1411" s="2">
        <f t="array" ref="O1411">P1411-SUM(G1411:I1411)</f>
        <v>1026500000</v>
      </c>
      <c r="P1411" s="2">
        <f t="shared" ref="P1411:P1474" si="45">E1411-F1411</f>
        <v>1554500000</v>
      </c>
    </row>
    <row r="1412" spans="1:16" hidden="1" x14ac:dyDescent="0.25">
      <c r="A1412" s="1">
        <v>1473</v>
      </c>
      <c r="B1412" t="s">
        <v>637</v>
      </c>
      <c r="C1412" t="s">
        <v>6819</v>
      </c>
      <c r="D1412" s="1" t="s">
        <v>35</v>
      </c>
      <c r="E1412" s="2">
        <v>3289000000</v>
      </c>
      <c r="F1412" s="2">
        <v>1623800000</v>
      </c>
      <c r="G1412" s="2">
        <v>195900000</v>
      </c>
      <c r="H1412" s="2">
        <v>312400000</v>
      </c>
      <c r="I1412" s="2">
        <v>33400000</v>
      </c>
      <c r="J1412" s="1" t="s">
        <v>22</v>
      </c>
      <c r="K1412" s="1" t="s">
        <v>46</v>
      </c>
      <c r="M1412">
        <f t="array" ref="M1412">1 - (F1411/E1411)</f>
        <v>0.47707463785907189</v>
      </c>
      <c r="N1412">
        <f t="shared" si="44"/>
        <v>0.34159318941927636</v>
      </c>
      <c r="O1412" s="2">
        <f t="array" ref="O1412">P1412-SUM(G1412:I1412)</f>
        <v>1123500000</v>
      </c>
      <c r="P1412" s="2">
        <f t="shared" si="45"/>
        <v>1665200000</v>
      </c>
    </row>
    <row r="1413" spans="1:16" hidden="1" x14ac:dyDescent="0.25">
      <c r="A1413" s="1">
        <v>1474</v>
      </c>
      <c r="B1413" t="s">
        <v>639</v>
      </c>
      <c r="C1413" t="s">
        <v>6816</v>
      </c>
      <c r="D1413" s="1" t="s">
        <v>7</v>
      </c>
      <c r="E1413" s="2">
        <v>2730000000</v>
      </c>
      <c r="F1413" s="2">
        <v>245000000</v>
      </c>
      <c r="G1413" s="2">
        <v>835000000</v>
      </c>
      <c r="H1413" s="1"/>
      <c r="I1413" s="2">
        <v>811000000</v>
      </c>
      <c r="J1413" s="1" t="s">
        <v>107</v>
      </c>
      <c r="K1413" s="1" t="s">
        <v>108</v>
      </c>
      <c r="M1413">
        <f t="array" ref="M1413">1 - (F1412/E1412)</f>
        <v>0.50629370629370629</v>
      </c>
      <c r="N1413">
        <f t="shared" si="44"/>
        <v>0.30732600732600734</v>
      </c>
      <c r="O1413" s="2">
        <f t="array" ref="O1413">P1413-SUM(G1413:I1413)</f>
        <v>839000000</v>
      </c>
      <c r="P1413" s="2">
        <f t="shared" si="45"/>
        <v>2485000000</v>
      </c>
    </row>
    <row r="1414" spans="1:16" x14ac:dyDescent="0.25">
      <c r="A1414" s="1">
        <v>1475</v>
      </c>
      <c r="B1414" t="s">
        <v>639</v>
      </c>
      <c r="C1414" t="s">
        <v>6817</v>
      </c>
      <c r="D1414" s="1" t="s">
        <v>10</v>
      </c>
      <c r="E1414" s="2">
        <v>3371000000</v>
      </c>
      <c r="F1414" s="2">
        <v>328000000</v>
      </c>
      <c r="G1414" s="2">
        <v>1052000000</v>
      </c>
      <c r="H1414" s="1"/>
      <c r="I1414" s="2">
        <v>787000000</v>
      </c>
      <c r="J1414" s="1" t="s">
        <v>107</v>
      </c>
      <c r="K1414" s="1" t="s">
        <v>108</v>
      </c>
      <c r="M1414">
        <f t="array" ref="M1414">1 - (F1413/E1413)</f>
        <v>0.91025641025641024</v>
      </c>
      <c r="N1414">
        <f t="shared" si="44"/>
        <v>0.3571640462770691</v>
      </c>
      <c r="O1414" s="2">
        <f t="array" ref="O1414">P1414-SUM(G1414:I1414)</f>
        <v>1204000000</v>
      </c>
      <c r="P1414" s="2">
        <f t="shared" si="45"/>
        <v>3043000000</v>
      </c>
    </row>
    <row r="1415" spans="1:16" hidden="1" x14ac:dyDescent="0.25">
      <c r="A1415" s="1">
        <v>1476</v>
      </c>
      <c r="B1415" t="s">
        <v>639</v>
      </c>
      <c r="C1415" t="s">
        <v>6818</v>
      </c>
      <c r="D1415" s="1" t="s">
        <v>11</v>
      </c>
      <c r="E1415" s="2">
        <v>4038000000</v>
      </c>
      <c r="F1415" s="2">
        <v>427000000</v>
      </c>
      <c r="G1415" s="2">
        <v>1296000000</v>
      </c>
      <c r="H1415" s="1"/>
      <c r="I1415" s="2">
        <v>942000000</v>
      </c>
      <c r="J1415" s="1" t="s">
        <v>107</v>
      </c>
      <c r="K1415" s="1" t="s">
        <v>108</v>
      </c>
      <c r="M1415">
        <f t="array" ref="M1415">1 - (F1414/E1414)</f>
        <v>0.90269949569860575</v>
      </c>
      <c r="N1415">
        <f t="shared" si="44"/>
        <v>0.34001981178801388</v>
      </c>
      <c r="O1415" s="2">
        <f t="array" ref="O1415">P1415-SUM(G1415:I1415)</f>
        <v>1373000000</v>
      </c>
      <c r="P1415" s="2">
        <f t="shared" si="45"/>
        <v>3611000000</v>
      </c>
    </row>
    <row r="1416" spans="1:16" hidden="1" x14ac:dyDescent="0.25">
      <c r="A1416" s="1">
        <v>1477</v>
      </c>
      <c r="B1416" t="s">
        <v>639</v>
      </c>
      <c r="C1416" t="s">
        <v>6819</v>
      </c>
      <c r="D1416" s="1" t="s">
        <v>12</v>
      </c>
      <c r="E1416" s="2">
        <v>3133000000</v>
      </c>
      <c r="F1416" s="2">
        <v>689000000</v>
      </c>
      <c r="G1416" s="2">
        <v>1208000000</v>
      </c>
      <c r="H1416" s="1"/>
      <c r="I1416" s="2">
        <v>1091000000</v>
      </c>
      <c r="J1416" s="1" t="s">
        <v>107</v>
      </c>
      <c r="K1416" s="1" t="s">
        <v>108</v>
      </c>
      <c r="M1416">
        <f t="array" ref="M1416">1 - (F1415/E1415)</f>
        <v>0.89425458147597825</v>
      </c>
      <c r="N1416">
        <f t="shared" si="44"/>
        <v>4.6281519310564956E-2</v>
      </c>
      <c r="O1416" s="2">
        <f t="array" ref="O1416">P1416-SUM(G1416:I1416)</f>
        <v>145000000</v>
      </c>
      <c r="P1416" s="2">
        <f t="shared" si="45"/>
        <v>2444000000</v>
      </c>
    </row>
    <row r="1417" spans="1:16" hidden="1" x14ac:dyDescent="0.25">
      <c r="A1417" s="1">
        <v>1478</v>
      </c>
      <c r="B1417" t="s">
        <v>640</v>
      </c>
      <c r="C1417" t="s">
        <v>6816</v>
      </c>
      <c r="D1417" s="1" t="s">
        <v>7</v>
      </c>
      <c r="E1417" s="2">
        <v>10793000000</v>
      </c>
      <c r="F1417" s="2">
        <v>362000000</v>
      </c>
      <c r="G1417" s="2">
        <v>2123000000</v>
      </c>
      <c r="H1417" s="1"/>
      <c r="I1417" s="2">
        <v>4549000000</v>
      </c>
      <c r="J1417" s="1" t="s">
        <v>66</v>
      </c>
      <c r="K1417" s="1" t="s">
        <v>125</v>
      </c>
      <c r="M1417">
        <f t="array" ref="M1417">1 - (F1416/E1416)</f>
        <v>0.78008298755186722</v>
      </c>
      <c r="N1417">
        <f t="shared" si="44"/>
        <v>0.34828129343092745</v>
      </c>
      <c r="O1417" s="2">
        <f t="array" ref="O1417">P1417-SUM(G1417:I1417)</f>
        <v>3759000000</v>
      </c>
      <c r="P1417" s="2">
        <f t="shared" si="45"/>
        <v>10431000000</v>
      </c>
    </row>
    <row r="1418" spans="1:16" x14ac:dyDescent="0.25">
      <c r="A1418" s="1">
        <v>1479</v>
      </c>
      <c r="B1418" t="s">
        <v>640</v>
      </c>
      <c r="C1418" t="s">
        <v>6817</v>
      </c>
      <c r="D1418" s="1" t="s">
        <v>10</v>
      </c>
      <c r="E1418" s="2">
        <v>11813000000</v>
      </c>
      <c r="F1418" s="2">
        <v>374000000</v>
      </c>
      <c r="G1418" s="2">
        <v>2484000000</v>
      </c>
      <c r="H1418" s="1"/>
      <c r="I1418" s="2">
        <v>5445000000</v>
      </c>
      <c r="J1418" s="1" t="s">
        <v>66</v>
      </c>
      <c r="K1418" s="1" t="s">
        <v>125</v>
      </c>
      <c r="M1418">
        <f t="array" ref="M1418">1 - (F1417/E1417)</f>
        <v>0.96645974242564625</v>
      </c>
      <c r="N1418">
        <f t="shared" si="44"/>
        <v>0.29713028019977988</v>
      </c>
      <c r="O1418" s="2">
        <f t="array" ref="O1418">P1418-SUM(G1418:I1418)</f>
        <v>3510000000</v>
      </c>
      <c r="P1418" s="2">
        <f t="shared" si="45"/>
        <v>11439000000</v>
      </c>
    </row>
    <row r="1419" spans="1:16" hidden="1" x14ac:dyDescent="0.25">
      <c r="A1419" s="1">
        <v>1480</v>
      </c>
      <c r="B1419" t="s">
        <v>640</v>
      </c>
      <c r="C1419" t="s">
        <v>6818</v>
      </c>
      <c r="D1419" s="1" t="s">
        <v>11</v>
      </c>
      <c r="E1419" s="2">
        <v>12727000000</v>
      </c>
      <c r="F1419" s="2">
        <v>470000000</v>
      </c>
      <c r="G1419" s="2">
        <v>2927000000</v>
      </c>
      <c r="H1419" s="1"/>
      <c r="I1419" s="2">
        <v>5492000000</v>
      </c>
      <c r="J1419" s="1" t="s">
        <v>66</v>
      </c>
      <c r="K1419" s="1" t="s">
        <v>125</v>
      </c>
      <c r="M1419">
        <f t="array" ref="M1419">1 - (F1418/E1418)</f>
        <v>0.96833996444594939</v>
      </c>
      <c r="N1419">
        <f t="shared" si="44"/>
        <v>0.30156360493439144</v>
      </c>
      <c r="O1419" s="2">
        <f t="array" ref="O1419">P1419-SUM(G1419:I1419)</f>
        <v>3838000000</v>
      </c>
      <c r="P1419" s="2">
        <f t="shared" si="45"/>
        <v>12257000000</v>
      </c>
    </row>
    <row r="1420" spans="1:16" hidden="1" x14ac:dyDescent="0.25">
      <c r="A1420" s="1">
        <v>1481</v>
      </c>
      <c r="B1420" t="s">
        <v>640</v>
      </c>
      <c r="C1420" t="s">
        <v>6819</v>
      </c>
      <c r="D1420" s="1" t="s">
        <v>12</v>
      </c>
      <c r="E1420" s="2">
        <v>13620000000</v>
      </c>
      <c r="F1420" s="2">
        <v>607000000</v>
      </c>
      <c r="G1420" s="2">
        <v>3264000000</v>
      </c>
      <c r="H1420" s="1"/>
      <c r="I1420" s="2">
        <v>5690000000</v>
      </c>
      <c r="J1420" s="1" t="s">
        <v>66</v>
      </c>
      <c r="K1420" s="1" t="s">
        <v>125</v>
      </c>
      <c r="M1420">
        <f t="array" ref="M1420">1 - (F1419/E1419)</f>
        <v>0.96307063722794062</v>
      </c>
      <c r="N1420">
        <f t="shared" si="44"/>
        <v>0.29801762114537445</v>
      </c>
      <c r="O1420" s="2">
        <f t="array" ref="O1420">P1420-SUM(G1420:I1420)</f>
        <v>4059000000</v>
      </c>
      <c r="P1420" s="2">
        <f t="shared" si="45"/>
        <v>13013000000</v>
      </c>
    </row>
    <row r="1421" spans="1:16" hidden="1" x14ac:dyDescent="0.25">
      <c r="A1421" s="1">
        <v>1482</v>
      </c>
      <c r="B1421" t="s">
        <v>641</v>
      </c>
      <c r="C1421" t="s">
        <v>6816</v>
      </c>
      <c r="D1421" s="1" t="s">
        <v>10</v>
      </c>
      <c r="E1421" s="2">
        <v>9021000000</v>
      </c>
      <c r="F1421" s="2">
        <v>3002000000</v>
      </c>
      <c r="G1421" s="2">
        <v>4089000000</v>
      </c>
      <c r="H1421" s="2">
        <v>536000000</v>
      </c>
      <c r="I1421" s="2">
        <v>138000000</v>
      </c>
      <c r="J1421" s="1" t="s">
        <v>28</v>
      </c>
      <c r="K1421" s="1" t="s">
        <v>37</v>
      </c>
      <c r="M1421">
        <f t="array" ref="M1421">1 - (F1420/E1420)</f>
        <v>0.95543318649045517</v>
      </c>
      <c r="N1421">
        <f t="shared" si="44"/>
        <v>0.13923068395964971</v>
      </c>
      <c r="O1421" s="2">
        <f t="array" ref="O1421">P1421-SUM(G1421:I1421)</f>
        <v>1256000000</v>
      </c>
      <c r="P1421" s="2">
        <f t="shared" si="45"/>
        <v>6019000000</v>
      </c>
    </row>
    <row r="1422" spans="1:16" x14ac:dyDescent="0.25">
      <c r="A1422" s="1">
        <v>1483</v>
      </c>
      <c r="B1422" t="s">
        <v>641</v>
      </c>
      <c r="C1422" t="s">
        <v>6817</v>
      </c>
      <c r="D1422" s="1" t="s">
        <v>11</v>
      </c>
      <c r="E1422" s="2">
        <v>9675000000</v>
      </c>
      <c r="F1422" s="2">
        <v>3319000000</v>
      </c>
      <c r="G1422" s="2">
        <v>4308000000</v>
      </c>
      <c r="H1422" s="2">
        <v>614000000</v>
      </c>
      <c r="I1422" s="2">
        <v>188000000</v>
      </c>
      <c r="J1422" s="1" t="s">
        <v>28</v>
      </c>
      <c r="K1422" s="1" t="s">
        <v>37</v>
      </c>
      <c r="M1422">
        <f t="array" ref="M1422">1 - (F1421/E1421)</f>
        <v>0.6672209289435761</v>
      </c>
      <c r="N1422">
        <f t="shared" si="44"/>
        <v>0.12878552971576226</v>
      </c>
      <c r="O1422" s="2">
        <f t="array" ref="O1422">P1422-SUM(G1422:I1422)</f>
        <v>1246000000</v>
      </c>
      <c r="P1422" s="2">
        <f t="shared" si="45"/>
        <v>6356000000</v>
      </c>
    </row>
    <row r="1423" spans="1:16" hidden="1" x14ac:dyDescent="0.25">
      <c r="A1423" s="1">
        <v>1484</v>
      </c>
      <c r="B1423" t="s">
        <v>641</v>
      </c>
      <c r="C1423" t="s">
        <v>6818</v>
      </c>
      <c r="D1423" s="1" t="s">
        <v>12</v>
      </c>
      <c r="E1423" s="2">
        <v>9946000000</v>
      </c>
      <c r="F1423" s="2">
        <v>3344000000</v>
      </c>
      <c r="G1423" s="2">
        <v>3906000000</v>
      </c>
      <c r="H1423" s="2">
        <v>625000000</v>
      </c>
      <c r="I1423" s="2">
        <v>210000000</v>
      </c>
      <c r="J1423" s="1" t="s">
        <v>28</v>
      </c>
      <c r="K1423" s="1" t="s">
        <v>37</v>
      </c>
      <c r="M1423">
        <f t="array" ref="M1423">1 - (F1422/E1422)</f>
        <v>0.65695090439276482</v>
      </c>
      <c r="N1423">
        <f t="shared" si="44"/>
        <v>0.18711039613915142</v>
      </c>
      <c r="O1423" s="2">
        <f t="array" ref="O1423">P1423-SUM(G1423:I1423)</f>
        <v>1861000000</v>
      </c>
      <c r="P1423" s="2">
        <f t="shared" si="45"/>
        <v>6602000000</v>
      </c>
    </row>
    <row r="1424" spans="1:16" hidden="1" x14ac:dyDescent="0.25">
      <c r="A1424" s="1">
        <v>1485</v>
      </c>
      <c r="B1424" t="s">
        <v>641</v>
      </c>
      <c r="C1424" t="s">
        <v>6819</v>
      </c>
      <c r="D1424" s="1" t="s">
        <v>75</v>
      </c>
      <c r="E1424" s="2">
        <v>11325000000</v>
      </c>
      <c r="F1424" s="2">
        <v>3830000000</v>
      </c>
      <c r="G1424" s="2">
        <v>4295000000</v>
      </c>
      <c r="H1424" s="2">
        <v>715000000</v>
      </c>
      <c r="I1424" s="2">
        <v>319000000</v>
      </c>
      <c r="J1424" s="1" t="s">
        <v>28</v>
      </c>
      <c r="K1424" s="1" t="s">
        <v>37</v>
      </c>
      <c r="M1424">
        <f t="array" ref="M1424">1 - (F1423/E1423)</f>
        <v>0.66378443595415249</v>
      </c>
      <c r="N1424">
        <f t="shared" si="44"/>
        <v>0.19125827814569538</v>
      </c>
      <c r="O1424" s="2">
        <f t="array" ref="O1424">P1424-SUM(G1424:I1424)</f>
        <v>2166000000</v>
      </c>
      <c r="P1424" s="2">
        <f t="shared" si="45"/>
        <v>7495000000</v>
      </c>
    </row>
    <row r="1425" spans="1:16" hidden="1" x14ac:dyDescent="0.25">
      <c r="A1425" s="1">
        <v>1486</v>
      </c>
      <c r="B1425" t="s">
        <v>642</v>
      </c>
      <c r="C1425" t="s">
        <v>6816</v>
      </c>
      <c r="D1425" s="1" t="s">
        <v>643</v>
      </c>
      <c r="E1425" s="2">
        <v>6906000000</v>
      </c>
      <c r="F1425" s="2">
        <v>1175000000</v>
      </c>
      <c r="G1425" s="2">
        <v>3236000000</v>
      </c>
      <c r="H1425" s="2">
        <v>1026000000</v>
      </c>
      <c r="I1425" s="2">
        <v>286000000</v>
      </c>
      <c r="J1425" s="1" t="s">
        <v>22</v>
      </c>
      <c r="K1425" s="1" t="s">
        <v>40</v>
      </c>
      <c r="M1425">
        <f t="array" ref="M1425">1 - (F1424/E1424)</f>
        <v>0.66181015452538627</v>
      </c>
      <c r="N1425">
        <f t="shared" si="44"/>
        <v>0.17130031856356792</v>
      </c>
      <c r="O1425" s="2">
        <f t="array" ref="O1425">P1425-SUM(G1425:I1425)</f>
        <v>1183000000</v>
      </c>
      <c r="P1425" s="2">
        <f t="shared" si="45"/>
        <v>5731000000</v>
      </c>
    </row>
    <row r="1426" spans="1:16" x14ac:dyDescent="0.25">
      <c r="A1426" s="1">
        <v>1487</v>
      </c>
      <c r="B1426" t="s">
        <v>642</v>
      </c>
      <c r="C1426" t="s">
        <v>6817</v>
      </c>
      <c r="D1426" s="1" t="s">
        <v>644</v>
      </c>
      <c r="E1426" s="2">
        <v>4183000000</v>
      </c>
      <c r="F1426" s="2">
        <v>791000000</v>
      </c>
      <c r="G1426" s="2">
        <v>2186000000</v>
      </c>
      <c r="H1426" s="2">
        <v>722000000</v>
      </c>
      <c r="I1426" s="2">
        <v>93000000</v>
      </c>
      <c r="J1426" s="1" t="s">
        <v>22</v>
      </c>
      <c r="K1426" s="1" t="s">
        <v>40</v>
      </c>
      <c r="M1426">
        <f t="array" ref="M1426">1 - (F1425/E1425)</f>
        <v>0.82985809441065739</v>
      </c>
      <c r="N1426">
        <f t="shared" si="44"/>
        <v>9.3473583552474301E-2</v>
      </c>
      <c r="O1426" s="2">
        <f t="array" ref="O1426">P1426-SUM(G1426:I1426)</f>
        <v>391000000</v>
      </c>
      <c r="P1426" s="2">
        <f t="shared" si="45"/>
        <v>3392000000</v>
      </c>
    </row>
    <row r="1427" spans="1:16" hidden="1" x14ac:dyDescent="0.25">
      <c r="A1427" s="1">
        <v>1488</v>
      </c>
      <c r="B1427" t="s">
        <v>642</v>
      </c>
      <c r="C1427" t="s">
        <v>6818</v>
      </c>
      <c r="D1427" s="1" t="s">
        <v>245</v>
      </c>
      <c r="E1427" s="2">
        <v>3956000000</v>
      </c>
      <c r="F1427" s="2">
        <v>727000000</v>
      </c>
      <c r="G1427" s="2">
        <v>2012000000</v>
      </c>
      <c r="H1427" s="2">
        <v>812000000</v>
      </c>
      <c r="I1427" s="2">
        <v>87000000</v>
      </c>
      <c r="J1427" s="1" t="s">
        <v>22</v>
      </c>
      <c r="K1427" s="1" t="s">
        <v>40</v>
      </c>
      <c r="M1427">
        <f t="array" ref="M1427">1 - (F1426/E1426)</f>
        <v>0.81090126703322973</v>
      </c>
      <c r="N1427">
        <f t="shared" si="44"/>
        <v>8.0384226491405461E-2</v>
      </c>
      <c r="O1427" s="2">
        <f t="array" ref="O1427">P1427-SUM(G1427:I1427)</f>
        <v>318000000</v>
      </c>
      <c r="P1427" s="2">
        <f t="shared" si="45"/>
        <v>3229000000</v>
      </c>
    </row>
    <row r="1428" spans="1:16" hidden="1" x14ac:dyDescent="0.25">
      <c r="A1428" s="1">
        <v>1489</v>
      </c>
      <c r="B1428" t="s">
        <v>642</v>
      </c>
      <c r="C1428" t="s">
        <v>6819</v>
      </c>
      <c r="D1428" s="1" t="s">
        <v>247</v>
      </c>
      <c r="E1428" s="2">
        <v>3600000000</v>
      </c>
      <c r="F1428" s="2">
        <v>615000000</v>
      </c>
      <c r="G1428" s="2">
        <v>1587000000</v>
      </c>
      <c r="H1428" s="2">
        <v>748000000</v>
      </c>
      <c r="I1428" s="2">
        <v>57000000</v>
      </c>
      <c r="J1428" s="1" t="s">
        <v>22</v>
      </c>
      <c r="K1428" s="1" t="s">
        <v>40</v>
      </c>
      <c r="M1428">
        <f t="array" ref="M1428">1 - (F1427/E1427)</f>
        <v>0.8162285136501517</v>
      </c>
      <c r="N1428">
        <f t="shared" si="44"/>
        <v>0.16472222222222221</v>
      </c>
      <c r="O1428" s="2">
        <f t="array" ref="O1428">P1428-SUM(G1428:I1428)</f>
        <v>593000000</v>
      </c>
      <c r="P1428" s="2">
        <f t="shared" si="45"/>
        <v>2985000000</v>
      </c>
    </row>
    <row r="1429" spans="1:16" hidden="1" x14ac:dyDescent="0.25">
      <c r="A1429" s="1">
        <v>1490</v>
      </c>
      <c r="B1429" t="s">
        <v>645</v>
      </c>
      <c r="C1429" t="s">
        <v>6816</v>
      </c>
      <c r="D1429" s="1" t="s">
        <v>646</v>
      </c>
      <c r="E1429" s="2">
        <v>44411233000</v>
      </c>
      <c r="F1429" s="2">
        <v>36414626000</v>
      </c>
      <c r="G1429" s="2">
        <v>6338129000</v>
      </c>
      <c r="H1429" s="1"/>
      <c r="I1429" s="1"/>
      <c r="J1429" s="1" t="s">
        <v>51</v>
      </c>
      <c r="K1429" s="1" t="s">
        <v>647</v>
      </c>
      <c r="M1429">
        <f t="array" ref="M1429">1 - (F1428/E1428)</f>
        <v>0.82916666666666661</v>
      </c>
      <c r="N1429">
        <f t="shared" si="44"/>
        <v>3.7343660330259237E-2</v>
      </c>
      <c r="O1429" s="2">
        <f t="array" ref="O1429">P1429-SUM(G1429:I1429)</f>
        <v>1658478000</v>
      </c>
      <c r="P1429" s="2">
        <f t="shared" si="45"/>
        <v>7996607000</v>
      </c>
    </row>
    <row r="1430" spans="1:16" x14ac:dyDescent="0.25">
      <c r="A1430" s="1">
        <v>1491</v>
      </c>
      <c r="B1430" t="s">
        <v>645</v>
      </c>
      <c r="C1430" t="s">
        <v>6817</v>
      </c>
      <c r="D1430" s="1" t="s">
        <v>648</v>
      </c>
      <c r="E1430" s="2">
        <v>46516712000</v>
      </c>
      <c r="F1430" s="2">
        <v>38335677000</v>
      </c>
      <c r="G1430" s="1"/>
      <c r="H1430" s="1"/>
      <c r="I1430" s="1"/>
      <c r="J1430" s="1" t="s">
        <v>51</v>
      </c>
      <c r="K1430" s="1" t="s">
        <v>647</v>
      </c>
      <c r="M1430">
        <f t="array" ref="M1430">1 - (F1429/E1429)</f>
        <v>0.18005820734587574</v>
      </c>
      <c r="N1430">
        <f t="shared" si="44"/>
        <v>0.17587302817103667</v>
      </c>
      <c r="O1430" s="2">
        <f t="array" ref="O1430">P1430-SUM(G1430:I1430)</f>
        <v>8181035000</v>
      </c>
      <c r="P1430" s="2">
        <f t="shared" si="45"/>
        <v>8181035000</v>
      </c>
    </row>
    <row r="1431" spans="1:16" hidden="1" x14ac:dyDescent="0.25">
      <c r="A1431" s="1">
        <v>1492</v>
      </c>
      <c r="B1431" t="s">
        <v>645</v>
      </c>
      <c r="C1431" t="s">
        <v>6818</v>
      </c>
      <c r="D1431" s="1" t="s">
        <v>649</v>
      </c>
      <c r="E1431" s="2">
        <v>48680752000</v>
      </c>
      <c r="F1431" s="2">
        <v>40129236000</v>
      </c>
      <c r="G1431" s="1"/>
      <c r="H1431" s="1"/>
      <c r="I1431" s="1"/>
      <c r="J1431" s="1" t="s">
        <v>51</v>
      </c>
      <c r="K1431" s="1" t="s">
        <v>647</v>
      </c>
      <c r="M1431">
        <f t="array" ref="M1431">1 - (F1430/E1430)</f>
        <v>0.17587302817103667</v>
      </c>
      <c r="N1431">
        <f t="shared" si="44"/>
        <v>0.17566524033975481</v>
      </c>
      <c r="O1431" s="2">
        <f t="array" ref="O1431">P1431-SUM(G1431:I1431)</f>
        <v>8551516000</v>
      </c>
      <c r="P1431" s="2">
        <f t="shared" si="45"/>
        <v>8551516000</v>
      </c>
    </row>
    <row r="1432" spans="1:16" hidden="1" x14ac:dyDescent="0.25">
      <c r="A1432" s="1">
        <v>1493</v>
      </c>
      <c r="B1432" t="s">
        <v>645</v>
      </c>
      <c r="C1432" t="s">
        <v>6819</v>
      </c>
      <c r="D1432" s="1" t="s">
        <v>650</v>
      </c>
      <c r="E1432" s="2">
        <v>50366919000</v>
      </c>
      <c r="F1432" s="2">
        <v>41326447000</v>
      </c>
      <c r="G1432" s="1"/>
      <c r="H1432" s="1"/>
      <c r="I1432" s="1"/>
      <c r="J1432" s="1" t="s">
        <v>51</v>
      </c>
      <c r="K1432" s="1" t="s">
        <v>647</v>
      </c>
      <c r="M1432">
        <f t="array" ref="M1432">1 - (F1431/E1431)</f>
        <v>0.17566524033975484</v>
      </c>
      <c r="N1432">
        <f t="shared" si="44"/>
        <v>0.17949225760662471</v>
      </c>
      <c r="O1432" s="2">
        <f t="array" ref="O1432">P1432-SUM(G1432:I1432)</f>
        <v>9040472000</v>
      </c>
      <c r="P1432" s="2">
        <f t="shared" si="45"/>
        <v>9040472000</v>
      </c>
    </row>
    <row r="1433" spans="1:16" hidden="1" x14ac:dyDescent="0.25">
      <c r="A1433" s="1">
        <v>1494</v>
      </c>
      <c r="B1433" t="s">
        <v>651</v>
      </c>
      <c r="C1433" t="s">
        <v>6816</v>
      </c>
      <c r="D1433" s="1" t="s">
        <v>7</v>
      </c>
      <c r="E1433" s="2">
        <v>127434000000</v>
      </c>
      <c r="F1433" s="2">
        <v>55228000000</v>
      </c>
      <c r="G1433" s="2">
        <v>41066000000</v>
      </c>
      <c r="H1433" s="1"/>
      <c r="I1433" s="2">
        <v>18143000000</v>
      </c>
      <c r="J1433" s="1" t="s">
        <v>259</v>
      </c>
      <c r="K1433" s="1" t="s">
        <v>260</v>
      </c>
      <c r="M1433">
        <f t="array" ref="M1433">1 - (F1432/E1432)</f>
        <v>0.17949225760662468</v>
      </c>
      <c r="N1433">
        <f t="shared" si="44"/>
        <v>0.10199004975124377</v>
      </c>
      <c r="O1433" s="2">
        <f t="array" ref="O1433">P1433-SUM(G1433:I1433)</f>
        <v>12997000000</v>
      </c>
      <c r="P1433" s="2">
        <f t="shared" si="45"/>
        <v>72206000000</v>
      </c>
    </row>
    <row r="1434" spans="1:16" x14ac:dyDescent="0.25">
      <c r="A1434" s="1">
        <v>1495</v>
      </c>
      <c r="B1434" t="s">
        <v>651</v>
      </c>
      <c r="C1434" t="s">
        <v>6817</v>
      </c>
      <c r="D1434" s="1" t="s">
        <v>10</v>
      </c>
      <c r="E1434" s="2">
        <v>128752000000</v>
      </c>
      <c r="F1434" s="2">
        <v>51191000000</v>
      </c>
      <c r="G1434" s="2">
        <v>28414000000</v>
      </c>
      <c r="H1434" s="1"/>
      <c r="I1434" s="2">
        <v>18395000000</v>
      </c>
      <c r="J1434" s="1" t="s">
        <v>259</v>
      </c>
      <c r="K1434" s="1" t="s">
        <v>260</v>
      </c>
      <c r="M1434">
        <f t="array" ref="M1434">1 - (F1433/E1433)</f>
        <v>0.56661487515105857</v>
      </c>
      <c r="N1434">
        <f t="shared" si="44"/>
        <v>0.23884677519572511</v>
      </c>
      <c r="O1434" s="2">
        <f t="array" ref="O1434">P1434-SUM(G1434:I1434)</f>
        <v>30752000000</v>
      </c>
      <c r="P1434" s="2">
        <f t="shared" si="45"/>
        <v>77561000000</v>
      </c>
    </row>
    <row r="1435" spans="1:16" hidden="1" x14ac:dyDescent="0.25">
      <c r="A1435" s="1">
        <v>1496</v>
      </c>
      <c r="B1435" t="s">
        <v>651</v>
      </c>
      <c r="C1435" t="s">
        <v>6818</v>
      </c>
      <c r="D1435" s="1" t="s">
        <v>11</v>
      </c>
      <c r="E1435" s="2">
        <v>132447000000</v>
      </c>
      <c r="F1435" s="2">
        <v>60145000000</v>
      </c>
      <c r="G1435" s="2">
        <v>41817000000</v>
      </c>
      <c r="H1435" s="1"/>
      <c r="I1435" s="2">
        <v>18273000000</v>
      </c>
      <c r="J1435" s="1" t="s">
        <v>259</v>
      </c>
      <c r="K1435" s="1" t="s">
        <v>260</v>
      </c>
      <c r="M1435">
        <f t="array" ref="M1435">1 - (F1434/E1434)</f>
        <v>0.60240617621473835</v>
      </c>
      <c r="N1435">
        <f t="shared" si="44"/>
        <v>9.2202918903410425E-2</v>
      </c>
      <c r="O1435" s="2">
        <f t="array" ref="O1435">P1435-SUM(G1435:I1435)</f>
        <v>12212000000</v>
      </c>
      <c r="P1435" s="2">
        <f t="shared" si="45"/>
        <v>72302000000</v>
      </c>
    </row>
    <row r="1436" spans="1:16" hidden="1" x14ac:dyDescent="0.25">
      <c r="A1436" s="1">
        <v>1497</v>
      </c>
      <c r="B1436" t="s">
        <v>651</v>
      </c>
      <c r="C1436" t="s">
        <v>6819</v>
      </c>
      <c r="D1436" s="1" t="s">
        <v>12</v>
      </c>
      <c r="E1436" s="2">
        <v>146801000000</v>
      </c>
      <c r="F1436" s="2">
        <v>67046000000</v>
      </c>
      <c r="G1436" s="2">
        <v>32954000000</v>
      </c>
      <c r="H1436" s="1"/>
      <c r="I1436" s="2">
        <v>22016000000</v>
      </c>
      <c r="J1436" s="1" t="s">
        <v>259</v>
      </c>
      <c r="K1436" s="1" t="s">
        <v>260</v>
      </c>
      <c r="M1436">
        <f t="array" ref="M1436">1 - (F1435/E1435)</f>
        <v>0.54589382922980512</v>
      </c>
      <c r="N1436">
        <f t="shared" si="44"/>
        <v>0.16883399976839394</v>
      </c>
      <c r="O1436" s="2">
        <f t="array" ref="O1436">P1436-SUM(G1436:I1436)</f>
        <v>24785000000</v>
      </c>
      <c r="P1436" s="2">
        <f t="shared" si="45"/>
        <v>79755000000</v>
      </c>
    </row>
    <row r="1437" spans="1:16" hidden="1" x14ac:dyDescent="0.25">
      <c r="A1437" s="1">
        <v>1498</v>
      </c>
      <c r="B1437" t="s">
        <v>652</v>
      </c>
      <c r="C1437" t="s">
        <v>6816</v>
      </c>
      <c r="D1437" s="1" t="s">
        <v>10</v>
      </c>
      <c r="E1437" s="2">
        <v>4206100000</v>
      </c>
      <c r="F1437" s="2">
        <v>2545600000</v>
      </c>
      <c r="G1437" s="2">
        <v>1193800000</v>
      </c>
      <c r="H1437" s="1"/>
      <c r="I1437" s="1"/>
      <c r="J1437" s="1" t="s">
        <v>51</v>
      </c>
      <c r="K1437" s="1" t="s">
        <v>653</v>
      </c>
      <c r="M1437">
        <f t="array" ref="M1437">1 - (F1436/E1436)</f>
        <v>0.54328648987404726</v>
      </c>
      <c r="N1437">
        <f t="shared" si="44"/>
        <v>0.11095789448657901</v>
      </c>
      <c r="O1437" s="2">
        <f t="array" ref="O1437">P1437-SUM(G1437:I1437)</f>
        <v>466700000</v>
      </c>
      <c r="P1437" s="2">
        <f t="shared" si="45"/>
        <v>1660500000</v>
      </c>
    </row>
    <row r="1438" spans="1:16" x14ac:dyDescent="0.25">
      <c r="A1438" s="1">
        <v>1499</v>
      </c>
      <c r="B1438" t="s">
        <v>652</v>
      </c>
      <c r="C1438" t="s">
        <v>6817</v>
      </c>
      <c r="D1438" s="1" t="s">
        <v>11</v>
      </c>
      <c r="E1438" s="2">
        <v>4146300000</v>
      </c>
      <c r="F1438" s="2">
        <v>2493300000</v>
      </c>
      <c r="G1438" s="2">
        <v>1163900000</v>
      </c>
      <c r="H1438" s="1"/>
      <c r="I1438" s="1"/>
      <c r="J1438" s="1" t="s">
        <v>51</v>
      </c>
      <c r="K1438" s="1" t="s">
        <v>653</v>
      </c>
      <c r="M1438">
        <f t="array" ref="M1438">1 - (F1437/E1437)</f>
        <v>0.39478376643446422</v>
      </c>
      <c r="N1438">
        <f t="shared" si="44"/>
        <v>0.11796059137061959</v>
      </c>
      <c r="O1438" s="2">
        <f t="array" ref="O1438">P1438-SUM(G1438:I1438)</f>
        <v>489100000</v>
      </c>
      <c r="P1438" s="2">
        <f t="shared" si="45"/>
        <v>1653000000</v>
      </c>
    </row>
    <row r="1439" spans="1:16" hidden="1" x14ac:dyDescent="0.25">
      <c r="A1439" s="1">
        <v>1500</v>
      </c>
      <c r="B1439" t="s">
        <v>652</v>
      </c>
      <c r="C1439" t="s">
        <v>6818</v>
      </c>
      <c r="D1439" s="1" t="s">
        <v>12</v>
      </c>
      <c r="E1439" s="2">
        <v>3567500000</v>
      </c>
      <c r="F1439" s="2">
        <v>2163500000</v>
      </c>
      <c r="G1439" s="2">
        <v>1051800000</v>
      </c>
      <c r="H1439" s="1"/>
      <c r="I1439" s="1"/>
      <c r="J1439" s="1" t="s">
        <v>51</v>
      </c>
      <c r="K1439" s="1" t="s">
        <v>653</v>
      </c>
      <c r="M1439">
        <f t="array" ref="M1439">1 - (F1438/E1438)</f>
        <v>0.39866869256927862</v>
      </c>
      <c r="N1439">
        <f t="shared" si="44"/>
        <v>9.8724597056762439E-2</v>
      </c>
      <c r="O1439" s="2">
        <f t="array" ref="O1439">P1439-SUM(G1439:I1439)</f>
        <v>352200000</v>
      </c>
      <c r="P1439" s="2">
        <f t="shared" si="45"/>
        <v>1404000000</v>
      </c>
    </row>
    <row r="1440" spans="1:16" hidden="1" x14ac:dyDescent="0.25">
      <c r="A1440" s="1">
        <v>1501</v>
      </c>
      <c r="B1440" t="s">
        <v>652</v>
      </c>
      <c r="C1440" t="s">
        <v>6819</v>
      </c>
      <c r="D1440" s="1" t="s">
        <v>75</v>
      </c>
      <c r="E1440" s="2">
        <v>4885000000</v>
      </c>
      <c r="F1440" s="2">
        <v>3003100000</v>
      </c>
      <c r="G1440" s="2">
        <v>1597300000</v>
      </c>
      <c r="H1440" s="1"/>
      <c r="I1440" s="1"/>
      <c r="J1440" s="1" t="s">
        <v>51</v>
      </c>
      <c r="K1440" s="1" t="s">
        <v>653</v>
      </c>
      <c r="M1440">
        <f t="array" ref="M1440">1 - (F1439/E1439)</f>
        <v>0.39355290819901889</v>
      </c>
      <c r="N1440">
        <f t="shared" si="44"/>
        <v>5.8259979529170933E-2</v>
      </c>
      <c r="O1440" s="2">
        <f t="array" ref="O1440">P1440-SUM(G1440:I1440)</f>
        <v>284600000</v>
      </c>
      <c r="P1440" s="2">
        <f t="shared" si="45"/>
        <v>1881900000</v>
      </c>
    </row>
    <row r="1441" spans="1:16" hidden="1" x14ac:dyDescent="0.25">
      <c r="A1441" s="1">
        <v>1502</v>
      </c>
      <c r="B1441" t="s">
        <v>654</v>
      </c>
      <c r="C1441" t="s">
        <v>6816</v>
      </c>
      <c r="D1441" s="1" t="s">
        <v>7</v>
      </c>
      <c r="E1441" s="2">
        <v>2665000000</v>
      </c>
      <c r="F1441" s="2">
        <v>1174000000</v>
      </c>
      <c r="G1441" s="2">
        <v>728000000</v>
      </c>
      <c r="H1441" s="2">
        <v>183000000</v>
      </c>
      <c r="I1441" s="1"/>
      <c r="J1441" s="1" t="s">
        <v>22</v>
      </c>
      <c r="K1441" s="1" t="s">
        <v>40</v>
      </c>
      <c r="M1441">
        <f t="array" ref="M1441">1 - (F1440/E1440)</f>
        <v>0.38524053224155574</v>
      </c>
      <c r="N1441">
        <f t="shared" si="44"/>
        <v>0.2176360225140713</v>
      </c>
      <c r="O1441" s="2">
        <f t="array" ref="O1441">P1441-SUM(G1441:I1441)</f>
        <v>580000000</v>
      </c>
      <c r="P1441" s="2">
        <f t="shared" si="45"/>
        <v>1491000000</v>
      </c>
    </row>
    <row r="1442" spans="1:16" x14ac:dyDescent="0.25">
      <c r="A1442" s="1">
        <v>1503</v>
      </c>
      <c r="B1442" t="s">
        <v>654</v>
      </c>
      <c r="C1442" t="s">
        <v>6817</v>
      </c>
      <c r="D1442" s="1" t="s">
        <v>10</v>
      </c>
      <c r="E1442" s="2">
        <v>2692000000</v>
      </c>
      <c r="F1442" s="2">
        <v>1219000000</v>
      </c>
      <c r="G1442" s="2">
        <v>757000000</v>
      </c>
      <c r="H1442" s="2">
        <v>184000000</v>
      </c>
      <c r="I1442" s="1"/>
      <c r="J1442" s="1" t="s">
        <v>22</v>
      </c>
      <c r="K1442" s="1" t="s">
        <v>40</v>
      </c>
      <c r="M1442">
        <f t="array" ref="M1442">1 - (F1441/E1441)</f>
        <v>0.55947467166979359</v>
      </c>
      <c r="N1442">
        <f t="shared" si="44"/>
        <v>0.1976225854383358</v>
      </c>
      <c r="O1442" s="2">
        <f t="array" ref="O1442">P1442-SUM(G1442:I1442)</f>
        <v>532000000</v>
      </c>
      <c r="P1442" s="2">
        <f t="shared" si="45"/>
        <v>1473000000</v>
      </c>
    </row>
    <row r="1443" spans="1:16" hidden="1" x14ac:dyDescent="0.25">
      <c r="A1443" s="1">
        <v>1504</v>
      </c>
      <c r="B1443" t="s">
        <v>654</v>
      </c>
      <c r="C1443" t="s">
        <v>6818</v>
      </c>
      <c r="D1443" s="1" t="s">
        <v>11</v>
      </c>
      <c r="E1443" s="2">
        <v>2732000000</v>
      </c>
      <c r="F1443" s="2">
        <v>1253000000</v>
      </c>
      <c r="G1443" s="2">
        <v>770000000</v>
      </c>
      <c r="H1443" s="2">
        <v>206000000</v>
      </c>
      <c r="I1443" s="1"/>
      <c r="J1443" s="1" t="s">
        <v>22</v>
      </c>
      <c r="K1443" s="1" t="s">
        <v>40</v>
      </c>
      <c r="M1443">
        <f t="array" ref="M1443">1 - (F1442/E1442)</f>
        <v>0.54717682020802383</v>
      </c>
      <c r="N1443">
        <f t="shared" si="44"/>
        <v>0.18411420204978038</v>
      </c>
      <c r="O1443" s="2">
        <f t="array" ref="O1443">P1443-SUM(G1443:I1443)</f>
        <v>503000000</v>
      </c>
      <c r="P1443" s="2">
        <f t="shared" si="45"/>
        <v>1479000000</v>
      </c>
    </row>
    <row r="1444" spans="1:16" hidden="1" x14ac:dyDescent="0.25">
      <c r="A1444" s="1">
        <v>1505</v>
      </c>
      <c r="B1444" t="s">
        <v>654</v>
      </c>
      <c r="C1444" t="s">
        <v>6819</v>
      </c>
      <c r="D1444" s="1" t="s">
        <v>12</v>
      </c>
      <c r="E1444" s="2">
        <v>2530000000</v>
      </c>
      <c r="F1444" s="2">
        <v>1254000000</v>
      </c>
      <c r="G1444" s="2">
        <v>765000000</v>
      </c>
      <c r="H1444" s="2">
        <v>228000000</v>
      </c>
      <c r="I1444" s="1"/>
      <c r="J1444" s="1" t="s">
        <v>22</v>
      </c>
      <c r="K1444" s="1" t="s">
        <v>40</v>
      </c>
      <c r="M1444">
        <f t="array" ref="M1444">1 - (F1443/E1443)</f>
        <v>0.54136163982430452</v>
      </c>
      <c r="N1444">
        <f t="shared" si="44"/>
        <v>0.11185770750988143</v>
      </c>
      <c r="O1444" s="2">
        <f t="array" ref="O1444">P1444-SUM(G1444:I1444)</f>
        <v>283000000</v>
      </c>
      <c r="P1444" s="2">
        <f t="shared" si="45"/>
        <v>1276000000</v>
      </c>
    </row>
    <row r="1445" spans="1:16" hidden="1" x14ac:dyDescent="0.25">
      <c r="A1445" s="1">
        <v>1506</v>
      </c>
      <c r="B1445" t="s">
        <v>655</v>
      </c>
      <c r="C1445" t="s">
        <v>6816</v>
      </c>
      <c r="D1445" s="1" t="s">
        <v>31</v>
      </c>
      <c r="E1445" s="2">
        <v>1924400000</v>
      </c>
      <c r="F1445" s="2">
        <v>874838000</v>
      </c>
      <c r="G1445" s="2">
        <v>254468000</v>
      </c>
      <c r="H1445" s="1"/>
      <c r="I1445" s="2">
        <v>45639000</v>
      </c>
      <c r="J1445" s="1" t="s">
        <v>8</v>
      </c>
      <c r="K1445" s="1" t="s">
        <v>115</v>
      </c>
      <c r="M1445">
        <f t="array" ref="M1445">1 - (F1444/E1444)</f>
        <v>0.5043478260869565</v>
      </c>
      <c r="N1445">
        <f t="shared" si="44"/>
        <v>0.3894486593223862</v>
      </c>
      <c r="O1445" s="2">
        <f t="array" ref="O1445">P1445-SUM(G1445:I1445)</f>
        <v>749455000</v>
      </c>
      <c r="P1445" s="2">
        <f t="shared" si="45"/>
        <v>1049562000</v>
      </c>
    </row>
    <row r="1446" spans="1:16" x14ac:dyDescent="0.25">
      <c r="A1446" s="1">
        <v>1507</v>
      </c>
      <c r="B1446" t="s">
        <v>655</v>
      </c>
      <c r="C1446" t="s">
        <v>6817</v>
      </c>
      <c r="D1446" s="1" t="s">
        <v>33</v>
      </c>
      <c r="E1446" s="2">
        <v>2372906000</v>
      </c>
      <c r="F1446" s="2">
        <v>1105032000</v>
      </c>
      <c r="G1446" s="2">
        <v>276446000</v>
      </c>
      <c r="H1446" s="1"/>
      <c r="I1446" s="2">
        <v>63608000</v>
      </c>
      <c r="J1446" s="1" t="s">
        <v>8</v>
      </c>
      <c r="K1446" s="1" t="s">
        <v>115</v>
      </c>
      <c r="M1446">
        <f t="array" ref="M1446">1 - (F1445/E1445)</f>
        <v>0.54539700685928083</v>
      </c>
      <c r="N1446">
        <f t="shared" si="44"/>
        <v>0.39100579626837306</v>
      </c>
      <c r="O1446" s="2">
        <f t="array" ref="O1446">P1446-SUM(G1446:I1446)</f>
        <v>927820000</v>
      </c>
      <c r="P1446" s="2">
        <f t="shared" si="45"/>
        <v>1267874000</v>
      </c>
    </row>
    <row r="1447" spans="1:16" hidden="1" x14ac:dyDescent="0.25">
      <c r="A1447" s="1">
        <v>1508</v>
      </c>
      <c r="B1447" t="s">
        <v>655</v>
      </c>
      <c r="C1447" t="s">
        <v>6818</v>
      </c>
      <c r="D1447" s="1" t="s">
        <v>34</v>
      </c>
      <c r="E1447" s="2">
        <v>2707115000</v>
      </c>
      <c r="F1447" s="2">
        <v>1257270000</v>
      </c>
      <c r="G1447" s="2">
        <v>321624000</v>
      </c>
      <c r="H1447" s="1"/>
      <c r="I1447" s="2">
        <v>54219000</v>
      </c>
      <c r="J1447" s="1" t="s">
        <v>8</v>
      </c>
      <c r="K1447" s="1" t="s">
        <v>115</v>
      </c>
      <c r="M1447">
        <f t="array" ref="M1447">1 - (F1446/E1446)</f>
        <v>0.53431277935156296</v>
      </c>
      <c r="N1447">
        <f t="shared" si="44"/>
        <v>0.39673305345358434</v>
      </c>
      <c r="O1447" s="2">
        <f t="array" ref="O1447">P1447-SUM(G1447:I1447)</f>
        <v>1074002000</v>
      </c>
      <c r="P1447" s="2">
        <f t="shared" si="45"/>
        <v>1449845000</v>
      </c>
    </row>
    <row r="1448" spans="1:16" hidden="1" x14ac:dyDescent="0.25">
      <c r="A1448" s="1">
        <v>1509</v>
      </c>
      <c r="B1448" t="s">
        <v>655</v>
      </c>
      <c r="C1448" t="s">
        <v>6819</v>
      </c>
      <c r="D1448" s="1" t="s">
        <v>35</v>
      </c>
      <c r="E1448" s="2">
        <v>3171411000</v>
      </c>
      <c r="F1448" s="2">
        <v>1443348000</v>
      </c>
      <c r="G1448" s="2">
        <v>382858000</v>
      </c>
      <c r="H1448" s="1"/>
      <c r="I1448" s="2">
        <v>77445000</v>
      </c>
      <c r="J1448" s="1" t="s">
        <v>8</v>
      </c>
      <c r="K1448" s="1" t="s">
        <v>115</v>
      </c>
      <c r="M1448">
        <f t="array" ref="M1448">1 - (F1447/E1447)</f>
        <v>0.5355683079588418</v>
      </c>
      <c r="N1448">
        <f t="shared" si="44"/>
        <v>0.39974635895505189</v>
      </c>
      <c r="O1448" s="2">
        <f t="array" ref="O1448">P1448-SUM(G1448:I1448)</f>
        <v>1267760000</v>
      </c>
      <c r="P1448" s="2">
        <f t="shared" si="45"/>
        <v>1728063000</v>
      </c>
    </row>
    <row r="1449" spans="1:16" hidden="1" x14ac:dyDescent="0.25">
      <c r="A1449" s="1">
        <v>1510</v>
      </c>
      <c r="B1449" t="s">
        <v>656</v>
      </c>
      <c r="C1449" t="s">
        <v>6816</v>
      </c>
      <c r="D1449" s="1" t="s">
        <v>440</v>
      </c>
      <c r="E1449" s="2">
        <v>11390000000</v>
      </c>
      <c r="F1449" s="2">
        <v>7739000000</v>
      </c>
      <c r="G1449" s="2">
        <v>1440000000</v>
      </c>
      <c r="H1449" s="2">
        <v>590000000</v>
      </c>
      <c r="I1449" s="1"/>
      <c r="J1449" s="1" t="s">
        <v>22</v>
      </c>
      <c r="K1449" s="1" t="s">
        <v>657</v>
      </c>
      <c r="M1449">
        <f t="array" ref="M1449">1 - (F1448/E1448)</f>
        <v>0.54488774870239154</v>
      </c>
      <c r="N1449">
        <f t="shared" si="44"/>
        <v>0.14231782265144863</v>
      </c>
      <c r="O1449" s="2">
        <f t="array" ref="O1449">P1449-SUM(G1449:I1449)</f>
        <v>1621000000</v>
      </c>
      <c r="P1449" s="2">
        <f t="shared" si="45"/>
        <v>3651000000</v>
      </c>
    </row>
    <row r="1450" spans="1:16" x14ac:dyDescent="0.25">
      <c r="A1450" s="1">
        <v>1511</v>
      </c>
      <c r="B1450" t="s">
        <v>656</v>
      </c>
      <c r="C1450" t="s">
        <v>6817</v>
      </c>
      <c r="D1450" s="1" t="s">
        <v>441</v>
      </c>
      <c r="E1450" s="2">
        <v>11973000000</v>
      </c>
      <c r="F1450" s="2">
        <v>8001000000</v>
      </c>
      <c r="G1450" s="2">
        <v>1534000000</v>
      </c>
      <c r="H1450" s="2">
        <v>583000000</v>
      </c>
      <c r="I1450" s="1"/>
      <c r="J1450" s="1" t="s">
        <v>22</v>
      </c>
      <c r="K1450" s="1" t="s">
        <v>657</v>
      </c>
      <c r="M1450">
        <f t="array" ref="M1450">1 - (F1449/E1449)</f>
        <v>0.32054433713784025</v>
      </c>
      <c r="N1450">
        <f t="shared" si="44"/>
        <v>0.15493193017622986</v>
      </c>
      <c r="O1450" s="2">
        <f t="array" ref="O1450">P1450-SUM(G1450:I1450)</f>
        <v>1855000000</v>
      </c>
      <c r="P1450" s="2">
        <f t="shared" si="45"/>
        <v>3972000000</v>
      </c>
    </row>
    <row r="1451" spans="1:16" hidden="1" x14ac:dyDescent="0.25">
      <c r="A1451" s="1">
        <v>1512</v>
      </c>
      <c r="B1451" t="s">
        <v>656</v>
      </c>
      <c r="C1451" t="s">
        <v>6818</v>
      </c>
      <c r="D1451" s="1" t="s">
        <v>658</v>
      </c>
      <c r="E1451" s="2">
        <v>12233000000</v>
      </c>
      <c r="F1451" s="2">
        <v>8146000000</v>
      </c>
      <c r="G1451" s="2">
        <v>1504000000</v>
      </c>
      <c r="H1451" s="2">
        <v>627000000</v>
      </c>
      <c r="I1451" s="1"/>
      <c r="J1451" s="1" t="s">
        <v>22</v>
      </c>
      <c r="K1451" s="1" t="s">
        <v>657</v>
      </c>
      <c r="M1451">
        <f t="array" ref="M1451">1 - (F1450/E1450)</f>
        <v>0.33174642946629918</v>
      </c>
      <c r="N1451">
        <f t="shared" si="44"/>
        <v>0.15989536499632143</v>
      </c>
      <c r="O1451" s="2">
        <f t="array" ref="O1451">P1451-SUM(G1451:I1451)</f>
        <v>1956000000</v>
      </c>
      <c r="P1451" s="2">
        <f t="shared" si="45"/>
        <v>4087000000</v>
      </c>
    </row>
    <row r="1452" spans="1:16" hidden="1" x14ac:dyDescent="0.25">
      <c r="A1452" s="1">
        <v>1513</v>
      </c>
      <c r="B1452" t="s">
        <v>656</v>
      </c>
      <c r="C1452" t="s">
        <v>6819</v>
      </c>
      <c r="D1452" s="1" t="s">
        <v>35</v>
      </c>
      <c r="E1452" s="2">
        <v>12238000000</v>
      </c>
      <c r="F1452" s="2">
        <v>8205000000</v>
      </c>
      <c r="G1452" s="2">
        <v>1463000000</v>
      </c>
      <c r="H1452" s="2">
        <v>644000000</v>
      </c>
      <c r="I1452" s="1"/>
      <c r="J1452" s="1" t="s">
        <v>22</v>
      </c>
      <c r="K1452" s="1" t="s">
        <v>657</v>
      </c>
      <c r="M1452">
        <f t="array" ref="M1452">1 - (F1451/E1451)</f>
        <v>0.33409629690182296</v>
      </c>
      <c r="N1452">
        <f t="shared" si="44"/>
        <v>0.15737865664324235</v>
      </c>
      <c r="O1452" s="2">
        <f t="array" ref="O1452">P1452-SUM(G1452:I1452)</f>
        <v>1926000000</v>
      </c>
      <c r="P1452" s="2">
        <f t="shared" si="45"/>
        <v>4033000000</v>
      </c>
    </row>
    <row r="1453" spans="1:16" hidden="1" x14ac:dyDescent="0.25">
      <c r="A1453" s="1">
        <v>1514</v>
      </c>
      <c r="B1453" t="s">
        <v>659</v>
      </c>
      <c r="C1453" t="s">
        <v>6816</v>
      </c>
      <c r="D1453" s="1" t="s">
        <v>582</v>
      </c>
      <c r="E1453" s="2">
        <v>5353197000</v>
      </c>
      <c r="F1453" s="2">
        <v>2943847000</v>
      </c>
      <c r="G1453" s="2">
        <v>1303427000</v>
      </c>
      <c r="H1453" s="1"/>
      <c r="I1453" s="2">
        <v>194039000</v>
      </c>
      <c r="J1453" s="1" t="s">
        <v>15</v>
      </c>
      <c r="K1453" s="1" t="s">
        <v>660</v>
      </c>
      <c r="M1453">
        <f t="array" ref="M1453">1 - (F1452/E1452)</f>
        <v>0.32954731165223072</v>
      </c>
      <c r="N1453">
        <f t="shared" si="44"/>
        <v>0.17034381510712196</v>
      </c>
      <c r="O1453" s="2">
        <f t="array" ref="O1453">P1453-SUM(G1453:I1453)</f>
        <v>911884000</v>
      </c>
      <c r="P1453" s="2">
        <f t="shared" si="45"/>
        <v>2409350000</v>
      </c>
    </row>
    <row r="1454" spans="1:16" x14ac:dyDescent="0.25">
      <c r="A1454" s="1">
        <v>1515</v>
      </c>
      <c r="B1454" t="s">
        <v>659</v>
      </c>
      <c r="C1454" t="s">
        <v>6817</v>
      </c>
      <c r="D1454" s="1" t="s">
        <v>377</v>
      </c>
      <c r="E1454" s="2">
        <v>1603123000</v>
      </c>
      <c r="F1454" s="2">
        <v>662769000</v>
      </c>
      <c r="G1454" s="2">
        <v>531932000</v>
      </c>
      <c r="H1454" s="1"/>
      <c r="I1454" s="2">
        <v>74833000</v>
      </c>
      <c r="J1454" s="1" t="s">
        <v>15</v>
      </c>
      <c r="K1454" s="1" t="s">
        <v>660</v>
      </c>
      <c r="M1454">
        <f t="array" ref="M1454">1 - (F1453/E1453)</f>
        <v>0.45007684193202679</v>
      </c>
      <c r="N1454">
        <f t="shared" si="44"/>
        <v>0.2080869652546935</v>
      </c>
      <c r="O1454" s="2">
        <f t="array" ref="O1454">P1454-SUM(G1454:I1454)</f>
        <v>333589000</v>
      </c>
      <c r="P1454" s="2">
        <f t="shared" si="45"/>
        <v>940354000</v>
      </c>
    </row>
    <row r="1455" spans="1:16" hidden="1" x14ac:dyDescent="0.25">
      <c r="A1455" s="1">
        <v>1516</v>
      </c>
      <c r="B1455" t="s">
        <v>659</v>
      </c>
      <c r="C1455" t="s">
        <v>6818</v>
      </c>
      <c r="D1455" s="1" t="s">
        <v>11</v>
      </c>
      <c r="E1455" s="2">
        <v>2626141000</v>
      </c>
      <c r="F1455" s="2">
        <v>954990000</v>
      </c>
      <c r="G1455" s="2">
        <v>766854000</v>
      </c>
      <c r="H1455" s="1"/>
      <c r="I1455" s="2">
        <v>151837000</v>
      </c>
      <c r="J1455" s="1" t="s">
        <v>15</v>
      </c>
      <c r="K1455" s="1" t="s">
        <v>660</v>
      </c>
      <c r="M1455">
        <f t="array" ref="M1455">1 - (F1454/E1454)</f>
        <v>0.58657632633303869</v>
      </c>
      <c r="N1455">
        <f t="shared" si="44"/>
        <v>0.28652688488546502</v>
      </c>
      <c r="O1455" s="2">
        <f t="array" ref="O1455">P1455-SUM(G1455:I1455)</f>
        <v>752460000</v>
      </c>
      <c r="P1455" s="2">
        <f t="shared" si="45"/>
        <v>1671151000</v>
      </c>
    </row>
    <row r="1456" spans="1:16" hidden="1" x14ac:dyDescent="0.25">
      <c r="A1456" s="1">
        <v>1517</v>
      </c>
      <c r="B1456" t="s">
        <v>659</v>
      </c>
      <c r="C1456" t="s">
        <v>6819</v>
      </c>
      <c r="D1456" s="1" t="s">
        <v>12</v>
      </c>
      <c r="E1456" s="2">
        <v>3050945000</v>
      </c>
      <c r="F1456" s="2">
        <v>923336000</v>
      </c>
      <c r="G1456" s="2">
        <v>1068221000</v>
      </c>
      <c r="H1456" s="1"/>
      <c r="I1456" s="2">
        <v>205087000</v>
      </c>
      <c r="J1456" s="1" t="s">
        <v>15</v>
      </c>
      <c r="K1456" s="1" t="s">
        <v>660</v>
      </c>
      <c r="M1456">
        <f t="array" ref="M1456">1 - (F1455/E1455)</f>
        <v>0.63635235122561973</v>
      </c>
      <c r="N1456">
        <f t="shared" si="44"/>
        <v>0.28001193072965919</v>
      </c>
      <c r="O1456" s="2">
        <f t="array" ref="O1456">P1456-SUM(G1456:I1456)</f>
        <v>854301000</v>
      </c>
      <c r="P1456" s="2">
        <f t="shared" si="45"/>
        <v>2127609000</v>
      </c>
    </row>
    <row r="1457" spans="1:16" hidden="1" x14ac:dyDescent="0.25">
      <c r="A1457" s="1">
        <v>1518</v>
      </c>
      <c r="B1457" t="s">
        <v>661</v>
      </c>
      <c r="C1457" t="s">
        <v>6816</v>
      </c>
      <c r="D1457" s="1" t="s">
        <v>293</v>
      </c>
      <c r="E1457" s="2">
        <v>73301000000</v>
      </c>
      <c r="F1457" s="2">
        <v>50568000000</v>
      </c>
      <c r="G1457" s="2">
        <v>15110000000</v>
      </c>
      <c r="H1457" s="1"/>
      <c r="I1457" s="2">
        <v>2044000000</v>
      </c>
      <c r="J1457" s="1" t="s">
        <v>15</v>
      </c>
      <c r="K1457" s="1" t="s">
        <v>276</v>
      </c>
      <c r="M1457">
        <f t="array" ref="M1457">1 - (F1456/E1456)</f>
        <v>0.69736065383020673</v>
      </c>
      <c r="N1457">
        <f t="shared" si="44"/>
        <v>7.6110830684438135E-2</v>
      </c>
      <c r="O1457" s="2">
        <f t="array" ref="O1457">P1457-SUM(G1457:I1457)</f>
        <v>5579000000</v>
      </c>
      <c r="P1457" s="2">
        <f t="shared" si="45"/>
        <v>22733000000</v>
      </c>
    </row>
    <row r="1458" spans="1:16" x14ac:dyDescent="0.25">
      <c r="A1458" s="1">
        <v>1519</v>
      </c>
      <c r="B1458" t="s">
        <v>661</v>
      </c>
      <c r="C1458" t="s">
        <v>6817</v>
      </c>
      <c r="D1458" s="1" t="s">
        <v>148</v>
      </c>
      <c r="E1458" s="2">
        <v>71279000000</v>
      </c>
      <c r="F1458" s="2">
        <v>50039000000</v>
      </c>
      <c r="G1458" s="2">
        <v>14465000000</v>
      </c>
      <c r="H1458" s="1"/>
      <c r="I1458" s="2">
        <v>1996000000</v>
      </c>
      <c r="J1458" s="1" t="s">
        <v>15</v>
      </c>
      <c r="K1458" s="1" t="s">
        <v>276</v>
      </c>
      <c r="M1458">
        <f t="array" ref="M1458">1 - (F1457/E1457)</f>
        <v>0.31013219464945907</v>
      </c>
      <c r="N1458">
        <f t="shared" si="44"/>
        <v>6.7046395151447127E-2</v>
      </c>
      <c r="O1458" s="2">
        <f t="array" ref="O1458">P1458-SUM(G1458:I1458)</f>
        <v>4779000000</v>
      </c>
      <c r="P1458" s="2">
        <f t="shared" si="45"/>
        <v>21240000000</v>
      </c>
    </row>
    <row r="1459" spans="1:16" hidden="1" x14ac:dyDescent="0.25">
      <c r="A1459" s="1">
        <v>1520</v>
      </c>
      <c r="B1459" t="s">
        <v>661</v>
      </c>
      <c r="C1459" t="s">
        <v>6818</v>
      </c>
      <c r="D1459" s="1" t="s">
        <v>58</v>
      </c>
      <c r="E1459" s="2">
        <v>72618000000</v>
      </c>
      <c r="F1459" s="2">
        <v>51278000000</v>
      </c>
      <c r="G1459" s="2">
        <v>14676000000</v>
      </c>
      <c r="H1459" s="1"/>
      <c r="I1459" s="2">
        <v>2129000000</v>
      </c>
      <c r="J1459" s="1" t="s">
        <v>15</v>
      </c>
      <c r="K1459" s="1" t="s">
        <v>276</v>
      </c>
      <c r="M1459">
        <f t="array" ref="M1459">1 - (F1458/E1458)</f>
        <v>0.2979839784508761</v>
      </c>
      <c r="N1459">
        <f t="shared" si="44"/>
        <v>6.2450081247073727E-2</v>
      </c>
      <c r="O1459" s="2">
        <f t="array" ref="O1459">P1459-SUM(G1459:I1459)</f>
        <v>4535000000</v>
      </c>
      <c r="P1459" s="2">
        <f t="shared" si="45"/>
        <v>21340000000</v>
      </c>
    </row>
    <row r="1460" spans="1:16" hidden="1" x14ac:dyDescent="0.25">
      <c r="A1460" s="1">
        <v>1521</v>
      </c>
      <c r="B1460" t="s">
        <v>661</v>
      </c>
      <c r="C1460" t="s">
        <v>6819</v>
      </c>
      <c r="D1460" s="1" t="s">
        <v>149</v>
      </c>
      <c r="E1460" s="2">
        <v>73785000000</v>
      </c>
      <c r="F1460" s="2">
        <v>51997000000</v>
      </c>
      <c r="G1460" s="2">
        <v>14665000000</v>
      </c>
      <c r="H1460" s="1"/>
      <c r="I1460" s="2">
        <v>2213000000</v>
      </c>
      <c r="J1460" s="1" t="s">
        <v>15</v>
      </c>
      <c r="K1460" s="1" t="s">
        <v>276</v>
      </c>
      <c r="M1460">
        <f t="array" ref="M1460">1 - (F1459/E1459)</f>
        <v>0.29386653446803823</v>
      </c>
      <c r="N1460">
        <f t="shared" si="44"/>
        <v>6.6544690655282235E-2</v>
      </c>
      <c r="O1460" s="2">
        <f t="array" ref="O1460">P1460-SUM(G1460:I1460)</f>
        <v>4910000000</v>
      </c>
      <c r="P1460" s="2">
        <f t="shared" si="45"/>
        <v>21788000000</v>
      </c>
    </row>
    <row r="1461" spans="1:16" hidden="1" x14ac:dyDescent="0.25">
      <c r="A1461" s="1">
        <v>1522</v>
      </c>
      <c r="B1461" t="s">
        <v>662</v>
      </c>
      <c r="C1461" t="s">
        <v>6816</v>
      </c>
      <c r="D1461" s="1" t="s">
        <v>56</v>
      </c>
      <c r="E1461" s="2">
        <v>3794249000</v>
      </c>
      <c r="F1461" s="2">
        <v>1630965000</v>
      </c>
      <c r="G1461" s="2">
        <v>1466067000</v>
      </c>
      <c r="H1461" s="1"/>
      <c r="I1461" s="1"/>
      <c r="J1461" s="1" t="s">
        <v>15</v>
      </c>
      <c r="K1461" s="1" t="s">
        <v>382</v>
      </c>
      <c r="M1461">
        <f t="array" ref="M1461">1 - (F1460/E1460)</f>
        <v>0.29529037067154573</v>
      </c>
      <c r="N1461">
        <f t="shared" si="44"/>
        <v>0.18375625848488067</v>
      </c>
      <c r="O1461" s="2">
        <f t="array" ref="O1461">P1461-SUM(G1461:I1461)</f>
        <v>697217000</v>
      </c>
      <c r="P1461" s="2">
        <f t="shared" si="45"/>
        <v>2163284000</v>
      </c>
    </row>
    <row r="1462" spans="1:16" x14ac:dyDescent="0.25">
      <c r="A1462" s="1">
        <v>1523</v>
      </c>
      <c r="B1462" t="s">
        <v>662</v>
      </c>
      <c r="C1462" t="s">
        <v>6817</v>
      </c>
      <c r="D1462" s="1" t="s">
        <v>57</v>
      </c>
      <c r="E1462" s="2">
        <v>4031100000</v>
      </c>
      <c r="F1462" s="2">
        <v>1690700000</v>
      </c>
      <c r="G1462" s="2">
        <v>2036100000</v>
      </c>
      <c r="H1462" s="1"/>
      <c r="I1462" s="1"/>
      <c r="J1462" s="1" t="s">
        <v>15</v>
      </c>
      <c r="K1462" s="1" t="s">
        <v>382</v>
      </c>
      <c r="M1462">
        <f t="array" ref="M1462">1 - (F1461/E1461)</f>
        <v>0.57014813735208203</v>
      </c>
      <c r="N1462">
        <f t="shared" si="44"/>
        <v>7.5488080176626726E-2</v>
      </c>
      <c r="O1462" s="2">
        <f t="array" ref="O1462">P1462-SUM(G1462:I1462)</f>
        <v>304300000</v>
      </c>
      <c r="P1462" s="2">
        <f t="shared" si="45"/>
        <v>2340400000</v>
      </c>
    </row>
    <row r="1463" spans="1:16" hidden="1" x14ac:dyDescent="0.25">
      <c r="A1463" s="1">
        <v>1524</v>
      </c>
      <c r="B1463" t="s">
        <v>662</v>
      </c>
      <c r="C1463" t="s">
        <v>6818</v>
      </c>
      <c r="D1463" s="1" t="s">
        <v>58</v>
      </c>
      <c r="E1463" s="2">
        <v>4249900000</v>
      </c>
      <c r="F1463" s="2">
        <v>1712700000</v>
      </c>
      <c r="G1463" s="2">
        <v>1645800000</v>
      </c>
      <c r="H1463" s="1"/>
      <c r="I1463" s="1"/>
      <c r="J1463" s="1" t="s">
        <v>15</v>
      </c>
      <c r="K1463" s="1" t="s">
        <v>382</v>
      </c>
      <c r="M1463">
        <f t="array" ref="M1463">1 - (F1462/E1462)</f>
        <v>0.58058594428319821</v>
      </c>
      <c r="N1463">
        <f t="shared" si="44"/>
        <v>0.20974611167321583</v>
      </c>
      <c r="O1463" s="2">
        <f t="array" ref="O1463">P1463-SUM(G1463:I1463)</f>
        <v>891400000</v>
      </c>
      <c r="P1463" s="2">
        <f t="shared" si="45"/>
        <v>2537200000</v>
      </c>
    </row>
    <row r="1464" spans="1:16" hidden="1" x14ac:dyDescent="0.25">
      <c r="A1464" s="1">
        <v>1525</v>
      </c>
      <c r="B1464" t="s">
        <v>662</v>
      </c>
      <c r="C1464" t="s">
        <v>6819</v>
      </c>
      <c r="D1464" s="1" t="s">
        <v>59</v>
      </c>
      <c r="E1464" s="2">
        <v>4104900000</v>
      </c>
      <c r="F1464" s="2">
        <v>1613600000</v>
      </c>
      <c r="G1464" s="2">
        <v>1731200000</v>
      </c>
      <c r="H1464" s="1"/>
      <c r="I1464" s="1"/>
      <c r="J1464" s="1" t="s">
        <v>15</v>
      </c>
      <c r="K1464" s="1" t="s">
        <v>382</v>
      </c>
      <c r="M1464">
        <f t="array" ref="M1464">1 - (F1463/E1463)</f>
        <v>0.59700228240664488</v>
      </c>
      <c r="N1464">
        <f t="shared" si="44"/>
        <v>0.18516894443226389</v>
      </c>
      <c r="O1464" s="2">
        <f t="array" ref="O1464">P1464-SUM(G1464:I1464)</f>
        <v>760100000</v>
      </c>
      <c r="P1464" s="2">
        <f t="shared" si="45"/>
        <v>2491300000</v>
      </c>
    </row>
    <row r="1465" spans="1:16" hidden="1" x14ac:dyDescent="0.25">
      <c r="A1465" s="1">
        <v>1526</v>
      </c>
      <c r="B1465" t="s">
        <v>663</v>
      </c>
      <c r="C1465" t="s">
        <v>6816</v>
      </c>
      <c r="D1465" s="1" t="s">
        <v>293</v>
      </c>
      <c r="E1465" s="2">
        <v>25878372000</v>
      </c>
      <c r="F1465" s="2">
        <v>18521400000</v>
      </c>
      <c r="G1465" s="2">
        <v>4250446000</v>
      </c>
      <c r="H1465" s="1"/>
      <c r="I1465" s="1"/>
      <c r="J1465" s="1" t="s">
        <v>15</v>
      </c>
      <c r="K1465" s="1" t="s">
        <v>345</v>
      </c>
      <c r="M1465">
        <f t="array" ref="M1465">1 - (F1464/E1464)</f>
        <v>0.60690881629272331</v>
      </c>
      <c r="N1465">
        <f t="shared" si="44"/>
        <v>0.1200433319375732</v>
      </c>
      <c r="O1465" s="2">
        <f t="array" ref="O1465">P1465-SUM(G1465:I1465)</f>
        <v>3106526000</v>
      </c>
      <c r="P1465" s="2">
        <f t="shared" si="45"/>
        <v>7356972000</v>
      </c>
    </row>
    <row r="1466" spans="1:16" x14ac:dyDescent="0.25">
      <c r="A1466" s="1">
        <v>1527</v>
      </c>
      <c r="B1466" t="s">
        <v>663</v>
      </c>
      <c r="C1466" t="s">
        <v>6817</v>
      </c>
      <c r="D1466" s="1" t="s">
        <v>148</v>
      </c>
      <c r="E1466" s="2">
        <v>27422696000</v>
      </c>
      <c r="F1466" s="2">
        <v>19605037000</v>
      </c>
      <c r="G1466" s="2">
        <v>4467089000</v>
      </c>
      <c r="H1466" s="1"/>
      <c r="I1466" s="1"/>
      <c r="J1466" s="1" t="s">
        <v>15</v>
      </c>
      <c r="K1466" s="1" t="s">
        <v>345</v>
      </c>
      <c r="M1466">
        <f t="array" ref="M1466">1 - (F1465/E1465)</f>
        <v>0.28429037189820128</v>
      </c>
      <c r="N1466">
        <f t="shared" si="44"/>
        <v>0.12218237039859246</v>
      </c>
      <c r="O1466" s="2">
        <f t="array" ref="O1466">P1466-SUM(G1466:I1466)</f>
        <v>3350570000</v>
      </c>
      <c r="P1466" s="2">
        <f t="shared" si="45"/>
        <v>7817659000</v>
      </c>
    </row>
    <row r="1467" spans="1:16" hidden="1" x14ac:dyDescent="0.25">
      <c r="A1467" s="1">
        <v>1528</v>
      </c>
      <c r="B1467" t="s">
        <v>663</v>
      </c>
      <c r="C1467" t="s">
        <v>6818</v>
      </c>
      <c r="D1467" s="1" t="s">
        <v>58</v>
      </c>
      <c r="E1467" s="2">
        <v>29078407000</v>
      </c>
      <c r="F1467" s="2">
        <v>20776522000</v>
      </c>
      <c r="G1467" s="2">
        <v>4695384000</v>
      </c>
      <c r="H1467" s="1"/>
      <c r="I1467" s="1"/>
      <c r="J1467" s="1" t="s">
        <v>15</v>
      </c>
      <c r="K1467" s="1" t="s">
        <v>345</v>
      </c>
      <c r="M1467">
        <f t="array" ref="M1467">1 - (F1466/E1466)</f>
        <v>0.2850798841951937</v>
      </c>
      <c r="N1467">
        <f t="shared" si="44"/>
        <v>0.1240267735436814</v>
      </c>
      <c r="O1467" s="2">
        <f t="array" ref="O1467">P1467-SUM(G1467:I1467)</f>
        <v>3606501000</v>
      </c>
      <c r="P1467" s="2">
        <f t="shared" si="45"/>
        <v>8301885000</v>
      </c>
    </row>
    <row r="1468" spans="1:16" hidden="1" x14ac:dyDescent="0.25">
      <c r="A1468" s="1">
        <v>1529</v>
      </c>
      <c r="B1468" t="s">
        <v>663</v>
      </c>
      <c r="C1468" t="s">
        <v>6819</v>
      </c>
      <c r="D1468" s="1" t="s">
        <v>149</v>
      </c>
      <c r="E1468" s="2">
        <v>30944938000</v>
      </c>
      <c r="F1468" s="2">
        <v>22034523000</v>
      </c>
      <c r="G1468" s="2">
        <v>5205715000</v>
      </c>
      <c r="H1468" s="1"/>
      <c r="I1468" s="1"/>
      <c r="J1468" s="1" t="s">
        <v>15</v>
      </c>
      <c r="K1468" s="1" t="s">
        <v>345</v>
      </c>
      <c r="M1468">
        <f t="array" ref="M1468">1 - (F1467/E1467)</f>
        <v>0.28549999317362884</v>
      </c>
      <c r="N1468">
        <f t="shared" si="44"/>
        <v>0.11971909589865716</v>
      </c>
      <c r="O1468" s="2">
        <f t="array" ref="O1468">P1468-SUM(G1468:I1468)</f>
        <v>3704700000</v>
      </c>
      <c r="P1468" s="2">
        <f t="shared" si="45"/>
        <v>8910415000</v>
      </c>
    </row>
    <row r="1469" spans="1:16" hidden="1" x14ac:dyDescent="0.25">
      <c r="A1469" s="1">
        <v>1530</v>
      </c>
      <c r="B1469" t="s">
        <v>664</v>
      </c>
      <c r="C1469" t="s">
        <v>6816</v>
      </c>
      <c r="D1469" s="1" t="s">
        <v>7</v>
      </c>
      <c r="E1469" s="2">
        <v>3589516000</v>
      </c>
      <c r="F1469" s="2">
        <v>1955682000</v>
      </c>
      <c r="G1469" s="1"/>
      <c r="H1469" s="1"/>
      <c r="I1469" s="2">
        <v>787329000</v>
      </c>
      <c r="J1469" s="1" t="s">
        <v>66</v>
      </c>
      <c r="K1469" s="1" t="s">
        <v>67</v>
      </c>
      <c r="M1469">
        <f t="array" ref="M1469">1 - (F1468/E1468)</f>
        <v>0.28794418654191523</v>
      </c>
      <c r="N1469">
        <f t="shared" si="44"/>
        <v>0.23582705857837102</v>
      </c>
      <c r="O1469" s="2">
        <f t="array" ref="O1469">P1469-SUM(G1469:I1469)</f>
        <v>846505000</v>
      </c>
      <c r="P1469" s="2">
        <f t="shared" si="45"/>
        <v>1633834000</v>
      </c>
    </row>
    <row r="1470" spans="1:16" x14ac:dyDescent="0.25">
      <c r="A1470" s="1">
        <v>1531</v>
      </c>
      <c r="B1470" t="s">
        <v>664</v>
      </c>
      <c r="C1470" t="s">
        <v>6817</v>
      </c>
      <c r="D1470" s="1" t="s">
        <v>10</v>
      </c>
      <c r="E1470" s="2">
        <v>3494253000</v>
      </c>
      <c r="F1470" s="2">
        <v>1838766000</v>
      </c>
      <c r="G1470" s="1"/>
      <c r="H1470" s="1"/>
      <c r="I1470" s="2">
        <v>819711000</v>
      </c>
      <c r="J1470" s="1" t="s">
        <v>66</v>
      </c>
      <c r="K1470" s="1" t="s">
        <v>67</v>
      </c>
      <c r="M1470">
        <f t="array" ref="M1470">1 - (F1469/E1469)</f>
        <v>0.45516832910063643</v>
      </c>
      <c r="N1470">
        <f t="shared" si="44"/>
        <v>0.23918588608208965</v>
      </c>
      <c r="O1470" s="2">
        <f t="array" ref="O1470">P1470-SUM(G1470:I1470)</f>
        <v>835776000</v>
      </c>
      <c r="P1470" s="2">
        <f t="shared" si="45"/>
        <v>1655487000</v>
      </c>
    </row>
    <row r="1471" spans="1:16" hidden="1" x14ac:dyDescent="0.25">
      <c r="A1471" s="1">
        <v>1532</v>
      </c>
      <c r="B1471" t="s">
        <v>664</v>
      </c>
      <c r="C1471" t="s">
        <v>6818</v>
      </c>
      <c r="D1471" s="1" t="s">
        <v>11</v>
      </c>
      <c r="E1471" s="2">
        <v>3620095000</v>
      </c>
      <c r="F1471" s="2">
        <v>1903384000</v>
      </c>
      <c r="G1471" s="1"/>
      <c r="H1471" s="1"/>
      <c r="I1471" s="2">
        <v>855908000</v>
      </c>
      <c r="J1471" s="1" t="s">
        <v>66</v>
      </c>
      <c r="K1471" s="1" t="s">
        <v>67</v>
      </c>
      <c r="M1471">
        <f t="array" ref="M1471">1 - (F1470/E1470)</f>
        <v>0.47377422298843275</v>
      </c>
      <c r="N1471">
        <f t="shared" si="44"/>
        <v>0.23778464377316064</v>
      </c>
      <c r="O1471" s="2">
        <f t="array" ref="O1471">P1471-SUM(G1471:I1471)</f>
        <v>860803000</v>
      </c>
      <c r="P1471" s="2">
        <f t="shared" si="45"/>
        <v>1716711000</v>
      </c>
    </row>
    <row r="1472" spans="1:16" hidden="1" x14ac:dyDescent="0.25">
      <c r="A1472" s="1">
        <v>1533</v>
      </c>
      <c r="B1472" t="s">
        <v>664</v>
      </c>
      <c r="C1472" t="s">
        <v>6819</v>
      </c>
      <c r="D1472" s="1" t="s">
        <v>12</v>
      </c>
      <c r="E1472" s="2">
        <v>3766065000</v>
      </c>
      <c r="F1472" s="2">
        <v>2016212000</v>
      </c>
      <c r="G1472" s="1"/>
      <c r="H1472" s="1"/>
      <c r="I1472" s="2">
        <v>907024000</v>
      </c>
      <c r="J1472" s="1" t="s">
        <v>66</v>
      </c>
      <c r="K1472" s="1" t="s">
        <v>67</v>
      </c>
      <c r="M1472">
        <f t="array" ref="M1472">1 - (F1471/E1471)</f>
        <v>0.47421711308681125</v>
      </c>
      <c r="N1472">
        <f t="shared" si="44"/>
        <v>0.22379565939515117</v>
      </c>
      <c r="O1472" s="2">
        <f t="array" ref="O1472">P1472-SUM(G1472:I1472)</f>
        <v>842829000</v>
      </c>
      <c r="P1472" s="2">
        <f t="shared" si="45"/>
        <v>1749853000</v>
      </c>
    </row>
    <row r="1473" spans="1:16" hidden="1" x14ac:dyDescent="0.25">
      <c r="A1473" s="1">
        <v>1534</v>
      </c>
      <c r="B1473" t="s">
        <v>665</v>
      </c>
      <c r="C1473" t="s">
        <v>6816</v>
      </c>
      <c r="D1473" s="1" t="s">
        <v>7</v>
      </c>
      <c r="E1473" s="2">
        <v>12509900000</v>
      </c>
      <c r="F1473" s="2">
        <v>7214400000</v>
      </c>
      <c r="G1473" s="2">
        <v>3354900000</v>
      </c>
      <c r="H1473" s="2">
        <v>376400000</v>
      </c>
      <c r="I1473" s="1"/>
      <c r="J1473" s="1" t="s">
        <v>28</v>
      </c>
      <c r="K1473" s="1" t="s">
        <v>37</v>
      </c>
      <c r="M1473">
        <f t="array" ref="M1473">1 - (F1472/E1472)</f>
        <v>0.46463696192179371</v>
      </c>
      <c r="N1473">
        <f t="shared" si="44"/>
        <v>0.1250369707191904</v>
      </c>
      <c r="O1473" s="2">
        <f t="array" ref="O1473">P1473-SUM(G1473:I1473)</f>
        <v>1564200000</v>
      </c>
      <c r="P1473" s="2">
        <f t="shared" si="45"/>
        <v>5295500000</v>
      </c>
    </row>
    <row r="1474" spans="1:16" x14ac:dyDescent="0.25">
      <c r="A1474" s="1">
        <v>1535</v>
      </c>
      <c r="B1474" t="s">
        <v>665</v>
      </c>
      <c r="C1474" t="s">
        <v>6817</v>
      </c>
      <c r="D1474" s="1" t="s">
        <v>10</v>
      </c>
      <c r="E1474" s="2">
        <v>13090300000</v>
      </c>
      <c r="F1474" s="2">
        <v>7561200000</v>
      </c>
      <c r="G1474" s="2">
        <v>3446300000</v>
      </c>
      <c r="H1474" s="2">
        <v>395500000</v>
      </c>
      <c r="I1474" s="1"/>
      <c r="J1474" s="1" t="s">
        <v>28</v>
      </c>
      <c r="K1474" s="1" t="s">
        <v>37</v>
      </c>
      <c r="M1474">
        <f t="array" ref="M1474">1 - (F1473/E1473)</f>
        <v>0.42330474264382612</v>
      </c>
      <c r="N1474">
        <f t="shared" si="44"/>
        <v>0.1288969695117759</v>
      </c>
      <c r="O1474" s="2">
        <f t="array" ref="O1474">P1474-SUM(G1474:I1474)</f>
        <v>1687300000</v>
      </c>
      <c r="P1474" s="2">
        <f t="shared" si="45"/>
        <v>5529100000</v>
      </c>
    </row>
    <row r="1475" spans="1:16" hidden="1" x14ac:dyDescent="0.25">
      <c r="A1475" s="1">
        <v>1536</v>
      </c>
      <c r="B1475" t="s">
        <v>665</v>
      </c>
      <c r="C1475" t="s">
        <v>6818</v>
      </c>
      <c r="D1475" s="1" t="s">
        <v>11</v>
      </c>
      <c r="E1475" s="2">
        <v>16889600000</v>
      </c>
      <c r="F1475" s="2">
        <v>9397600000</v>
      </c>
      <c r="G1475" s="2">
        <v>4896100000</v>
      </c>
      <c r="H1475" s="2">
        <v>691100000</v>
      </c>
      <c r="I1475" s="1"/>
      <c r="J1475" s="1" t="s">
        <v>28</v>
      </c>
      <c r="K1475" s="1" t="s">
        <v>37</v>
      </c>
      <c r="M1475">
        <f t="array" ref="M1475">1 - (F1474/E1474)</f>
        <v>0.422381458026172</v>
      </c>
      <c r="N1475">
        <f t="shared" ref="N1475:N1538" si="46">O1475/E1475</f>
        <v>0.11277946191739295</v>
      </c>
      <c r="O1475" s="2">
        <f t="array" ref="O1475">P1475-SUM(G1475:I1475)</f>
        <v>1904800000</v>
      </c>
      <c r="P1475" s="2">
        <f t="shared" ref="P1475:P1538" si="47">E1475-F1475</f>
        <v>7492000000</v>
      </c>
    </row>
    <row r="1476" spans="1:16" hidden="1" x14ac:dyDescent="0.25">
      <c r="A1476" s="1">
        <v>1537</v>
      </c>
      <c r="B1476" t="s">
        <v>665</v>
      </c>
      <c r="C1476" t="s">
        <v>6819</v>
      </c>
      <c r="D1476" s="1" t="s">
        <v>12</v>
      </c>
      <c r="E1476" s="2">
        <v>16965400000</v>
      </c>
      <c r="F1476" s="2">
        <v>9209500000</v>
      </c>
      <c r="G1476" s="2">
        <v>4612100000</v>
      </c>
      <c r="H1476" s="2">
        <v>692300000</v>
      </c>
      <c r="I1476" s="1"/>
      <c r="J1476" s="1" t="s">
        <v>28</v>
      </c>
      <c r="K1476" s="1" t="s">
        <v>37</v>
      </c>
      <c r="M1476">
        <f t="array" ref="M1476">1 - (F1475/E1475)</f>
        <v>0.44358658582796517</v>
      </c>
      <c r="N1476">
        <f t="shared" si="46"/>
        <v>0.14449998231695096</v>
      </c>
      <c r="O1476" s="2">
        <f t="array" ref="O1476">P1476-SUM(G1476:I1476)</f>
        <v>2451500000</v>
      </c>
      <c r="P1476" s="2">
        <f t="shared" si="47"/>
        <v>7755900000</v>
      </c>
    </row>
    <row r="1477" spans="1:16" hidden="1" x14ac:dyDescent="0.25">
      <c r="A1477" s="1">
        <v>1538</v>
      </c>
      <c r="B1477" t="s">
        <v>666</v>
      </c>
      <c r="C1477" t="s">
        <v>6816</v>
      </c>
      <c r="D1477" s="1" t="s">
        <v>7</v>
      </c>
      <c r="E1477" s="2">
        <v>763000000</v>
      </c>
      <c r="F1477" s="2">
        <v>12000000</v>
      </c>
      <c r="G1477" s="2">
        <v>429000000</v>
      </c>
      <c r="H1477" s="1"/>
      <c r="I1477" s="2">
        <v>26000000</v>
      </c>
      <c r="J1477" s="1" t="s">
        <v>15</v>
      </c>
      <c r="K1477" s="1" t="s">
        <v>101</v>
      </c>
      <c r="M1477">
        <f t="array" ref="M1477">1 - (F1476/E1476)</f>
        <v>0.45715986655192331</v>
      </c>
      <c r="N1477">
        <f t="shared" si="46"/>
        <v>0.38794233289646135</v>
      </c>
      <c r="O1477" s="2">
        <f t="array" ref="O1477">P1477-SUM(G1477:I1477)</f>
        <v>296000000</v>
      </c>
      <c r="P1477" s="2">
        <f t="shared" si="47"/>
        <v>751000000</v>
      </c>
    </row>
    <row r="1478" spans="1:16" x14ac:dyDescent="0.25">
      <c r="A1478" s="1">
        <v>1539</v>
      </c>
      <c r="B1478" t="s">
        <v>666</v>
      </c>
      <c r="C1478" t="s">
        <v>6817</v>
      </c>
      <c r="D1478" s="1" t="s">
        <v>10</v>
      </c>
      <c r="E1478" s="2">
        <v>945000000</v>
      </c>
      <c r="F1478" s="2">
        <v>18000000</v>
      </c>
      <c r="G1478" s="2">
        <v>597000000</v>
      </c>
      <c r="H1478" s="1"/>
      <c r="I1478" s="2">
        <v>36000000</v>
      </c>
      <c r="J1478" s="1" t="s">
        <v>15</v>
      </c>
      <c r="K1478" s="1" t="s">
        <v>101</v>
      </c>
      <c r="M1478">
        <f t="array" ref="M1478">1 - (F1477/E1477)</f>
        <v>0.98427260812581918</v>
      </c>
      <c r="N1478">
        <f t="shared" si="46"/>
        <v>0.31111111111111112</v>
      </c>
      <c r="O1478" s="2">
        <f t="array" ref="O1478">P1478-SUM(G1478:I1478)</f>
        <v>294000000</v>
      </c>
      <c r="P1478" s="2">
        <f t="shared" si="47"/>
        <v>927000000</v>
      </c>
    </row>
    <row r="1479" spans="1:16" hidden="1" x14ac:dyDescent="0.25">
      <c r="A1479" s="1">
        <v>1540</v>
      </c>
      <c r="B1479" t="s">
        <v>666</v>
      </c>
      <c r="C1479" t="s">
        <v>6818</v>
      </c>
      <c r="D1479" s="1" t="s">
        <v>11</v>
      </c>
      <c r="E1479" s="2">
        <v>1246000000</v>
      </c>
      <c r="F1479" s="2">
        <v>40000000</v>
      </c>
      <c r="G1479" s="2">
        <v>801000000</v>
      </c>
      <c r="H1479" s="1"/>
      <c r="I1479" s="2">
        <v>65000000</v>
      </c>
      <c r="J1479" s="1" t="s">
        <v>15</v>
      </c>
      <c r="K1479" s="1" t="s">
        <v>101</v>
      </c>
      <c r="M1479">
        <f t="array" ref="M1479">1 - (F1478/E1478)</f>
        <v>0.98095238095238091</v>
      </c>
      <c r="N1479">
        <f t="shared" si="46"/>
        <v>0.27287319422150885</v>
      </c>
      <c r="O1479" s="2">
        <f t="array" ref="O1479">P1479-SUM(G1479:I1479)</f>
        <v>340000000</v>
      </c>
      <c r="P1479" s="2">
        <f t="shared" si="47"/>
        <v>1206000000</v>
      </c>
    </row>
    <row r="1480" spans="1:16" hidden="1" x14ac:dyDescent="0.25">
      <c r="A1480" s="1">
        <v>1541</v>
      </c>
      <c r="B1480" t="s">
        <v>666</v>
      </c>
      <c r="C1480" t="s">
        <v>6819</v>
      </c>
      <c r="D1480" s="1" t="s">
        <v>12</v>
      </c>
      <c r="E1480" s="2">
        <v>1492000000</v>
      </c>
      <c r="F1480" s="2">
        <v>58000000</v>
      </c>
      <c r="G1480" s="2">
        <v>1109000000</v>
      </c>
      <c r="H1480" s="1"/>
      <c r="I1480" s="2">
        <v>93000000</v>
      </c>
      <c r="J1480" s="1" t="s">
        <v>15</v>
      </c>
      <c r="K1480" s="1" t="s">
        <v>101</v>
      </c>
      <c r="M1480">
        <f t="array" ref="M1480">1 - (F1479/E1479)</f>
        <v>0.9678972712680578</v>
      </c>
      <c r="N1480">
        <f t="shared" si="46"/>
        <v>0.15549597855227881</v>
      </c>
      <c r="O1480" s="2">
        <f t="array" ref="O1480">P1480-SUM(G1480:I1480)</f>
        <v>232000000</v>
      </c>
      <c r="P1480" s="2">
        <f t="shared" si="47"/>
        <v>1434000000</v>
      </c>
    </row>
    <row r="1481" spans="1:16" hidden="1" x14ac:dyDescent="0.25">
      <c r="A1481" s="1">
        <v>1542</v>
      </c>
      <c r="B1481" t="s">
        <v>667</v>
      </c>
      <c r="C1481" t="s">
        <v>6816</v>
      </c>
      <c r="D1481" s="1" t="s">
        <v>10</v>
      </c>
      <c r="E1481" s="2">
        <v>26191000000</v>
      </c>
      <c r="F1481" s="2">
        <v>13307000000</v>
      </c>
      <c r="G1481" s="2">
        <v>3757000000</v>
      </c>
      <c r="H1481" s="1"/>
      <c r="I1481" s="2">
        <v>3821000000</v>
      </c>
      <c r="J1481" s="1" t="s">
        <v>66</v>
      </c>
      <c r="K1481" s="1" t="s">
        <v>69</v>
      </c>
      <c r="M1481">
        <f t="array" ref="M1481">1 - (F1480/E1480)</f>
        <v>0.96112600536193027</v>
      </c>
      <c r="N1481">
        <f t="shared" si="46"/>
        <v>0.2025886754992173</v>
      </c>
      <c r="O1481" s="2">
        <f t="array" ref="O1481">P1481-SUM(G1481:I1481)</f>
        <v>5306000000</v>
      </c>
      <c r="P1481" s="2">
        <f t="shared" si="47"/>
        <v>12884000000</v>
      </c>
    </row>
    <row r="1482" spans="1:16" x14ac:dyDescent="0.25">
      <c r="A1482" s="1">
        <v>1543</v>
      </c>
      <c r="B1482" t="s">
        <v>667</v>
      </c>
      <c r="C1482" t="s">
        <v>6817</v>
      </c>
      <c r="D1482" s="1" t="s">
        <v>11</v>
      </c>
      <c r="E1482" s="2">
        <v>27174000000</v>
      </c>
      <c r="F1482" s="2">
        <v>13870000000</v>
      </c>
      <c r="G1482" s="2">
        <v>3964000000</v>
      </c>
      <c r="H1482" s="1"/>
      <c r="I1482" s="2">
        <v>3882000000</v>
      </c>
      <c r="J1482" s="1" t="s">
        <v>66</v>
      </c>
      <c r="K1482" s="1" t="s">
        <v>69</v>
      </c>
      <c r="M1482">
        <f t="array" ref="M1482">1 - (F1481/E1481)</f>
        <v>0.49192470696040624</v>
      </c>
      <c r="N1482">
        <f t="shared" si="46"/>
        <v>0.20085375726797675</v>
      </c>
      <c r="O1482" s="2">
        <f t="array" ref="O1482">P1482-SUM(G1482:I1482)</f>
        <v>5458000000</v>
      </c>
      <c r="P1482" s="2">
        <f t="shared" si="47"/>
        <v>13304000000</v>
      </c>
    </row>
    <row r="1483" spans="1:16" hidden="1" x14ac:dyDescent="0.25">
      <c r="A1483" s="1">
        <v>1544</v>
      </c>
      <c r="B1483" t="s">
        <v>667</v>
      </c>
      <c r="C1483" t="s">
        <v>6818</v>
      </c>
      <c r="D1483" s="1" t="s">
        <v>12</v>
      </c>
      <c r="E1483" s="2">
        <v>26815000000</v>
      </c>
      <c r="F1483" s="2">
        <v>13723000000</v>
      </c>
      <c r="G1483" s="2">
        <v>4094000000</v>
      </c>
      <c r="H1483" s="1"/>
      <c r="I1483" s="2">
        <v>3885000000</v>
      </c>
      <c r="J1483" s="1" t="s">
        <v>66</v>
      </c>
      <c r="K1483" s="1" t="s">
        <v>69</v>
      </c>
      <c r="M1483">
        <f t="array" ref="M1483">1 - (F1482/E1482)</f>
        <v>0.48958563332597338</v>
      </c>
      <c r="N1483">
        <f t="shared" si="46"/>
        <v>0.19067685996643668</v>
      </c>
      <c r="O1483" s="2">
        <f t="array" ref="O1483">P1483-SUM(G1483:I1483)</f>
        <v>5113000000</v>
      </c>
      <c r="P1483" s="2">
        <f t="shared" si="47"/>
        <v>13092000000</v>
      </c>
    </row>
    <row r="1484" spans="1:16" hidden="1" x14ac:dyDescent="0.25">
      <c r="A1484" s="1">
        <v>1545</v>
      </c>
      <c r="B1484" t="s">
        <v>667</v>
      </c>
      <c r="C1484" t="s">
        <v>6819</v>
      </c>
      <c r="D1484" s="1" t="s">
        <v>75</v>
      </c>
      <c r="E1484" s="2">
        <v>27625000000</v>
      </c>
      <c r="F1484" s="2">
        <v>15070000000</v>
      </c>
      <c r="G1484" s="2">
        <v>4154000000</v>
      </c>
      <c r="H1484" s="1"/>
      <c r="I1484" s="2">
        <v>3985000000</v>
      </c>
      <c r="J1484" s="1" t="s">
        <v>66</v>
      </c>
      <c r="K1484" s="1" t="s">
        <v>69</v>
      </c>
      <c r="M1484">
        <f t="array" ref="M1484">1 - (F1483/E1483)</f>
        <v>0.48823419727764306</v>
      </c>
      <c r="N1484">
        <f t="shared" si="46"/>
        <v>0.15985520361990951</v>
      </c>
      <c r="O1484" s="2">
        <f t="array" ref="O1484">P1484-SUM(G1484:I1484)</f>
        <v>4416000000</v>
      </c>
      <c r="P1484" s="2">
        <f t="shared" si="47"/>
        <v>12555000000</v>
      </c>
    </row>
    <row r="1485" spans="1:16" hidden="1" x14ac:dyDescent="0.25">
      <c r="A1485" s="1">
        <v>1546</v>
      </c>
      <c r="B1485" t="s">
        <v>668</v>
      </c>
      <c r="C1485" t="s">
        <v>6816</v>
      </c>
      <c r="D1485" s="1" t="s">
        <v>14</v>
      </c>
      <c r="E1485" s="2">
        <v>4664120000</v>
      </c>
      <c r="F1485" s="2">
        <v>3098066000</v>
      </c>
      <c r="G1485" s="2">
        <v>1040287000</v>
      </c>
      <c r="H1485" s="1"/>
      <c r="I1485" s="2">
        <v>88975000</v>
      </c>
      <c r="J1485" s="1" t="s">
        <v>15</v>
      </c>
      <c r="K1485" s="1" t="s">
        <v>669</v>
      </c>
      <c r="M1485">
        <f t="array" ref="M1485">1 - (F1484/E1484)</f>
        <v>0.45447963800904978</v>
      </c>
      <c r="N1485">
        <f t="shared" si="46"/>
        <v>9.3649391525089401E-2</v>
      </c>
      <c r="O1485" s="2">
        <f t="array" ref="O1485">P1485-SUM(G1485:I1485)</f>
        <v>436792000</v>
      </c>
      <c r="P1485" s="2">
        <f t="shared" si="47"/>
        <v>1566054000</v>
      </c>
    </row>
    <row r="1486" spans="1:16" x14ac:dyDescent="0.25">
      <c r="A1486" s="1">
        <v>1547</v>
      </c>
      <c r="B1486" t="s">
        <v>668</v>
      </c>
      <c r="C1486" t="s">
        <v>6817</v>
      </c>
      <c r="D1486" s="1" t="s">
        <v>17</v>
      </c>
      <c r="E1486" s="2">
        <v>5164784000</v>
      </c>
      <c r="F1486" s="2">
        <v>3411175000</v>
      </c>
      <c r="G1486" s="2">
        <v>1138934000</v>
      </c>
      <c r="H1486" s="1"/>
      <c r="I1486" s="2">
        <v>100025000</v>
      </c>
      <c r="J1486" s="1" t="s">
        <v>15</v>
      </c>
      <c r="K1486" s="1" t="s">
        <v>669</v>
      </c>
      <c r="M1486">
        <f t="array" ref="M1486">1 - (F1485/E1485)</f>
        <v>0.33576623242969739</v>
      </c>
      <c r="N1486">
        <f t="shared" si="46"/>
        <v>9.9645987131310815E-2</v>
      </c>
      <c r="O1486" s="2">
        <f t="array" ref="O1486">P1486-SUM(G1486:I1486)</f>
        <v>514650000</v>
      </c>
      <c r="P1486" s="2">
        <f t="shared" si="47"/>
        <v>1753609000</v>
      </c>
    </row>
    <row r="1487" spans="1:16" hidden="1" x14ac:dyDescent="0.25">
      <c r="A1487" s="1">
        <v>1548</v>
      </c>
      <c r="B1487" t="s">
        <v>668</v>
      </c>
      <c r="C1487" t="s">
        <v>6818</v>
      </c>
      <c r="D1487" s="1" t="s">
        <v>367</v>
      </c>
      <c r="E1487" s="2">
        <v>5711715000</v>
      </c>
      <c r="F1487" s="2">
        <v>3761300000</v>
      </c>
      <c r="G1487" s="2">
        <v>1246308000</v>
      </c>
      <c r="H1487" s="1"/>
      <c r="I1487" s="2">
        <v>114635000</v>
      </c>
      <c r="J1487" s="1" t="s">
        <v>15</v>
      </c>
      <c r="K1487" s="1" t="s">
        <v>669</v>
      </c>
      <c r="M1487">
        <f t="array" ref="M1487">1 - (F1486/E1486)</f>
        <v>0.33953191459700927</v>
      </c>
      <c r="N1487">
        <f t="shared" si="46"/>
        <v>0.10320402891250702</v>
      </c>
      <c r="O1487" s="2">
        <f t="array" ref="O1487">P1487-SUM(G1487:I1487)</f>
        <v>589472000</v>
      </c>
      <c r="P1487" s="2">
        <f t="shared" si="47"/>
        <v>1950415000</v>
      </c>
    </row>
    <row r="1488" spans="1:16" hidden="1" x14ac:dyDescent="0.25">
      <c r="A1488" s="1">
        <v>1549</v>
      </c>
      <c r="B1488" t="s">
        <v>668</v>
      </c>
      <c r="C1488" t="s">
        <v>6819</v>
      </c>
      <c r="D1488" s="1" t="s">
        <v>368</v>
      </c>
      <c r="E1488" s="2">
        <v>6226507000</v>
      </c>
      <c r="F1488" s="2">
        <v>4083333000</v>
      </c>
      <c r="G1488" s="2">
        <v>1369097000</v>
      </c>
      <c r="H1488" s="1"/>
      <c r="I1488" s="2">
        <v>123569000</v>
      </c>
      <c r="J1488" s="1" t="s">
        <v>15</v>
      </c>
      <c r="K1488" s="1" t="s">
        <v>669</v>
      </c>
      <c r="M1488">
        <f t="array" ref="M1488">1 - (F1487/E1487)</f>
        <v>0.34147624662645104</v>
      </c>
      <c r="N1488">
        <f t="shared" si="46"/>
        <v>0.10447398517338854</v>
      </c>
      <c r="O1488" s="2">
        <f t="array" ref="O1488">P1488-SUM(G1488:I1488)</f>
        <v>650508000</v>
      </c>
      <c r="P1488" s="2">
        <f t="shared" si="47"/>
        <v>2143174000</v>
      </c>
    </row>
    <row r="1489" spans="1:16" hidden="1" x14ac:dyDescent="0.25">
      <c r="A1489" s="1">
        <v>1550</v>
      </c>
      <c r="B1489" t="s">
        <v>670</v>
      </c>
      <c r="C1489" t="s">
        <v>6816</v>
      </c>
      <c r="D1489" s="1" t="s">
        <v>671</v>
      </c>
      <c r="E1489" s="2">
        <v>34374000000</v>
      </c>
      <c r="F1489" s="2">
        <v>32016000000</v>
      </c>
      <c r="G1489" s="2">
        <v>983000000</v>
      </c>
      <c r="H1489" s="1"/>
      <c r="I1489" s="1"/>
      <c r="J1489" s="1" t="s">
        <v>51</v>
      </c>
      <c r="K1489" s="1" t="s">
        <v>164</v>
      </c>
      <c r="M1489">
        <f t="array" ref="M1489">1 - (F1488/E1488)</f>
        <v>0.34420165270833225</v>
      </c>
      <c r="N1489">
        <f t="shared" si="46"/>
        <v>4.0001163670215861E-2</v>
      </c>
      <c r="O1489" s="2">
        <f t="array" ref="O1489">P1489-SUM(G1489:I1489)</f>
        <v>1375000000</v>
      </c>
      <c r="P1489" s="2">
        <f t="shared" si="47"/>
        <v>2358000000</v>
      </c>
    </row>
    <row r="1490" spans="1:16" x14ac:dyDescent="0.25">
      <c r="A1490" s="1">
        <v>1551</v>
      </c>
      <c r="B1490" t="s">
        <v>670</v>
      </c>
      <c r="C1490" t="s">
        <v>6817</v>
      </c>
      <c r="D1490" s="1" t="s">
        <v>638</v>
      </c>
      <c r="E1490" s="2">
        <v>37580000000</v>
      </c>
      <c r="F1490" s="2">
        <v>34895000000</v>
      </c>
      <c r="G1490" s="2">
        <v>1255000000</v>
      </c>
      <c r="H1490" s="1"/>
      <c r="I1490" s="1"/>
      <c r="J1490" s="1" t="s">
        <v>51</v>
      </c>
      <c r="K1490" s="1" t="s">
        <v>164</v>
      </c>
      <c r="M1490">
        <f t="array" ref="M1490">1 - (F1489/E1489)</f>
        <v>6.8598359224995686E-2</v>
      </c>
      <c r="N1490">
        <f t="shared" si="46"/>
        <v>3.8052155401809472E-2</v>
      </c>
      <c r="O1490" s="2">
        <f t="array" ref="O1490">P1490-SUM(G1490:I1490)</f>
        <v>1430000000</v>
      </c>
      <c r="P1490" s="2">
        <f t="shared" si="47"/>
        <v>2685000000</v>
      </c>
    </row>
    <row r="1491" spans="1:16" hidden="1" x14ac:dyDescent="0.25">
      <c r="A1491" s="1">
        <v>1552</v>
      </c>
      <c r="B1491" t="s">
        <v>670</v>
      </c>
      <c r="C1491" t="s">
        <v>6818</v>
      </c>
      <c r="D1491" s="1" t="s">
        <v>286</v>
      </c>
      <c r="E1491" s="2">
        <v>41373000000</v>
      </c>
      <c r="F1491" s="2">
        <v>37456000000</v>
      </c>
      <c r="G1491" s="2">
        <v>1748000000</v>
      </c>
      <c r="H1491" s="1"/>
      <c r="I1491" s="1"/>
      <c r="J1491" s="1" t="s">
        <v>51</v>
      </c>
      <c r="K1491" s="1" t="s">
        <v>164</v>
      </c>
      <c r="M1491">
        <f t="array" ref="M1491">1 - (F1490/E1490)</f>
        <v>7.1447578499201692E-2</v>
      </c>
      <c r="N1491">
        <f t="shared" si="46"/>
        <v>5.2425494887970416E-2</v>
      </c>
      <c r="O1491" s="2">
        <f t="array" ref="O1491">P1491-SUM(G1491:I1491)</f>
        <v>2169000000</v>
      </c>
      <c r="P1491" s="2">
        <f t="shared" si="47"/>
        <v>3917000000</v>
      </c>
    </row>
    <row r="1492" spans="1:16" hidden="1" x14ac:dyDescent="0.25">
      <c r="A1492" s="1">
        <v>1553</v>
      </c>
      <c r="B1492" t="s">
        <v>670</v>
      </c>
      <c r="C1492" t="s">
        <v>6819</v>
      </c>
      <c r="D1492" s="1" t="s">
        <v>287</v>
      </c>
      <c r="E1492" s="2">
        <v>36881000000</v>
      </c>
      <c r="F1492" s="2">
        <v>32184000000</v>
      </c>
      <c r="G1492" s="2">
        <v>1864000000</v>
      </c>
      <c r="H1492" s="1"/>
      <c r="I1492" s="1"/>
      <c r="J1492" s="1" t="s">
        <v>51</v>
      </c>
      <c r="K1492" s="1" t="s">
        <v>164</v>
      </c>
      <c r="M1492">
        <f t="array" ref="M1492">1 - (F1491/E1491)</f>
        <v>9.4675271312208431E-2</v>
      </c>
      <c r="N1492">
        <f t="shared" si="46"/>
        <v>7.6814619994034869E-2</v>
      </c>
      <c r="O1492" s="2">
        <f t="array" ref="O1492">P1492-SUM(G1492:I1492)</f>
        <v>2833000000</v>
      </c>
      <c r="P1492" s="2">
        <f t="shared" si="47"/>
        <v>4697000000</v>
      </c>
    </row>
    <row r="1493" spans="1:16" hidden="1" x14ac:dyDescent="0.25">
      <c r="A1493" s="1">
        <v>1554</v>
      </c>
      <c r="B1493" t="s">
        <v>672</v>
      </c>
      <c r="C1493" t="s">
        <v>6816</v>
      </c>
      <c r="D1493" s="1" t="s">
        <v>7</v>
      </c>
      <c r="E1493" s="2">
        <v>29809000000</v>
      </c>
      <c r="F1493" s="2">
        <v>26045000000</v>
      </c>
      <c r="G1493" s="2">
        <v>1702000000</v>
      </c>
      <c r="H1493" s="1"/>
      <c r="I1493" s="2">
        <v>418000000</v>
      </c>
      <c r="J1493" s="1" t="s">
        <v>107</v>
      </c>
      <c r="K1493" s="1" t="s">
        <v>453</v>
      </c>
      <c r="M1493">
        <f t="array" ref="M1493">1 - (F1492/E1492)</f>
        <v>0.12735554892763212</v>
      </c>
      <c r="N1493">
        <f t="shared" si="46"/>
        <v>5.5151128853701901E-2</v>
      </c>
      <c r="O1493" s="2">
        <f t="array" ref="O1493">P1493-SUM(G1493:I1493)</f>
        <v>1644000000</v>
      </c>
      <c r="P1493" s="2">
        <f t="shared" si="47"/>
        <v>3764000000</v>
      </c>
    </row>
    <row r="1494" spans="1:16" x14ac:dyDescent="0.25">
      <c r="A1494" s="1">
        <v>1555</v>
      </c>
      <c r="B1494" t="s">
        <v>672</v>
      </c>
      <c r="C1494" t="s">
        <v>6817</v>
      </c>
      <c r="D1494" s="1" t="s">
        <v>10</v>
      </c>
      <c r="E1494" s="2">
        <v>37601000000</v>
      </c>
      <c r="F1494" s="2">
        <v>34085000000</v>
      </c>
      <c r="G1494" s="2">
        <v>2248000000</v>
      </c>
      <c r="H1494" s="1"/>
      <c r="I1494" s="2">
        <v>489000000</v>
      </c>
      <c r="J1494" s="1" t="s">
        <v>107</v>
      </c>
      <c r="K1494" s="1" t="s">
        <v>453</v>
      </c>
      <c r="M1494">
        <f t="array" ref="M1494">1 - (F1493/E1493)</f>
        <v>0.12627058941930291</v>
      </c>
      <c r="N1494">
        <f t="shared" si="46"/>
        <v>2.0717534108135423E-2</v>
      </c>
      <c r="O1494" s="2">
        <f t="array" ref="O1494">P1494-SUM(G1494:I1494)</f>
        <v>779000000</v>
      </c>
      <c r="P1494" s="2">
        <f t="shared" si="47"/>
        <v>3516000000</v>
      </c>
    </row>
    <row r="1495" spans="1:16" hidden="1" x14ac:dyDescent="0.25">
      <c r="A1495" s="1">
        <v>1556</v>
      </c>
      <c r="B1495" t="s">
        <v>672</v>
      </c>
      <c r="C1495" t="s">
        <v>6818</v>
      </c>
      <c r="D1495" s="1" t="s">
        <v>11</v>
      </c>
      <c r="E1495" s="2">
        <v>40633000000</v>
      </c>
      <c r="F1495" s="2">
        <v>35673000000</v>
      </c>
      <c r="G1495" s="2">
        <v>2762000000</v>
      </c>
      <c r="H1495" s="1"/>
      <c r="I1495" s="2">
        <v>562000000</v>
      </c>
      <c r="J1495" s="1" t="s">
        <v>107</v>
      </c>
      <c r="K1495" s="1" t="s">
        <v>453</v>
      </c>
      <c r="M1495">
        <f t="array" ref="M1495">1 - (F1494/E1494)</f>
        <v>9.3508151378952742E-2</v>
      </c>
      <c r="N1495">
        <f t="shared" si="46"/>
        <v>4.0262840548322791E-2</v>
      </c>
      <c r="O1495" s="2">
        <f t="array" ref="O1495">P1495-SUM(G1495:I1495)</f>
        <v>1636000000</v>
      </c>
      <c r="P1495" s="2">
        <f t="shared" si="47"/>
        <v>4960000000</v>
      </c>
    </row>
    <row r="1496" spans="1:16" hidden="1" x14ac:dyDescent="0.25">
      <c r="A1496" s="1">
        <v>1557</v>
      </c>
      <c r="B1496" t="s">
        <v>672</v>
      </c>
      <c r="C1496" t="s">
        <v>6819</v>
      </c>
      <c r="D1496" s="1" t="s">
        <v>12</v>
      </c>
      <c r="E1496" s="2">
        <v>28711000000</v>
      </c>
      <c r="F1496" s="2">
        <v>22466000000</v>
      </c>
      <c r="G1496" s="2">
        <v>2620000000</v>
      </c>
      <c r="H1496" s="1"/>
      <c r="I1496" s="2">
        <v>756000000</v>
      </c>
      <c r="J1496" s="1" t="s">
        <v>107</v>
      </c>
      <c r="K1496" s="1" t="s">
        <v>453</v>
      </c>
      <c r="M1496">
        <f t="array" ref="M1496">1 - (F1495/E1495)</f>
        <v>0.12206826963305684</v>
      </c>
      <c r="N1496">
        <f t="shared" si="46"/>
        <v>9.9926857302079342E-2</v>
      </c>
      <c r="O1496" s="2">
        <f t="array" ref="O1496">P1496-SUM(G1496:I1496)</f>
        <v>2869000000</v>
      </c>
      <c r="P1496" s="2">
        <f t="shared" si="47"/>
        <v>6245000000</v>
      </c>
    </row>
    <row r="1497" spans="1:16" hidden="1" x14ac:dyDescent="0.25">
      <c r="A1497" s="1">
        <v>1558</v>
      </c>
      <c r="B1497" t="s">
        <v>673</v>
      </c>
      <c r="C1497" t="s">
        <v>6816</v>
      </c>
      <c r="D1497" s="1" t="s">
        <v>7</v>
      </c>
      <c r="E1497" s="2">
        <v>1793557000</v>
      </c>
      <c r="F1497" s="2">
        <v>1189341000</v>
      </c>
      <c r="G1497" s="2">
        <v>247597000</v>
      </c>
      <c r="H1497" s="1"/>
      <c r="I1497" s="1"/>
      <c r="J1497" s="1" t="s">
        <v>22</v>
      </c>
      <c r="K1497" s="1" t="s">
        <v>77</v>
      </c>
      <c r="M1497">
        <f t="array" ref="M1497">1 - (F1496/E1496)</f>
        <v>0.21751245167357458</v>
      </c>
      <c r="N1497">
        <f t="shared" si="46"/>
        <v>0.19883337970301473</v>
      </c>
      <c r="O1497" s="2">
        <f t="array" ref="O1497">P1497-SUM(G1497:I1497)</f>
        <v>356619000</v>
      </c>
      <c r="P1497" s="2">
        <f t="shared" si="47"/>
        <v>604216000</v>
      </c>
    </row>
    <row r="1498" spans="1:16" x14ac:dyDescent="0.25">
      <c r="A1498" s="1">
        <v>1559</v>
      </c>
      <c r="B1498" t="s">
        <v>673</v>
      </c>
      <c r="C1498" t="s">
        <v>6817</v>
      </c>
      <c r="D1498" s="1" t="s">
        <v>10</v>
      </c>
      <c r="E1498" s="2">
        <v>2064305000</v>
      </c>
      <c r="F1498" s="2">
        <v>1369438000</v>
      </c>
      <c r="G1498" s="2">
        <v>312367000</v>
      </c>
      <c r="H1498" s="1"/>
      <c r="I1498" s="1"/>
      <c r="J1498" s="1" t="s">
        <v>22</v>
      </c>
      <c r="K1498" s="1" t="s">
        <v>77</v>
      </c>
      <c r="M1498">
        <f t="array" ref="M1498">1 - (F1497/E1497)</f>
        <v>0.33688140382491327</v>
      </c>
      <c r="N1498">
        <f t="shared" si="46"/>
        <v>0.18529238654171742</v>
      </c>
      <c r="O1498" s="2">
        <f t="array" ref="O1498">P1498-SUM(G1498:I1498)</f>
        <v>382500000</v>
      </c>
      <c r="P1498" s="2">
        <f t="shared" si="47"/>
        <v>694867000</v>
      </c>
    </row>
    <row r="1499" spans="1:16" hidden="1" x14ac:dyDescent="0.25">
      <c r="A1499" s="1">
        <v>1560</v>
      </c>
      <c r="B1499" t="s">
        <v>673</v>
      </c>
      <c r="C1499" t="s">
        <v>6818</v>
      </c>
      <c r="D1499" s="1" t="s">
        <v>11</v>
      </c>
      <c r="E1499" s="2">
        <v>2446877000</v>
      </c>
      <c r="F1499" s="2">
        <v>1668892000</v>
      </c>
      <c r="G1499" s="2">
        <v>346345000</v>
      </c>
      <c r="H1499" s="1"/>
      <c r="I1499" s="1"/>
      <c r="J1499" s="1" t="s">
        <v>22</v>
      </c>
      <c r="K1499" s="1" t="s">
        <v>77</v>
      </c>
      <c r="M1499">
        <f t="array" ref="M1499">1 - (F1498/E1498)</f>
        <v>0.33661062682113352</v>
      </c>
      <c r="N1499">
        <f t="shared" si="46"/>
        <v>0.17640445351360121</v>
      </c>
      <c r="O1499" s="2">
        <f t="array" ref="O1499">P1499-SUM(G1499:I1499)</f>
        <v>431640000</v>
      </c>
      <c r="P1499" s="2">
        <f t="shared" si="47"/>
        <v>777985000</v>
      </c>
    </row>
    <row r="1500" spans="1:16" hidden="1" x14ac:dyDescent="0.25">
      <c r="A1500" s="1">
        <v>1561</v>
      </c>
      <c r="B1500" t="s">
        <v>673</v>
      </c>
      <c r="C1500" t="s">
        <v>6819</v>
      </c>
      <c r="D1500" s="1" t="s">
        <v>12</v>
      </c>
      <c r="E1500" s="2">
        <v>2779541000</v>
      </c>
      <c r="F1500" s="2">
        <v>1855181000</v>
      </c>
      <c r="G1500" s="2">
        <v>390253000</v>
      </c>
      <c r="H1500" s="1"/>
      <c r="I1500" s="1"/>
      <c r="J1500" s="1" t="s">
        <v>22</v>
      </c>
      <c r="K1500" s="1" t="s">
        <v>77</v>
      </c>
      <c r="M1500">
        <f t="array" ref="M1500">1 - (F1499/E1499)</f>
        <v>0.31795018711606671</v>
      </c>
      <c r="N1500">
        <f t="shared" si="46"/>
        <v>0.1921565467104101</v>
      </c>
      <c r="O1500" s="2">
        <f t="array" ref="O1500">P1500-SUM(G1500:I1500)</f>
        <v>534107000</v>
      </c>
      <c r="P1500" s="2">
        <f t="shared" si="47"/>
        <v>924360000</v>
      </c>
    </row>
    <row r="1501" spans="1:16" hidden="1" x14ac:dyDescent="0.25">
      <c r="A1501" s="1">
        <v>1562</v>
      </c>
      <c r="B1501" t="s">
        <v>674</v>
      </c>
      <c r="C1501" t="s">
        <v>6816</v>
      </c>
      <c r="D1501" s="1" t="s">
        <v>7</v>
      </c>
      <c r="E1501" s="2">
        <v>12825000000</v>
      </c>
      <c r="F1501" s="2">
        <v>6457000000</v>
      </c>
      <c r="G1501" s="2">
        <v>1804000000</v>
      </c>
      <c r="H1501" s="2">
        <v>1877000000</v>
      </c>
      <c r="I1501" s="1"/>
      <c r="J1501" s="1" t="s">
        <v>22</v>
      </c>
      <c r="K1501" s="1" t="s">
        <v>46</v>
      </c>
      <c r="M1501">
        <f t="array" ref="M1501">1 - (F1500/E1500)</f>
        <v>0.33255850516326257</v>
      </c>
      <c r="N1501">
        <f t="shared" si="46"/>
        <v>0.20951267056530215</v>
      </c>
      <c r="O1501" s="2">
        <f t="array" ref="O1501">P1501-SUM(G1501:I1501)</f>
        <v>2687000000</v>
      </c>
      <c r="P1501" s="2">
        <f t="shared" si="47"/>
        <v>6368000000</v>
      </c>
    </row>
    <row r="1502" spans="1:16" x14ac:dyDescent="0.25">
      <c r="A1502" s="1">
        <v>1563</v>
      </c>
      <c r="B1502" t="s">
        <v>674</v>
      </c>
      <c r="C1502" t="s">
        <v>6817</v>
      </c>
      <c r="D1502" s="1" t="s">
        <v>10</v>
      </c>
      <c r="E1502" s="2">
        <v>12205000000</v>
      </c>
      <c r="F1502" s="2">
        <v>5841000000</v>
      </c>
      <c r="G1502" s="2">
        <v>1858000000</v>
      </c>
      <c r="H1502" s="2">
        <v>1522000000</v>
      </c>
      <c r="I1502" s="1"/>
      <c r="J1502" s="1" t="s">
        <v>22</v>
      </c>
      <c r="K1502" s="1" t="s">
        <v>46</v>
      </c>
      <c r="M1502">
        <f t="array" ref="M1502">1 - (F1501/E1501)</f>
        <v>0.49653021442495127</v>
      </c>
      <c r="N1502">
        <f t="shared" si="46"/>
        <v>0.24448996312986482</v>
      </c>
      <c r="O1502" s="2">
        <f t="array" ref="O1502">P1502-SUM(G1502:I1502)</f>
        <v>2984000000</v>
      </c>
      <c r="P1502" s="2">
        <f t="shared" si="47"/>
        <v>6364000000</v>
      </c>
    </row>
    <row r="1503" spans="1:16" hidden="1" x14ac:dyDescent="0.25">
      <c r="A1503" s="1">
        <v>1564</v>
      </c>
      <c r="B1503" t="s">
        <v>674</v>
      </c>
      <c r="C1503" t="s">
        <v>6818</v>
      </c>
      <c r="D1503" s="1" t="s">
        <v>11</v>
      </c>
      <c r="E1503" s="2">
        <v>13045000000</v>
      </c>
      <c r="F1503" s="2">
        <v>5618000000</v>
      </c>
      <c r="G1503" s="2">
        <v>1843000000</v>
      </c>
      <c r="H1503" s="2">
        <v>1358000000</v>
      </c>
      <c r="I1503" s="1"/>
      <c r="J1503" s="1" t="s">
        <v>22</v>
      </c>
      <c r="K1503" s="1" t="s">
        <v>46</v>
      </c>
      <c r="M1503">
        <f t="array" ref="M1503">1 - (F1502/E1502)</f>
        <v>0.52142564522736579</v>
      </c>
      <c r="N1503">
        <f t="shared" si="46"/>
        <v>0.32395553852050596</v>
      </c>
      <c r="O1503" s="2">
        <f t="array" ref="O1503">P1503-SUM(G1503:I1503)</f>
        <v>4226000000</v>
      </c>
      <c r="P1503" s="2">
        <f t="shared" si="47"/>
        <v>7427000000</v>
      </c>
    </row>
    <row r="1504" spans="1:16" hidden="1" x14ac:dyDescent="0.25">
      <c r="A1504" s="1">
        <v>1565</v>
      </c>
      <c r="B1504" t="s">
        <v>674</v>
      </c>
      <c r="C1504" t="s">
        <v>6819</v>
      </c>
      <c r="D1504" s="1" t="s">
        <v>12</v>
      </c>
      <c r="E1504" s="2">
        <v>13000000000</v>
      </c>
      <c r="F1504" s="2">
        <v>5440000000</v>
      </c>
      <c r="G1504" s="2">
        <v>1748000000</v>
      </c>
      <c r="H1504" s="2">
        <v>1280000000</v>
      </c>
      <c r="I1504" s="1"/>
      <c r="J1504" s="1" t="s">
        <v>22</v>
      </c>
      <c r="K1504" s="1" t="s">
        <v>46</v>
      </c>
      <c r="M1504">
        <f t="array" ref="M1504">1 - (F1503/E1503)</f>
        <v>0.56933691069375247</v>
      </c>
      <c r="N1504">
        <f t="shared" si="46"/>
        <v>0.3486153846153846</v>
      </c>
      <c r="O1504" s="2">
        <f t="array" ref="O1504">P1504-SUM(G1504:I1504)</f>
        <v>4532000000</v>
      </c>
      <c r="P1504" s="2">
        <f t="shared" si="47"/>
        <v>7560000000</v>
      </c>
    </row>
    <row r="1505" spans="1:16" hidden="1" x14ac:dyDescent="0.25">
      <c r="A1505" s="1">
        <v>1566</v>
      </c>
      <c r="B1505" t="s">
        <v>675</v>
      </c>
      <c r="C1505" t="s">
        <v>6816</v>
      </c>
      <c r="D1505" s="1" t="s">
        <v>14</v>
      </c>
      <c r="E1505" s="2">
        <v>12237000000</v>
      </c>
      <c r="F1505" s="2">
        <v>10019000000</v>
      </c>
      <c r="G1505" s="2">
        <v>1165000000</v>
      </c>
      <c r="H1505" s="1"/>
      <c r="I1505" s="1"/>
      <c r="J1505" s="1" t="s">
        <v>8</v>
      </c>
      <c r="K1505" s="1" t="s">
        <v>215</v>
      </c>
      <c r="M1505">
        <f t="array" ref="M1505">1 - (F1504/E1504)</f>
        <v>0.58153846153846156</v>
      </c>
      <c r="N1505">
        <f t="shared" si="46"/>
        <v>8.6050502574160331E-2</v>
      </c>
      <c r="O1505" s="2">
        <f t="array" ref="O1505">P1505-SUM(G1505:I1505)</f>
        <v>1053000000</v>
      </c>
      <c r="P1505" s="2">
        <f t="shared" si="47"/>
        <v>2218000000</v>
      </c>
    </row>
    <row r="1506" spans="1:16" x14ac:dyDescent="0.25">
      <c r="A1506" s="1">
        <v>1567</v>
      </c>
      <c r="B1506" t="s">
        <v>675</v>
      </c>
      <c r="C1506" t="s">
        <v>6817</v>
      </c>
      <c r="D1506" s="1" t="s">
        <v>17</v>
      </c>
      <c r="E1506" s="2">
        <v>12104000000</v>
      </c>
      <c r="F1506" s="2">
        <v>10131000000</v>
      </c>
      <c r="G1506" s="2">
        <v>1126000000</v>
      </c>
      <c r="H1506" s="1"/>
      <c r="I1506" s="1"/>
      <c r="J1506" s="1" t="s">
        <v>8</v>
      </c>
      <c r="K1506" s="1" t="s">
        <v>215</v>
      </c>
      <c r="M1506">
        <f t="array" ref="M1506">1 - (F1505/E1505)</f>
        <v>0.18125357522268526</v>
      </c>
      <c r="N1506">
        <f t="shared" si="46"/>
        <v>6.9976867151354927E-2</v>
      </c>
      <c r="O1506" s="2">
        <f t="array" ref="O1506">P1506-SUM(G1506:I1506)</f>
        <v>847000000</v>
      </c>
      <c r="P1506" s="2">
        <f t="shared" si="47"/>
        <v>1973000000</v>
      </c>
    </row>
    <row r="1507" spans="1:16" hidden="1" x14ac:dyDescent="0.25">
      <c r="A1507" s="1">
        <v>1568</v>
      </c>
      <c r="B1507" t="s">
        <v>675</v>
      </c>
      <c r="C1507" t="s">
        <v>6818</v>
      </c>
      <c r="D1507" s="1" t="s">
        <v>18</v>
      </c>
      <c r="E1507" s="2">
        <v>13878000000</v>
      </c>
      <c r="F1507" s="2">
        <v>11421000000</v>
      </c>
      <c r="G1507" s="2">
        <v>1361000000</v>
      </c>
      <c r="H1507" s="1"/>
      <c r="I1507" s="1"/>
      <c r="J1507" s="1" t="s">
        <v>8</v>
      </c>
      <c r="K1507" s="1" t="s">
        <v>215</v>
      </c>
      <c r="M1507">
        <f t="array" ref="M1507">1 - (F1506/E1506)</f>
        <v>0.16300396563119635</v>
      </c>
      <c r="N1507">
        <f t="shared" si="46"/>
        <v>7.8973915549791038E-2</v>
      </c>
      <c r="O1507" s="2">
        <f t="array" ref="O1507">P1507-SUM(G1507:I1507)</f>
        <v>1096000000</v>
      </c>
      <c r="P1507" s="2">
        <f t="shared" si="47"/>
        <v>2457000000</v>
      </c>
    </row>
    <row r="1508" spans="1:16" hidden="1" x14ac:dyDescent="0.25">
      <c r="A1508" s="1">
        <v>1569</v>
      </c>
      <c r="B1508" t="s">
        <v>675</v>
      </c>
      <c r="C1508" t="s">
        <v>6819</v>
      </c>
      <c r="D1508" s="1" t="s">
        <v>19</v>
      </c>
      <c r="E1508" s="2">
        <v>13423000000</v>
      </c>
      <c r="F1508" s="2">
        <v>10979000000</v>
      </c>
      <c r="G1508" s="2">
        <v>1304000000</v>
      </c>
      <c r="H1508" s="1"/>
      <c r="I1508" s="1"/>
      <c r="J1508" s="1" t="s">
        <v>8</v>
      </c>
      <c r="K1508" s="1" t="s">
        <v>215</v>
      </c>
      <c r="M1508">
        <f t="array" ref="M1508">1 - (F1507/E1507)</f>
        <v>0.17704280155642027</v>
      </c>
      <c r="N1508">
        <f t="shared" si="46"/>
        <v>8.4928853460478279E-2</v>
      </c>
      <c r="O1508" s="2">
        <f t="array" ref="O1508">P1508-SUM(G1508:I1508)</f>
        <v>1140000000</v>
      </c>
      <c r="P1508" s="2">
        <f t="shared" si="47"/>
        <v>2444000000</v>
      </c>
    </row>
    <row r="1509" spans="1:16" hidden="1" x14ac:dyDescent="0.25">
      <c r="A1509" s="1">
        <v>1570</v>
      </c>
      <c r="B1509" t="s">
        <v>676</v>
      </c>
      <c r="C1509" t="s">
        <v>6816</v>
      </c>
      <c r="D1509" s="1" t="s">
        <v>7</v>
      </c>
      <c r="E1509" s="2">
        <v>1834921000</v>
      </c>
      <c r="F1509" s="2">
        <v>955624000</v>
      </c>
      <c r="G1509" s="2">
        <v>670602000</v>
      </c>
      <c r="H1509" s="1"/>
      <c r="I1509" s="1"/>
      <c r="J1509" s="1" t="s">
        <v>15</v>
      </c>
      <c r="K1509" s="1" t="s">
        <v>382</v>
      </c>
      <c r="M1509">
        <f t="array" ref="M1509">1 - (F1508/E1508)</f>
        <v>0.18207554198018328</v>
      </c>
      <c r="N1509">
        <f t="shared" si="46"/>
        <v>0.11373514173089741</v>
      </c>
      <c r="O1509" s="2">
        <f t="array" ref="O1509">P1509-SUM(G1509:I1509)</f>
        <v>208695000</v>
      </c>
      <c r="P1509" s="2">
        <f t="shared" si="47"/>
        <v>879297000</v>
      </c>
    </row>
    <row r="1510" spans="1:16" x14ac:dyDescent="0.25">
      <c r="A1510" s="1">
        <v>1571</v>
      </c>
      <c r="B1510" t="s">
        <v>676</v>
      </c>
      <c r="C1510" t="s">
        <v>6817</v>
      </c>
      <c r="D1510" s="1" t="s">
        <v>10</v>
      </c>
      <c r="E1510" s="2">
        <v>2332051000</v>
      </c>
      <c r="F1510" s="2">
        <v>1195381000</v>
      </c>
      <c r="G1510" s="2">
        <v>871572000</v>
      </c>
      <c r="H1510" s="1"/>
      <c r="I1510" s="1"/>
      <c r="J1510" s="1" t="s">
        <v>15</v>
      </c>
      <c r="K1510" s="1" t="s">
        <v>382</v>
      </c>
      <c r="M1510">
        <f t="array" ref="M1510">1 - (F1509/E1509)</f>
        <v>0.47920155690626465</v>
      </c>
      <c r="N1510">
        <f t="shared" si="46"/>
        <v>0.11367590159906452</v>
      </c>
      <c r="O1510" s="2">
        <f t="array" ref="O1510">P1510-SUM(G1510:I1510)</f>
        <v>265098000</v>
      </c>
      <c r="P1510" s="2">
        <f t="shared" si="47"/>
        <v>1136670000</v>
      </c>
    </row>
    <row r="1511" spans="1:16" hidden="1" x14ac:dyDescent="0.25">
      <c r="A1511" s="1">
        <v>1572</v>
      </c>
      <c r="B1511" t="s">
        <v>676</v>
      </c>
      <c r="C1511" t="s">
        <v>6818</v>
      </c>
      <c r="D1511" s="1" t="s">
        <v>11</v>
      </c>
      <c r="E1511" s="2">
        <v>3084370000</v>
      </c>
      <c r="F1511" s="2">
        <v>1572164000</v>
      </c>
      <c r="G1511" s="2">
        <v>1158251000</v>
      </c>
      <c r="H1511" s="1"/>
      <c r="I1511" s="1"/>
      <c r="J1511" s="1" t="s">
        <v>15</v>
      </c>
      <c r="K1511" s="1" t="s">
        <v>382</v>
      </c>
      <c r="M1511">
        <f t="array" ref="M1511">1 - (F1510/E1510)</f>
        <v>0.4874121535077921</v>
      </c>
      <c r="N1511">
        <f t="shared" si="46"/>
        <v>0.11475763283912112</v>
      </c>
      <c r="O1511" s="2">
        <f t="array" ref="O1511">P1511-SUM(G1511:I1511)</f>
        <v>353955000</v>
      </c>
      <c r="P1511" s="2">
        <f t="shared" si="47"/>
        <v>1512206000</v>
      </c>
    </row>
    <row r="1512" spans="1:16" hidden="1" x14ac:dyDescent="0.25">
      <c r="A1512" s="1">
        <v>1573</v>
      </c>
      <c r="B1512" t="s">
        <v>676</v>
      </c>
      <c r="C1512" t="s">
        <v>6819</v>
      </c>
      <c r="D1512" s="1" t="s">
        <v>12</v>
      </c>
      <c r="E1512" s="2">
        <v>3963313000</v>
      </c>
      <c r="F1512" s="2">
        <v>2057766000</v>
      </c>
      <c r="G1512" s="2">
        <v>1497000000</v>
      </c>
      <c r="H1512" s="1"/>
      <c r="I1512" s="1"/>
      <c r="J1512" s="1" t="s">
        <v>15</v>
      </c>
      <c r="K1512" s="1" t="s">
        <v>382</v>
      </c>
      <c r="M1512">
        <f t="array" ref="M1512">1 - (F1511/E1511)</f>
        <v>0.49028034898536821</v>
      </c>
      <c r="N1512">
        <f t="shared" si="46"/>
        <v>0.10308219411386384</v>
      </c>
      <c r="O1512" s="2">
        <f t="array" ref="O1512">P1512-SUM(G1512:I1512)</f>
        <v>408547000</v>
      </c>
      <c r="P1512" s="2">
        <f t="shared" si="47"/>
        <v>1905547000</v>
      </c>
    </row>
    <row r="1513" spans="1:16" hidden="1" x14ac:dyDescent="0.25">
      <c r="A1513" s="1">
        <v>1574</v>
      </c>
      <c r="B1513" t="s">
        <v>677</v>
      </c>
      <c r="C1513" t="s">
        <v>6816</v>
      </c>
      <c r="D1513" s="1" t="s">
        <v>7</v>
      </c>
      <c r="E1513" s="2">
        <v>1834921000</v>
      </c>
      <c r="F1513" s="2">
        <v>955624000</v>
      </c>
      <c r="G1513" s="2">
        <v>670602000</v>
      </c>
      <c r="H1513" s="1"/>
      <c r="I1513" s="1"/>
      <c r="J1513" s="1" t="s">
        <v>15</v>
      </c>
      <c r="K1513" s="1" t="s">
        <v>382</v>
      </c>
      <c r="M1513">
        <f t="array" ref="M1513">1 - (F1512/E1512)</f>
        <v>0.48079649525535828</v>
      </c>
      <c r="N1513">
        <f t="shared" si="46"/>
        <v>0.11373514173089741</v>
      </c>
      <c r="O1513" s="2">
        <f t="array" ref="O1513">P1513-SUM(G1513:I1513)</f>
        <v>208695000</v>
      </c>
      <c r="P1513" s="2">
        <f t="shared" si="47"/>
        <v>879297000</v>
      </c>
    </row>
    <row r="1514" spans="1:16" x14ac:dyDescent="0.25">
      <c r="A1514" s="1">
        <v>1575</v>
      </c>
      <c r="B1514" t="s">
        <v>677</v>
      </c>
      <c r="C1514" t="s">
        <v>6817</v>
      </c>
      <c r="D1514" s="1" t="s">
        <v>10</v>
      </c>
      <c r="E1514" s="2">
        <v>2332051000</v>
      </c>
      <c r="F1514" s="2">
        <v>1195381000</v>
      </c>
      <c r="G1514" s="2">
        <v>871572000</v>
      </c>
      <c r="H1514" s="1"/>
      <c r="I1514" s="1"/>
      <c r="J1514" s="1" t="s">
        <v>15</v>
      </c>
      <c r="K1514" s="1" t="s">
        <v>382</v>
      </c>
      <c r="M1514">
        <f t="array" ref="M1514">1 - (F1513/E1513)</f>
        <v>0.47920155690626465</v>
      </c>
      <c r="N1514">
        <f t="shared" si="46"/>
        <v>0.11367590159906452</v>
      </c>
      <c r="O1514" s="2">
        <f t="array" ref="O1514">P1514-SUM(G1514:I1514)</f>
        <v>265098000</v>
      </c>
      <c r="P1514" s="2">
        <f t="shared" si="47"/>
        <v>1136670000</v>
      </c>
    </row>
    <row r="1515" spans="1:16" hidden="1" x14ac:dyDescent="0.25">
      <c r="A1515" s="1">
        <v>1576</v>
      </c>
      <c r="B1515" t="s">
        <v>677</v>
      </c>
      <c r="C1515" t="s">
        <v>6818</v>
      </c>
      <c r="D1515" s="1" t="s">
        <v>11</v>
      </c>
      <c r="E1515" s="2">
        <v>3084370000</v>
      </c>
      <c r="F1515" s="2">
        <v>1572164000</v>
      </c>
      <c r="G1515" s="2">
        <v>1158251000</v>
      </c>
      <c r="H1515" s="1"/>
      <c r="I1515" s="1"/>
      <c r="J1515" s="1" t="s">
        <v>15</v>
      </c>
      <c r="K1515" s="1" t="s">
        <v>382</v>
      </c>
      <c r="M1515">
        <f t="array" ref="M1515">1 - (F1514/E1514)</f>
        <v>0.4874121535077921</v>
      </c>
      <c r="N1515">
        <f t="shared" si="46"/>
        <v>0.11475763283912112</v>
      </c>
      <c r="O1515" s="2">
        <f t="array" ref="O1515">P1515-SUM(G1515:I1515)</f>
        <v>353955000</v>
      </c>
      <c r="P1515" s="2">
        <f t="shared" si="47"/>
        <v>1512206000</v>
      </c>
    </row>
    <row r="1516" spans="1:16" hidden="1" x14ac:dyDescent="0.25">
      <c r="A1516" s="1">
        <v>1577</v>
      </c>
      <c r="B1516" t="s">
        <v>677</v>
      </c>
      <c r="C1516" t="s">
        <v>6819</v>
      </c>
      <c r="D1516" s="1" t="s">
        <v>12</v>
      </c>
      <c r="E1516" s="2">
        <v>3963313000</v>
      </c>
      <c r="F1516" s="2">
        <v>2057766000</v>
      </c>
      <c r="G1516" s="2">
        <v>1497000000</v>
      </c>
      <c r="H1516" s="1"/>
      <c r="I1516" s="1"/>
      <c r="J1516" s="1" t="s">
        <v>15</v>
      </c>
      <c r="K1516" s="1" t="s">
        <v>382</v>
      </c>
      <c r="M1516">
        <f t="array" ref="M1516">1 - (F1515/E1515)</f>
        <v>0.49028034898536821</v>
      </c>
      <c r="N1516">
        <f t="shared" si="46"/>
        <v>0.10308219411386384</v>
      </c>
      <c r="O1516" s="2">
        <f t="array" ref="O1516">P1516-SUM(G1516:I1516)</f>
        <v>408547000</v>
      </c>
      <c r="P1516" s="2">
        <f t="shared" si="47"/>
        <v>1905547000</v>
      </c>
    </row>
    <row r="1517" spans="1:16" hidden="1" x14ac:dyDescent="0.25">
      <c r="A1517" s="1">
        <v>1578</v>
      </c>
      <c r="B1517" t="s">
        <v>678</v>
      </c>
      <c r="C1517" t="s">
        <v>6816</v>
      </c>
      <c r="D1517" s="1" t="s">
        <v>7</v>
      </c>
      <c r="E1517" s="2">
        <v>37152000000</v>
      </c>
      <c r="F1517" s="2">
        <v>17820000000</v>
      </c>
      <c r="G1517" s="2">
        <v>16448000000</v>
      </c>
      <c r="H1517" s="1"/>
      <c r="I1517" s="2">
        <v>1522000000</v>
      </c>
      <c r="J1517" s="1" t="s">
        <v>8</v>
      </c>
      <c r="K1517" s="1" t="s">
        <v>9</v>
      </c>
      <c r="M1517">
        <f t="array" ref="M1517">1 - (F1516/E1516)</f>
        <v>0.48079649525535828</v>
      </c>
      <c r="N1517">
        <f t="shared" si="46"/>
        <v>3.6660206718346251E-2</v>
      </c>
      <c r="O1517" s="2">
        <f t="array" ref="O1517">P1517-SUM(G1517:I1517)</f>
        <v>1362000000</v>
      </c>
      <c r="P1517" s="2">
        <f t="shared" si="47"/>
        <v>19332000000</v>
      </c>
    </row>
    <row r="1518" spans="1:16" x14ac:dyDescent="0.25">
      <c r="A1518" s="1">
        <v>1579</v>
      </c>
      <c r="B1518" t="s">
        <v>678</v>
      </c>
      <c r="C1518" t="s">
        <v>6817</v>
      </c>
      <c r="D1518" s="1" t="s">
        <v>10</v>
      </c>
      <c r="E1518" s="2">
        <v>38279000000</v>
      </c>
      <c r="F1518" s="2">
        <v>17192000000</v>
      </c>
      <c r="G1518" s="2">
        <v>17629000000</v>
      </c>
      <c r="H1518" s="1"/>
      <c r="I1518" s="2">
        <v>1689000000</v>
      </c>
      <c r="J1518" s="1" t="s">
        <v>8</v>
      </c>
      <c r="K1518" s="1" t="s">
        <v>9</v>
      </c>
      <c r="M1518">
        <f t="array" ref="M1518">1 - (F1517/E1517)</f>
        <v>0.52034883720930236</v>
      </c>
      <c r="N1518">
        <f t="shared" si="46"/>
        <v>4.6213328456856238E-2</v>
      </c>
      <c r="O1518" s="2">
        <f t="array" ref="O1518">P1518-SUM(G1518:I1518)</f>
        <v>1769000000</v>
      </c>
      <c r="P1518" s="2">
        <f t="shared" si="47"/>
        <v>21087000000</v>
      </c>
    </row>
    <row r="1519" spans="1:16" hidden="1" x14ac:dyDescent="0.25">
      <c r="A1519" s="1">
        <v>1580</v>
      </c>
      <c r="B1519" t="s">
        <v>678</v>
      </c>
      <c r="C1519" t="s">
        <v>6818</v>
      </c>
      <c r="D1519" s="1" t="s">
        <v>11</v>
      </c>
      <c r="E1519" s="2">
        <v>38901000000</v>
      </c>
      <c r="F1519" s="2">
        <v>16611000000</v>
      </c>
      <c r="G1519" s="2">
        <v>17795000000</v>
      </c>
      <c r="H1519" s="1"/>
      <c r="I1519" s="2">
        <v>1679000000</v>
      </c>
      <c r="J1519" s="1" t="s">
        <v>8</v>
      </c>
      <c r="K1519" s="1" t="s">
        <v>9</v>
      </c>
      <c r="M1519">
        <f t="array" ref="M1519">1 - (F1518/E1518)</f>
        <v>0.5508764596776301</v>
      </c>
      <c r="N1519">
        <f t="shared" si="46"/>
        <v>7.2388884604508888E-2</v>
      </c>
      <c r="O1519" s="2">
        <f t="array" ref="O1519">P1519-SUM(G1519:I1519)</f>
        <v>2816000000</v>
      </c>
      <c r="P1519" s="2">
        <f t="shared" si="47"/>
        <v>22290000000</v>
      </c>
    </row>
    <row r="1520" spans="1:16" hidden="1" x14ac:dyDescent="0.25">
      <c r="A1520" s="1">
        <v>1581</v>
      </c>
      <c r="B1520" t="s">
        <v>678</v>
      </c>
      <c r="C1520" t="s">
        <v>6819</v>
      </c>
      <c r="D1520" s="1" t="s">
        <v>12</v>
      </c>
      <c r="E1520" s="2">
        <v>37864000000</v>
      </c>
      <c r="F1520" s="2">
        <v>12130000000</v>
      </c>
      <c r="G1520" s="2">
        <v>18423000000</v>
      </c>
      <c r="H1520" s="1"/>
      <c r="I1520" s="2">
        <v>1819000000</v>
      </c>
      <c r="J1520" s="1" t="s">
        <v>8</v>
      </c>
      <c r="K1520" s="1" t="s">
        <v>9</v>
      </c>
      <c r="M1520">
        <f t="array" ref="M1520">1 - (F1519/E1519)</f>
        <v>0.57299298218554795</v>
      </c>
      <c r="N1520">
        <f t="shared" si="46"/>
        <v>0.14504542573420665</v>
      </c>
      <c r="O1520" s="2">
        <f t="array" ref="O1520">P1520-SUM(G1520:I1520)</f>
        <v>5492000000</v>
      </c>
      <c r="P1520" s="2">
        <f t="shared" si="47"/>
        <v>25734000000</v>
      </c>
    </row>
    <row r="1521" spans="1:16" hidden="1" x14ac:dyDescent="0.25">
      <c r="A1521" s="1">
        <v>1582</v>
      </c>
      <c r="B1521" t="s">
        <v>679</v>
      </c>
      <c r="C1521" t="s">
        <v>6816</v>
      </c>
      <c r="D1521" s="1" t="s">
        <v>7</v>
      </c>
      <c r="E1521" s="2">
        <v>716612000</v>
      </c>
      <c r="F1521" s="2">
        <v>245316000</v>
      </c>
      <c r="G1521" s="2">
        <v>58005000</v>
      </c>
      <c r="H1521" s="1"/>
      <c r="I1521" s="2">
        <v>346031000</v>
      </c>
      <c r="J1521" s="1" t="s">
        <v>71</v>
      </c>
      <c r="K1521" s="1" t="s">
        <v>322</v>
      </c>
      <c r="M1521">
        <f t="array" ref="M1521">1 - (F1520/E1520)</f>
        <v>0.67964293260088737</v>
      </c>
      <c r="N1521">
        <f t="shared" si="46"/>
        <v>9.3858322216206255E-2</v>
      </c>
      <c r="O1521" s="2">
        <f t="array" ref="O1521">P1521-SUM(G1521:I1521)</f>
        <v>67260000</v>
      </c>
      <c r="P1521" s="2">
        <f t="shared" si="47"/>
        <v>471296000</v>
      </c>
    </row>
    <row r="1522" spans="1:16" x14ac:dyDescent="0.25">
      <c r="A1522" s="1">
        <v>1583</v>
      </c>
      <c r="B1522" t="s">
        <v>679</v>
      </c>
      <c r="C1522" t="s">
        <v>6817</v>
      </c>
      <c r="D1522" s="1" t="s">
        <v>10</v>
      </c>
      <c r="E1522" s="2">
        <v>758926000</v>
      </c>
      <c r="F1522" s="2">
        <v>258612000</v>
      </c>
      <c r="G1522" s="2">
        <v>37121000</v>
      </c>
      <c r="H1522" s="1"/>
      <c r="I1522" s="2">
        <v>346273000</v>
      </c>
      <c r="J1522" s="1" t="s">
        <v>71</v>
      </c>
      <c r="K1522" s="1" t="s">
        <v>322</v>
      </c>
      <c r="M1522">
        <f t="array" ref="M1522">1 - (F1521/E1521)</f>
        <v>0.65767249222731405</v>
      </c>
      <c r="N1522">
        <f t="shared" si="46"/>
        <v>0.1540598161085534</v>
      </c>
      <c r="O1522" s="2">
        <f t="array" ref="O1522">P1522-SUM(G1522:I1522)</f>
        <v>116920000</v>
      </c>
      <c r="P1522" s="2">
        <f t="shared" si="47"/>
        <v>500314000</v>
      </c>
    </row>
    <row r="1523" spans="1:16" hidden="1" x14ac:dyDescent="0.25">
      <c r="A1523" s="1">
        <v>1584</v>
      </c>
      <c r="B1523" t="s">
        <v>679</v>
      </c>
      <c r="C1523" t="s">
        <v>6818</v>
      </c>
      <c r="D1523" s="1" t="s">
        <v>11</v>
      </c>
      <c r="E1523" s="2">
        <v>818046000</v>
      </c>
      <c r="F1523" s="2">
        <v>270741000</v>
      </c>
      <c r="G1523" s="2">
        <v>56612000</v>
      </c>
      <c r="H1523" s="1"/>
      <c r="I1523" s="2">
        <v>363929000</v>
      </c>
      <c r="J1523" s="1" t="s">
        <v>71</v>
      </c>
      <c r="K1523" s="1" t="s">
        <v>322</v>
      </c>
      <c r="M1523">
        <f t="array" ref="M1523">1 - (F1522/E1522)</f>
        <v>0.6592395042467909</v>
      </c>
      <c r="N1523">
        <f t="shared" si="46"/>
        <v>0.1549595010549529</v>
      </c>
      <c r="O1523" s="2">
        <f t="array" ref="O1523">P1523-SUM(G1523:I1523)</f>
        <v>126764000</v>
      </c>
      <c r="P1523" s="2">
        <f t="shared" si="47"/>
        <v>547305000</v>
      </c>
    </row>
    <row r="1524" spans="1:16" hidden="1" x14ac:dyDescent="0.25">
      <c r="A1524" s="1">
        <v>1585</v>
      </c>
      <c r="B1524" t="s">
        <v>679</v>
      </c>
      <c r="C1524" t="s">
        <v>6819</v>
      </c>
      <c r="D1524" s="1" t="s">
        <v>12</v>
      </c>
      <c r="E1524" s="2">
        <v>894638000</v>
      </c>
      <c r="F1524" s="2">
        <v>282037000</v>
      </c>
      <c r="G1524" s="2">
        <v>71733000</v>
      </c>
      <c r="H1524" s="1"/>
      <c r="I1524" s="2">
        <v>381277000</v>
      </c>
      <c r="J1524" s="1" t="s">
        <v>71</v>
      </c>
      <c r="K1524" s="1" t="s">
        <v>322</v>
      </c>
      <c r="M1524">
        <f t="array" ref="M1524">1 - (F1523/E1523)</f>
        <v>0.66903939387271616</v>
      </c>
      <c r="N1524">
        <f t="shared" si="46"/>
        <v>0.17838611818411471</v>
      </c>
      <c r="O1524" s="2">
        <f t="array" ref="O1524">P1524-SUM(G1524:I1524)</f>
        <v>159591000</v>
      </c>
      <c r="P1524" s="2">
        <f t="shared" si="47"/>
        <v>612601000</v>
      </c>
    </row>
    <row r="1525" spans="1:16" hidden="1" x14ac:dyDescent="0.25">
      <c r="A1525" s="1">
        <v>1590</v>
      </c>
      <c r="B1525" t="s">
        <v>680</v>
      </c>
      <c r="C1525" t="s">
        <v>6816</v>
      </c>
      <c r="D1525" s="1" t="s">
        <v>293</v>
      </c>
      <c r="E1525" s="2">
        <v>2220256000</v>
      </c>
      <c r="F1525" s="2">
        <v>1436582000</v>
      </c>
      <c r="G1525" s="2">
        <v>488880000</v>
      </c>
      <c r="H1525" s="1"/>
      <c r="I1525" s="1"/>
      <c r="J1525" s="1" t="s">
        <v>15</v>
      </c>
      <c r="K1525" s="1" t="s">
        <v>103</v>
      </c>
      <c r="M1525">
        <f t="array" ref="M1525">1 - (F1524/E1524)</f>
        <v>0.68474735032493594</v>
      </c>
      <c r="N1525">
        <f t="shared" si="46"/>
        <v>0.13277477912456942</v>
      </c>
      <c r="O1525" s="2">
        <f t="array" ref="O1525">P1525-SUM(G1525:I1525)</f>
        <v>294794000</v>
      </c>
      <c r="P1525" s="2">
        <f t="shared" si="47"/>
        <v>783674000</v>
      </c>
    </row>
    <row r="1526" spans="1:16" x14ac:dyDescent="0.25">
      <c r="A1526" s="1">
        <v>1591</v>
      </c>
      <c r="B1526" t="s">
        <v>680</v>
      </c>
      <c r="C1526" t="s">
        <v>6817</v>
      </c>
      <c r="D1526" s="1" t="s">
        <v>389</v>
      </c>
      <c r="E1526" s="2">
        <v>2670573000</v>
      </c>
      <c r="F1526" s="2">
        <v>1729325000</v>
      </c>
      <c r="G1526" s="2">
        <v>596390000</v>
      </c>
      <c r="H1526" s="1"/>
      <c r="I1526" s="1"/>
      <c r="J1526" s="1" t="s">
        <v>15</v>
      </c>
      <c r="K1526" s="1" t="s">
        <v>103</v>
      </c>
      <c r="M1526">
        <f t="array" ref="M1526">1 - (F1525/E1525)</f>
        <v>0.35296560396638943</v>
      </c>
      <c r="N1526">
        <f t="shared" si="46"/>
        <v>0.12913258690176227</v>
      </c>
      <c r="O1526" s="2">
        <f t="array" ref="O1526">P1526-SUM(G1526:I1526)</f>
        <v>344858000</v>
      </c>
      <c r="P1526" s="2">
        <f t="shared" si="47"/>
        <v>941248000</v>
      </c>
    </row>
    <row r="1527" spans="1:16" hidden="1" x14ac:dyDescent="0.25">
      <c r="A1527" s="1">
        <v>1592</v>
      </c>
      <c r="B1527" t="s">
        <v>680</v>
      </c>
      <c r="C1527" t="s">
        <v>6818</v>
      </c>
      <c r="D1527" s="1" t="s">
        <v>58</v>
      </c>
      <c r="E1527" s="2">
        <v>3241369000</v>
      </c>
      <c r="F1527" s="2">
        <v>2104582000</v>
      </c>
      <c r="G1527" s="2">
        <v>712006000</v>
      </c>
      <c r="H1527" s="1"/>
      <c r="I1527" s="1"/>
      <c r="J1527" s="1" t="s">
        <v>15</v>
      </c>
      <c r="K1527" s="1" t="s">
        <v>103</v>
      </c>
      <c r="M1527">
        <f t="array" ref="M1527">1 - (F1526/E1526)</f>
        <v>0.35245170231257483</v>
      </c>
      <c r="N1527">
        <f t="shared" si="46"/>
        <v>0.13104987429694059</v>
      </c>
      <c r="O1527" s="2">
        <f t="array" ref="O1527">P1527-SUM(G1527:I1527)</f>
        <v>424781000</v>
      </c>
      <c r="P1527" s="2">
        <f t="shared" si="47"/>
        <v>1136787000</v>
      </c>
    </row>
    <row r="1528" spans="1:16" hidden="1" x14ac:dyDescent="0.25">
      <c r="A1528" s="1">
        <v>1593</v>
      </c>
      <c r="B1528" t="s">
        <v>680</v>
      </c>
      <c r="C1528" t="s">
        <v>6819</v>
      </c>
      <c r="D1528" s="1" t="s">
        <v>59</v>
      </c>
      <c r="E1528" s="2">
        <v>3924116000</v>
      </c>
      <c r="F1528" s="2">
        <v>2539783000</v>
      </c>
      <c r="G1528" s="2">
        <v>863354000</v>
      </c>
      <c r="H1528" s="1"/>
      <c r="I1528" s="1"/>
      <c r="J1528" s="1" t="s">
        <v>15</v>
      </c>
      <c r="K1528" s="1" t="s">
        <v>103</v>
      </c>
      <c r="M1528">
        <f t="array" ref="M1528">1 - (F1527/E1527)</f>
        <v>0.35071199854135704</v>
      </c>
      <c r="N1528">
        <f t="shared" si="46"/>
        <v>0.13276340454767394</v>
      </c>
      <c r="O1528" s="2">
        <f t="array" ref="O1528">P1528-SUM(G1528:I1528)</f>
        <v>520979000</v>
      </c>
      <c r="P1528" s="2">
        <f t="shared" si="47"/>
        <v>1384333000</v>
      </c>
    </row>
    <row r="1529" spans="1:16" hidden="1" x14ac:dyDescent="0.25">
      <c r="A1529" s="1">
        <v>1594</v>
      </c>
      <c r="B1529" t="s">
        <v>681</v>
      </c>
      <c r="C1529" t="s">
        <v>6816</v>
      </c>
      <c r="D1529" s="1" t="s">
        <v>10</v>
      </c>
      <c r="E1529" s="2">
        <v>122489000000</v>
      </c>
      <c r="F1529" s="2">
        <v>89659000000</v>
      </c>
      <c r="G1529" s="1"/>
      <c r="H1529" s="1"/>
      <c r="I1529" s="2">
        <v>23207000000</v>
      </c>
      <c r="J1529" s="1" t="s">
        <v>28</v>
      </c>
      <c r="K1529" s="1" t="s">
        <v>105</v>
      </c>
      <c r="M1529">
        <f t="array" ref="M1529">1 - (F1528/E1528)</f>
        <v>0.35277575892251911</v>
      </c>
      <c r="N1529">
        <f t="shared" si="46"/>
        <v>7.8562156601817312E-2</v>
      </c>
      <c r="O1529" s="2">
        <f t="array" ref="O1529">P1529-SUM(G1529:I1529)</f>
        <v>9623000000</v>
      </c>
      <c r="P1529" s="2">
        <f t="shared" si="47"/>
        <v>32830000000</v>
      </c>
    </row>
    <row r="1530" spans="1:16" x14ac:dyDescent="0.25">
      <c r="A1530" s="1">
        <v>1595</v>
      </c>
      <c r="B1530" t="s">
        <v>681</v>
      </c>
      <c r="C1530" t="s">
        <v>6817</v>
      </c>
      <c r="D1530" s="1" t="s">
        <v>11</v>
      </c>
      <c r="E1530" s="2">
        <v>130474000000</v>
      </c>
      <c r="F1530" s="2">
        <v>93633000000</v>
      </c>
      <c r="G1530" s="1"/>
      <c r="H1530" s="1"/>
      <c r="I1530" s="2">
        <v>26567000000</v>
      </c>
      <c r="J1530" s="1" t="s">
        <v>28</v>
      </c>
      <c r="K1530" s="1" t="s">
        <v>105</v>
      </c>
      <c r="M1530">
        <f t="array" ref="M1530">1 - (F1529/E1529)</f>
        <v>0.2680240674672828</v>
      </c>
      <c r="N1530">
        <f t="shared" si="46"/>
        <v>7.8743657740239434E-2</v>
      </c>
      <c r="O1530" s="2">
        <f t="array" ref="O1530">P1530-SUM(G1530:I1530)</f>
        <v>10274000000</v>
      </c>
      <c r="P1530" s="2">
        <f t="shared" si="47"/>
        <v>36841000000</v>
      </c>
    </row>
    <row r="1531" spans="1:16" hidden="1" x14ac:dyDescent="0.25">
      <c r="A1531" s="1">
        <v>1596</v>
      </c>
      <c r="B1531" t="s">
        <v>681</v>
      </c>
      <c r="C1531" t="s">
        <v>6818</v>
      </c>
      <c r="D1531" s="1" t="s">
        <v>12</v>
      </c>
      <c r="E1531" s="2">
        <v>157107000000</v>
      </c>
      <c r="F1531" s="2">
        <v>103875000000</v>
      </c>
      <c r="G1531" s="1"/>
      <c r="H1531" s="1"/>
      <c r="I1531" s="2">
        <v>42211000000</v>
      </c>
      <c r="J1531" s="1" t="s">
        <v>28</v>
      </c>
      <c r="K1531" s="1" t="s">
        <v>105</v>
      </c>
      <c r="M1531">
        <f t="array" ref="M1531">1 - (F1530/E1530)</f>
        <v>0.28236276959394213</v>
      </c>
      <c r="N1531">
        <f t="shared" si="46"/>
        <v>7.0149643236774931E-2</v>
      </c>
      <c r="O1531" s="2">
        <f t="array" ref="O1531">P1531-SUM(G1531:I1531)</f>
        <v>11021000000</v>
      </c>
      <c r="P1531" s="2">
        <f t="shared" si="47"/>
        <v>53232000000</v>
      </c>
    </row>
    <row r="1532" spans="1:16" hidden="1" x14ac:dyDescent="0.25">
      <c r="A1532" s="1">
        <v>1597</v>
      </c>
      <c r="B1532" t="s">
        <v>681</v>
      </c>
      <c r="C1532" t="s">
        <v>6819</v>
      </c>
      <c r="D1532" s="1" t="s">
        <v>75</v>
      </c>
      <c r="E1532" s="2">
        <v>184840000000</v>
      </c>
      <c r="F1532" s="2">
        <v>117038000000</v>
      </c>
      <c r="G1532" s="1"/>
      <c r="H1532" s="1"/>
      <c r="I1532" s="2">
        <v>54872000000</v>
      </c>
      <c r="J1532" s="1" t="s">
        <v>28</v>
      </c>
      <c r="K1532" s="1" t="s">
        <v>105</v>
      </c>
      <c r="M1532">
        <f t="array" ref="M1532">1 - (F1531/E1531)</f>
        <v>0.33882640493421678</v>
      </c>
      <c r="N1532">
        <f t="shared" si="46"/>
        <v>6.9952391257303612E-2</v>
      </c>
      <c r="O1532" s="2">
        <f t="array" ref="O1532">P1532-SUM(G1532:I1532)</f>
        <v>12930000000</v>
      </c>
      <c r="P1532" s="2">
        <f t="shared" si="47"/>
        <v>67802000000</v>
      </c>
    </row>
    <row r="1533" spans="1:16" hidden="1" x14ac:dyDescent="0.25">
      <c r="A1533" s="1">
        <v>1598</v>
      </c>
      <c r="B1533" t="s">
        <v>682</v>
      </c>
      <c r="C1533" t="s">
        <v>6816</v>
      </c>
      <c r="D1533" s="1" t="s">
        <v>7</v>
      </c>
      <c r="E1533" s="2">
        <v>10515400000</v>
      </c>
      <c r="F1533" s="2">
        <v>7172100000</v>
      </c>
      <c r="G1533" s="2">
        <v>786800000</v>
      </c>
      <c r="H1533" s="1"/>
      <c r="I1533" s="2">
        <v>1161600000</v>
      </c>
      <c r="J1533" s="1" t="s">
        <v>66</v>
      </c>
      <c r="K1533" s="1" t="s">
        <v>502</v>
      </c>
      <c r="M1533">
        <f t="array" ref="M1533">1 - (F1532/E1532)</f>
        <v>0.36681454230685995</v>
      </c>
      <c r="N1533">
        <f t="shared" si="46"/>
        <v>0.1326530612244898</v>
      </c>
      <c r="O1533" s="2">
        <f t="array" ref="O1533">P1533-SUM(G1533:I1533)</f>
        <v>1394900000</v>
      </c>
      <c r="P1533" s="2">
        <f t="shared" si="47"/>
        <v>3343300000</v>
      </c>
    </row>
    <row r="1534" spans="1:16" x14ac:dyDescent="0.25">
      <c r="A1534" s="1">
        <v>1599</v>
      </c>
      <c r="B1534" t="s">
        <v>682</v>
      </c>
      <c r="C1534" t="s">
        <v>6817</v>
      </c>
      <c r="D1534" s="1" t="s">
        <v>10</v>
      </c>
      <c r="E1534" s="2">
        <v>10368600000</v>
      </c>
      <c r="F1534" s="2">
        <v>7038400000</v>
      </c>
      <c r="G1534" s="2">
        <v>790400000</v>
      </c>
      <c r="H1534" s="1"/>
      <c r="I1534" s="2">
        <v>1170400000</v>
      </c>
      <c r="J1534" s="1" t="s">
        <v>66</v>
      </c>
      <c r="K1534" s="1" t="s">
        <v>502</v>
      </c>
      <c r="M1534">
        <f t="array" ref="M1534">1 - (F1533/E1533)</f>
        <v>0.31794320710576873</v>
      </c>
      <c r="N1534">
        <f t="shared" si="46"/>
        <v>0.13207183226279343</v>
      </c>
      <c r="O1534" s="2">
        <f t="array" ref="O1534">P1534-SUM(G1534:I1534)</f>
        <v>1369400000</v>
      </c>
      <c r="P1534" s="2">
        <f t="shared" si="47"/>
        <v>3330200000</v>
      </c>
    </row>
    <row r="1535" spans="1:16" hidden="1" x14ac:dyDescent="0.25">
      <c r="A1535" s="1">
        <v>1600</v>
      </c>
      <c r="B1535" t="s">
        <v>682</v>
      </c>
      <c r="C1535" t="s">
        <v>6818</v>
      </c>
      <c r="D1535" s="1" t="s">
        <v>11</v>
      </c>
      <c r="E1535" s="2">
        <v>10524500000</v>
      </c>
      <c r="F1535" s="2">
        <v>7722100000</v>
      </c>
      <c r="G1535" s="2">
        <v>820900000</v>
      </c>
      <c r="H1535" s="1"/>
      <c r="I1535" s="2">
        <v>1272000000</v>
      </c>
      <c r="J1535" s="1" t="s">
        <v>66</v>
      </c>
      <c r="K1535" s="1" t="s">
        <v>502</v>
      </c>
      <c r="M1535">
        <f t="array" ref="M1535">1 - (F1534/E1534)</f>
        <v>0.32118125880060955</v>
      </c>
      <c r="N1535">
        <f t="shared" si="46"/>
        <v>6.7414128937241677E-2</v>
      </c>
      <c r="O1535" s="2">
        <f t="array" ref="O1535">P1535-SUM(G1535:I1535)</f>
        <v>709500000</v>
      </c>
      <c r="P1535" s="2">
        <f t="shared" si="47"/>
        <v>2802400000</v>
      </c>
    </row>
    <row r="1536" spans="1:16" hidden="1" x14ac:dyDescent="0.25">
      <c r="A1536" s="1">
        <v>1601</v>
      </c>
      <c r="B1536" t="s">
        <v>682</v>
      </c>
      <c r="C1536" t="s">
        <v>6819</v>
      </c>
      <c r="D1536" s="1" t="s">
        <v>12</v>
      </c>
      <c r="E1536" s="2">
        <v>10731300000</v>
      </c>
      <c r="F1536" s="2">
        <v>7209400000</v>
      </c>
      <c r="G1536" s="2">
        <v>835100000</v>
      </c>
      <c r="H1536" s="1"/>
      <c r="I1536" s="2">
        <v>1295700000</v>
      </c>
      <c r="J1536" s="1" t="s">
        <v>66</v>
      </c>
      <c r="K1536" s="1" t="s">
        <v>502</v>
      </c>
      <c r="M1536">
        <f t="array" ref="M1536">1 - (F1535/E1535)</f>
        <v>0.26627393225331375</v>
      </c>
      <c r="N1536">
        <f t="shared" si="46"/>
        <v>0.12963014732604625</v>
      </c>
      <c r="O1536" s="2">
        <f t="array" ref="O1536">P1536-SUM(G1536:I1536)</f>
        <v>1391100000</v>
      </c>
      <c r="P1536" s="2">
        <f t="shared" si="47"/>
        <v>3521900000</v>
      </c>
    </row>
    <row r="1537" spans="1:16" hidden="1" x14ac:dyDescent="0.25">
      <c r="A1537" s="1">
        <v>1602</v>
      </c>
      <c r="B1537" t="s">
        <v>683</v>
      </c>
      <c r="C1537" t="s">
        <v>6816</v>
      </c>
      <c r="D1537" s="1" t="s">
        <v>10</v>
      </c>
      <c r="E1537" s="2">
        <v>21963000000</v>
      </c>
      <c r="F1537" s="2">
        <v>5849000000</v>
      </c>
      <c r="G1537" s="2">
        <v>6891000000</v>
      </c>
      <c r="H1537" s="1"/>
      <c r="I1537" s="2">
        <v>1777000000</v>
      </c>
      <c r="J1537" s="1" t="s">
        <v>8</v>
      </c>
      <c r="K1537" s="1" t="s">
        <v>249</v>
      </c>
      <c r="M1537">
        <f t="array" ref="M1537">1 - (F1536/E1536)</f>
        <v>0.32818950173790684</v>
      </c>
      <c r="N1537">
        <f t="shared" si="46"/>
        <v>0.33902472339844286</v>
      </c>
      <c r="O1537" s="2">
        <f t="array" ref="O1537">P1537-SUM(G1537:I1537)</f>
        <v>7446000000</v>
      </c>
      <c r="P1537" s="2">
        <f t="shared" si="47"/>
        <v>16114000000</v>
      </c>
    </row>
    <row r="1538" spans="1:16" x14ac:dyDescent="0.25">
      <c r="A1538" s="1">
        <v>1603</v>
      </c>
      <c r="B1538" t="s">
        <v>683</v>
      </c>
      <c r="C1538" t="s">
        <v>6817</v>
      </c>
      <c r="D1538" s="1" t="s">
        <v>11</v>
      </c>
      <c r="E1538" s="2">
        <v>23988000000</v>
      </c>
      <c r="F1538" s="2">
        <v>6097000000</v>
      </c>
      <c r="G1538" s="2">
        <v>7234000000</v>
      </c>
      <c r="H1538" s="1"/>
      <c r="I1538" s="2">
        <v>1904000000</v>
      </c>
      <c r="J1538" s="1" t="s">
        <v>8</v>
      </c>
      <c r="K1538" s="1" t="s">
        <v>249</v>
      </c>
      <c r="M1538">
        <f t="array" ref="M1538">1 - (F1537/E1537)</f>
        <v>0.73368847607339616</v>
      </c>
      <c r="N1538">
        <f t="shared" si="46"/>
        <v>0.36489077872269465</v>
      </c>
      <c r="O1538" s="2">
        <f t="array" ref="O1538">P1538-SUM(G1538:I1538)</f>
        <v>8753000000</v>
      </c>
      <c r="P1538" s="2">
        <f t="shared" si="47"/>
        <v>17891000000</v>
      </c>
    </row>
    <row r="1539" spans="1:16" hidden="1" x14ac:dyDescent="0.25">
      <c r="A1539" s="1">
        <v>1604</v>
      </c>
      <c r="B1539" t="s">
        <v>683</v>
      </c>
      <c r="C1539" t="s">
        <v>6818</v>
      </c>
      <c r="D1539" s="1" t="s">
        <v>12</v>
      </c>
      <c r="E1539" s="2">
        <v>21813000000</v>
      </c>
      <c r="F1539" s="2">
        <v>4434000000</v>
      </c>
      <c r="G1539" s="2">
        <v>7315000000</v>
      </c>
      <c r="H1539" s="1"/>
      <c r="I1539" s="2">
        <v>2012000000</v>
      </c>
      <c r="J1539" s="1" t="s">
        <v>8</v>
      </c>
      <c r="K1539" s="1" t="s">
        <v>249</v>
      </c>
      <c r="M1539">
        <f t="array" ref="M1539">1 - (F1538/E1538)</f>
        <v>0.74583124895781228</v>
      </c>
      <c r="N1539">
        <f t="shared" ref="N1539:N1602" si="48">O1539/E1539</f>
        <v>0.36913767019667171</v>
      </c>
      <c r="O1539" s="2">
        <f t="array" ref="O1539">P1539-SUM(G1539:I1539)</f>
        <v>8052000000</v>
      </c>
      <c r="P1539" s="2">
        <f t="shared" ref="P1539:P1602" si="49">E1539-F1539</f>
        <v>17379000000</v>
      </c>
    </row>
    <row r="1540" spans="1:16" hidden="1" x14ac:dyDescent="0.25">
      <c r="A1540" s="1">
        <v>1605</v>
      </c>
      <c r="B1540" t="s">
        <v>683</v>
      </c>
      <c r="C1540" t="s">
        <v>6819</v>
      </c>
      <c r="D1540" s="1" t="s">
        <v>75</v>
      </c>
      <c r="E1540" s="2">
        <v>19941000000</v>
      </c>
      <c r="F1540" s="2">
        <v>3747000000</v>
      </c>
      <c r="G1540" s="2">
        <v>6884000000</v>
      </c>
      <c r="H1540" s="1"/>
      <c r="I1540" s="2">
        <v>2038000000</v>
      </c>
      <c r="J1540" s="1" t="s">
        <v>8</v>
      </c>
      <c r="K1540" s="1" t="s">
        <v>249</v>
      </c>
      <c r="M1540">
        <f t="array" ref="M1540">1 - (F1539/E1539)</f>
        <v>0.7967267225966167</v>
      </c>
      <c r="N1540">
        <f t="shared" si="48"/>
        <v>0.3646757935910937</v>
      </c>
      <c r="O1540" s="2">
        <f t="array" ref="O1540">P1540-SUM(G1540:I1540)</f>
        <v>7272000000</v>
      </c>
      <c r="P1540" s="2">
        <f t="shared" si="49"/>
        <v>16194000000</v>
      </c>
    </row>
    <row r="1541" spans="1:16" hidden="1" x14ac:dyDescent="0.25">
      <c r="A1541" s="1">
        <v>1606</v>
      </c>
      <c r="B1541" t="s">
        <v>684</v>
      </c>
      <c r="C1541" t="s">
        <v>6816</v>
      </c>
      <c r="D1541" s="1" t="s">
        <v>7</v>
      </c>
      <c r="E1541" s="2">
        <v>54127000000</v>
      </c>
      <c r="F1541" s="2">
        <v>13574000000</v>
      </c>
      <c r="G1541" s="2">
        <v>37352000000</v>
      </c>
      <c r="H1541" s="1"/>
      <c r="I1541" s="2">
        <v>1858000000</v>
      </c>
      <c r="J1541" s="1" t="s">
        <v>8</v>
      </c>
      <c r="K1541" s="1" t="s">
        <v>197</v>
      </c>
      <c r="M1541">
        <f t="array" ref="M1541">1 - (F1540/E1540)</f>
        <v>0.81209568226267492</v>
      </c>
      <c r="N1541">
        <f t="shared" si="48"/>
        <v>2.4812016184159475E-2</v>
      </c>
      <c r="O1541" s="2">
        <f t="array" ref="O1541">P1541-SUM(G1541:I1541)</f>
        <v>1343000000</v>
      </c>
      <c r="P1541" s="2">
        <f t="shared" si="49"/>
        <v>40553000000</v>
      </c>
    </row>
    <row r="1542" spans="1:16" x14ac:dyDescent="0.25">
      <c r="A1542" s="1">
        <v>1607</v>
      </c>
      <c r="B1542" t="s">
        <v>684</v>
      </c>
      <c r="C1542" t="s">
        <v>6817</v>
      </c>
      <c r="D1542" s="1" t="s">
        <v>10</v>
      </c>
      <c r="E1542" s="2">
        <v>55438000000</v>
      </c>
      <c r="F1542" s="2">
        <v>13703000000</v>
      </c>
      <c r="G1542" s="2">
        <v>32834000000</v>
      </c>
      <c r="H1542" s="1"/>
      <c r="I1542" s="2">
        <v>1867000000</v>
      </c>
      <c r="J1542" s="1" t="s">
        <v>8</v>
      </c>
      <c r="K1542" s="1" t="s">
        <v>197</v>
      </c>
      <c r="M1542">
        <f t="array" ref="M1542">1 - (F1541/E1541)</f>
        <v>0.74921942838139932</v>
      </c>
      <c r="N1542">
        <f t="shared" si="48"/>
        <v>0.1268804790937624</v>
      </c>
      <c r="O1542" s="2">
        <f t="array" ref="O1542">P1542-SUM(G1542:I1542)</f>
        <v>7034000000</v>
      </c>
      <c r="P1542" s="2">
        <f t="shared" si="49"/>
        <v>41735000000</v>
      </c>
    </row>
    <row r="1543" spans="1:16" hidden="1" x14ac:dyDescent="0.25">
      <c r="A1543" s="1">
        <v>1608</v>
      </c>
      <c r="B1543" t="s">
        <v>684</v>
      </c>
      <c r="C1543" t="s">
        <v>6818</v>
      </c>
      <c r="D1543" s="1" t="s">
        <v>11</v>
      </c>
      <c r="E1543" s="2">
        <v>58232000000</v>
      </c>
      <c r="F1543" s="2">
        <v>14758000000</v>
      </c>
      <c r="G1543" s="2">
        <v>36583000000</v>
      </c>
      <c r="H1543" s="1"/>
      <c r="I1543" s="2">
        <v>1923000000</v>
      </c>
      <c r="J1543" s="1" t="s">
        <v>8</v>
      </c>
      <c r="K1543" s="1" t="s">
        <v>197</v>
      </c>
      <c r="M1543">
        <f t="array" ref="M1543">1 - (F1542/E1542)</f>
        <v>0.7528229734117392</v>
      </c>
      <c r="N1543">
        <f t="shared" si="48"/>
        <v>8.5313916746805885E-2</v>
      </c>
      <c r="O1543" s="2">
        <f t="array" ref="O1543">P1543-SUM(G1543:I1543)</f>
        <v>4968000000</v>
      </c>
      <c r="P1543" s="2">
        <f t="shared" si="49"/>
        <v>43474000000</v>
      </c>
    </row>
    <row r="1544" spans="1:16" hidden="1" x14ac:dyDescent="0.25">
      <c r="A1544" s="1">
        <v>1609</v>
      </c>
      <c r="B1544" t="s">
        <v>684</v>
      </c>
      <c r="C1544" t="s">
        <v>6819</v>
      </c>
      <c r="D1544" s="1" t="s">
        <v>12</v>
      </c>
      <c r="E1544" s="2">
        <v>58363000000</v>
      </c>
      <c r="F1544" s="2">
        <v>12947000000</v>
      </c>
      <c r="G1544" s="2">
        <v>35664000000</v>
      </c>
      <c r="H1544" s="1"/>
      <c r="I1544" s="2">
        <v>2084000000</v>
      </c>
      <c r="J1544" s="1" t="s">
        <v>8</v>
      </c>
      <c r="K1544" s="1" t="s">
        <v>197</v>
      </c>
      <c r="M1544">
        <f t="array" ref="M1544">1 - (F1543/E1543)</f>
        <v>0.74656546228877585</v>
      </c>
      <c r="N1544">
        <f t="shared" si="48"/>
        <v>0.13138461011257133</v>
      </c>
      <c r="O1544" s="2">
        <f t="array" ref="O1544">P1544-SUM(G1544:I1544)</f>
        <v>7668000000</v>
      </c>
      <c r="P1544" s="2">
        <f t="shared" si="49"/>
        <v>45416000000</v>
      </c>
    </row>
    <row r="1545" spans="1:16" hidden="1" x14ac:dyDescent="0.25">
      <c r="A1545" s="1">
        <v>1610</v>
      </c>
      <c r="B1545" t="s">
        <v>685</v>
      </c>
      <c r="C1545" t="s">
        <v>6816</v>
      </c>
      <c r="D1545" s="1" t="s">
        <v>56</v>
      </c>
      <c r="E1545" s="2">
        <v>2794925000</v>
      </c>
      <c r="F1545" s="2">
        <v>1763394000</v>
      </c>
      <c r="G1545" s="2">
        <v>657246000</v>
      </c>
      <c r="H1545" s="1"/>
      <c r="I1545" s="1"/>
      <c r="J1545" s="1" t="s">
        <v>15</v>
      </c>
      <c r="K1545" s="1" t="s">
        <v>345</v>
      </c>
      <c r="M1545">
        <f t="array" ref="M1545">1 - (F1544/E1544)</f>
        <v>0.77816424789678396</v>
      </c>
      <c r="N1545">
        <f t="shared" si="48"/>
        <v>0.13391593692138429</v>
      </c>
      <c r="O1545" s="2">
        <f t="array" ref="O1545">P1545-SUM(G1545:I1545)</f>
        <v>374285000</v>
      </c>
      <c r="P1545" s="2">
        <f t="shared" si="49"/>
        <v>1031531000</v>
      </c>
    </row>
    <row r="1546" spans="1:16" x14ac:dyDescent="0.25">
      <c r="A1546" s="1">
        <v>1611</v>
      </c>
      <c r="B1546" t="s">
        <v>685</v>
      </c>
      <c r="C1546" t="s">
        <v>6817</v>
      </c>
      <c r="D1546" s="1" t="s">
        <v>57</v>
      </c>
      <c r="E1546" s="2">
        <v>3086608000</v>
      </c>
      <c r="F1546" s="2">
        <v>1925266000</v>
      </c>
      <c r="G1546" s="2">
        <v>734511000</v>
      </c>
      <c r="H1546" s="1"/>
      <c r="I1546" s="1"/>
      <c r="J1546" s="1" t="s">
        <v>15</v>
      </c>
      <c r="K1546" s="1" t="s">
        <v>345</v>
      </c>
      <c r="M1546">
        <f t="array" ref="M1546">1 - (F1545/E1545)</f>
        <v>0.36907287315402026</v>
      </c>
      <c r="N1546">
        <f t="shared" si="48"/>
        <v>0.13828480973288476</v>
      </c>
      <c r="O1546" s="2">
        <f t="array" ref="O1546">P1546-SUM(G1546:I1546)</f>
        <v>426831000</v>
      </c>
      <c r="P1546" s="2">
        <f t="shared" si="49"/>
        <v>1161342000</v>
      </c>
    </row>
    <row r="1547" spans="1:16" hidden="1" x14ac:dyDescent="0.25">
      <c r="A1547" s="1">
        <v>1612</v>
      </c>
      <c r="B1547" t="s">
        <v>685</v>
      </c>
      <c r="C1547" t="s">
        <v>6818</v>
      </c>
      <c r="D1547" s="1" t="s">
        <v>58</v>
      </c>
      <c r="E1547" s="2">
        <v>3323077000</v>
      </c>
      <c r="F1547" s="2">
        <v>2148147000</v>
      </c>
      <c r="G1547" s="2">
        <v>809545000</v>
      </c>
      <c r="H1547" s="1"/>
      <c r="I1547" s="1"/>
      <c r="J1547" s="1" t="s">
        <v>15</v>
      </c>
      <c r="K1547" s="1" t="s">
        <v>345</v>
      </c>
      <c r="M1547">
        <f t="array" ref="M1547">1 - (F1546/E1546)</f>
        <v>0.37625185964657648</v>
      </c>
      <c r="N1547">
        <f t="shared" si="48"/>
        <v>0.1099538168992172</v>
      </c>
      <c r="O1547" s="2">
        <f t="array" ref="O1547">P1547-SUM(G1547:I1547)</f>
        <v>365385000</v>
      </c>
      <c r="P1547" s="2">
        <f t="shared" si="49"/>
        <v>1174930000</v>
      </c>
    </row>
    <row r="1548" spans="1:16" hidden="1" x14ac:dyDescent="0.25">
      <c r="A1548" s="1">
        <v>1613</v>
      </c>
      <c r="B1548" t="s">
        <v>685</v>
      </c>
      <c r="C1548" t="s">
        <v>6819</v>
      </c>
      <c r="D1548" s="1" t="s">
        <v>59</v>
      </c>
      <c r="E1548" s="2">
        <v>3445134000</v>
      </c>
      <c r="F1548" s="2">
        <v>2243232000</v>
      </c>
      <c r="G1548" s="2">
        <v>848323000</v>
      </c>
      <c r="H1548" s="1"/>
      <c r="I1548" s="1"/>
      <c r="J1548" s="1" t="s">
        <v>15</v>
      </c>
      <c r="K1548" s="1" t="s">
        <v>345</v>
      </c>
      <c r="M1548">
        <f t="array" ref="M1548">1 - (F1547/E1547)</f>
        <v>0.35356688996372942</v>
      </c>
      <c r="N1548">
        <f t="shared" si="48"/>
        <v>0.10263142159347068</v>
      </c>
      <c r="O1548" s="2">
        <f t="array" ref="O1548">P1548-SUM(G1548:I1548)</f>
        <v>353579000</v>
      </c>
      <c r="P1548" s="2">
        <f t="shared" si="49"/>
        <v>1201902000</v>
      </c>
    </row>
    <row r="1549" spans="1:16" hidden="1" x14ac:dyDescent="0.25">
      <c r="A1549" s="1">
        <v>1614</v>
      </c>
      <c r="B1549" t="s">
        <v>686</v>
      </c>
      <c r="C1549" t="s">
        <v>6816</v>
      </c>
      <c r="D1549" s="1" t="s">
        <v>427</v>
      </c>
      <c r="E1549" s="2">
        <v>2436948000</v>
      </c>
      <c r="F1549" s="2">
        <v>1589821000</v>
      </c>
      <c r="G1549" s="2">
        <v>441168000</v>
      </c>
      <c r="H1549" s="2">
        <v>62630000</v>
      </c>
      <c r="I1549" s="1"/>
      <c r="J1549" s="1" t="s">
        <v>66</v>
      </c>
      <c r="K1549" s="1" t="s">
        <v>137</v>
      </c>
      <c r="M1549">
        <f t="array" ref="M1549">1 - (F1548/E1548)</f>
        <v>0.34886944890967952</v>
      </c>
      <c r="N1549">
        <f t="shared" si="48"/>
        <v>0.14088482807183411</v>
      </c>
      <c r="O1549" s="2">
        <f t="array" ref="O1549">P1549-SUM(G1549:I1549)</f>
        <v>343329000</v>
      </c>
      <c r="P1549" s="2">
        <f t="shared" si="49"/>
        <v>847127000</v>
      </c>
    </row>
    <row r="1550" spans="1:16" x14ac:dyDescent="0.25">
      <c r="A1550" s="1">
        <v>1615</v>
      </c>
      <c r="B1550" t="s">
        <v>686</v>
      </c>
      <c r="C1550" t="s">
        <v>6817</v>
      </c>
      <c r="D1550" s="1" t="s">
        <v>428</v>
      </c>
      <c r="E1550" s="2">
        <v>2473500000</v>
      </c>
      <c r="F1550" s="2">
        <v>1595700000</v>
      </c>
      <c r="G1550" s="2">
        <v>460300000</v>
      </c>
      <c r="H1550" s="2">
        <v>61800000</v>
      </c>
      <c r="I1550" s="1"/>
      <c r="J1550" s="1" t="s">
        <v>66</v>
      </c>
      <c r="K1550" s="1" t="s">
        <v>137</v>
      </c>
      <c r="M1550">
        <f t="array" ref="M1550">1 - (F1549/E1549)</f>
        <v>0.34761800415930089</v>
      </c>
      <c r="N1550">
        <f t="shared" si="48"/>
        <v>0.14380432585405295</v>
      </c>
      <c r="O1550" s="2">
        <f t="array" ref="O1550">P1550-SUM(G1550:I1550)</f>
        <v>355700000</v>
      </c>
      <c r="P1550" s="2">
        <f t="shared" si="49"/>
        <v>877800000</v>
      </c>
    </row>
    <row r="1551" spans="1:16" hidden="1" x14ac:dyDescent="0.25">
      <c r="A1551" s="1">
        <v>1616</v>
      </c>
      <c r="B1551" t="s">
        <v>686</v>
      </c>
      <c r="C1551" t="s">
        <v>6818</v>
      </c>
      <c r="D1551" s="1" t="s">
        <v>429</v>
      </c>
      <c r="E1551" s="2">
        <v>2371200000</v>
      </c>
      <c r="F1551" s="2">
        <v>1562600000</v>
      </c>
      <c r="G1551" s="2">
        <v>460100000</v>
      </c>
      <c r="H1551" s="2">
        <v>60200000</v>
      </c>
      <c r="I1551" s="1"/>
      <c r="J1551" s="1" t="s">
        <v>66</v>
      </c>
      <c r="K1551" s="1" t="s">
        <v>137</v>
      </c>
      <c r="M1551">
        <f t="array" ref="M1551">1 - (F1550/E1550)</f>
        <v>0.35488174651303817</v>
      </c>
      <c r="N1551">
        <f t="shared" si="48"/>
        <v>0.12158400809716599</v>
      </c>
      <c r="O1551" s="2">
        <f t="array" ref="O1551">P1551-SUM(G1551:I1551)</f>
        <v>288300000</v>
      </c>
      <c r="P1551" s="2">
        <f t="shared" si="49"/>
        <v>808600000</v>
      </c>
    </row>
    <row r="1552" spans="1:16" hidden="1" x14ac:dyDescent="0.25">
      <c r="A1552" s="1">
        <v>1617</v>
      </c>
      <c r="B1552" t="s">
        <v>686</v>
      </c>
      <c r="C1552" t="s">
        <v>6819</v>
      </c>
      <c r="D1552" s="1" t="s">
        <v>236</v>
      </c>
      <c r="E1552" s="2">
        <v>2220300000</v>
      </c>
      <c r="F1552" s="2">
        <v>1465500000</v>
      </c>
      <c r="G1552" s="2">
        <v>425100000</v>
      </c>
      <c r="H1552" s="2">
        <v>55500000</v>
      </c>
      <c r="I1552" s="1"/>
      <c r="J1552" s="1" t="s">
        <v>66</v>
      </c>
      <c r="K1552" s="1" t="s">
        <v>137</v>
      </c>
      <c r="M1552">
        <f t="array" ref="M1552">1 - (F1551/E1551)</f>
        <v>0.34100877192982459</v>
      </c>
      <c r="N1552">
        <f t="shared" si="48"/>
        <v>0.1234968247534117</v>
      </c>
      <c r="O1552" s="2">
        <f t="array" ref="O1552">P1552-SUM(G1552:I1552)</f>
        <v>274200000</v>
      </c>
      <c r="P1552" s="2">
        <f t="shared" si="49"/>
        <v>754800000</v>
      </c>
    </row>
    <row r="1553" spans="1:16" hidden="1" x14ac:dyDescent="0.25">
      <c r="A1553" s="1">
        <v>1618</v>
      </c>
      <c r="B1553" t="s">
        <v>687</v>
      </c>
      <c r="C1553" t="s">
        <v>6816</v>
      </c>
      <c r="D1553" s="1" t="s">
        <v>10</v>
      </c>
      <c r="E1553" s="2">
        <v>56600000000</v>
      </c>
      <c r="F1553" s="2">
        <v>40468000000</v>
      </c>
      <c r="G1553" s="2">
        <v>5241000000</v>
      </c>
      <c r="H1553" s="2">
        <v>2342000000</v>
      </c>
      <c r="I1553" s="1"/>
      <c r="J1553" s="1" t="s">
        <v>8</v>
      </c>
      <c r="K1553" s="1" t="s">
        <v>215</v>
      </c>
      <c r="M1553">
        <f t="array" ref="M1553">1 - (F1552/E1552)</f>
        <v>0.33995406026212671</v>
      </c>
      <c r="N1553">
        <f t="shared" si="48"/>
        <v>0.15104240282685513</v>
      </c>
      <c r="O1553" s="2">
        <f t="array" ref="O1553">P1553-SUM(G1553:I1553)</f>
        <v>8549000000</v>
      </c>
      <c r="P1553" s="2">
        <f t="shared" si="49"/>
        <v>16132000000</v>
      </c>
    </row>
    <row r="1554" spans="1:16" x14ac:dyDescent="0.25">
      <c r="A1554" s="1">
        <v>1619</v>
      </c>
      <c r="B1554" t="s">
        <v>687</v>
      </c>
      <c r="C1554" t="s">
        <v>6817</v>
      </c>
      <c r="D1554" s="1" t="s">
        <v>11</v>
      </c>
      <c r="E1554" s="2">
        <v>57900000000</v>
      </c>
      <c r="F1554" s="2">
        <v>40898000000</v>
      </c>
      <c r="G1554" s="2">
        <v>4934000000</v>
      </c>
      <c r="H1554" s="2">
        <v>2475000000</v>
      </c>
      <c r="I1554" s="1"/>
      <c r="J1554" s="1" t="s">
        <v>8</v>
      </c>
      <c r="K1554" s="1" t="s">
        <v>215</v>
      </c>
      <c r="M1554">
        <f t="array" ref="M1554">1 - (F1553/E1553)</f>
        <v>0.28501766784452298</v>
      </c>
      <c r="N1554">
        <f t="shared" si="48"/>
        <v>0.16568221070811745</v>
      </c>
      <c r="O1554" s="2">
        <f t="array" ref="O1554">P1554-SUM(G1554:I1554)</f>
        <v>9593000000</v>
      </c>
      <c r="P1554" s="2">
        <f t="shared" si="49"/>
        <v>17002000000</v>
      </c>
    </row>
    <row r="1555" spans="1:16" hidden="1" x14ac:dyDescent="0.25">
      <c r="A1555" s="1">
        <v>1620</v>
      </c>
      <c r="B1555" t="s">
        <v>687</v>
      </c>
      <c r="C1555" t="s">
        <v>6818</v>
      </c>
      <c r="D1555" s="1" t="s">
        <v>12</v>
      </c>
      <c r="E1555" s="2">
        <v>56098000000</v>
      </c>
      <c r="F1555" s="2">
        <v>40431000000</v>
      </c>
      <c r="G1555" s="2">
        <v>6097000000</v>
      </c>
      <c r="H1555" s="2">
        <v>2279000000</v>
      </c>
      <c r="I1555" s="1"/>
      <c r="J1555" s="1" t="s">
        <v>8</v>
      </c>
      <c r="K1555" s="1" t="s">
        <v>215</v>
      </c>
      <c r="M1555">
        <f t="array" ref="M1555">1 - (F1554/E1554)</f>
        <v>0.29364421416234887</v>
      </c>
      <c r="N1555">
        <f t="shared" si="48"/>
        <v>0.12996898285143854</v>
      </c>
      <c r="O1555" s="2">
        <f t="array" ref="O1555">P1555-SUM(G1555:I1555)</f>
        <v>7291000000</v>
      </c>
      <c r="P1555" s="2">
        <f t="shared" si="49"/>
        <v>15667000000</v>
      </c>
    </row>
    <row r="1556" spans="1:16" hidden="1" x14ac:dyDescent="0.25">
      <c r="A1556" s="1">
        <v>1621</v>
      </c>
      <c r="B1556" t="s">
        <v>687</v>
      </c>
      <c r="C1556" t="s">
        <v>6819</v>
      </c>
      <c r="D1556" s="1" t="s">
        <v>75</v>
      </c>
      <c r="E1556" s="2">
        <v>57244000000</v>
      </c>
      <c r="F1556" s="2">
        <v>41460000000</v>
      </c>
      <c r="G1556" s="2">
        <v>5275000000</v>
      </c>
      <c r="H1556" s="2">
        <v>2337000000</v>
      </c>
      <c r="I1556" s="1"/>
      <c r="J1556" s="1" t="s">
        <v>8</v>
      </c>
      <c r="K1556" s="1" t="s">
        <v>215</v>
      </c>
      <c r="M1556">
        <f t="array" ref="M1556">1 - (F1555/E1555)</f>
        <v>0.27927911868515809</v>
      </c>
      <c r="N1556">
        <f t="shared" si="48"/>
        <v>0.1427573195444064</v>
      </c>
      <c r="O1556" s="2">
        <f t="array" ref="O1556">P1556-SUM(G1556:I1556)</f>
        <v>8172000000</v>
      </c>
      <c r="P1556" s="2">
        <f t="shared" si="49"/>
        <v>15784000000</v>
      </c>
    </row>
    <row r="1557" spans="1:16" hidden="1" x14ac:dyDescent="0.25">
      <c r="A1557" s="1">
        <v>1622</v>
      </c>
      <c r="B1557" t="s">
        <v>688</v>
      </c>
      <c r="C1557" t="s">
        <v>6816</v>
      </c>
      <c r="D1557" s="1" t="s">
        <v>31</v>
      </c>
      <c r="E1557" s="2">
        <v>11778000000</v>
      </c>
      <c r="F1557" s="2">
        <v>1932000000</v>
      </c>
      <c r="G1557" s="2">
        <v>2207000000</v>
      </c>
      <c r="H1557" s="1"/>
      <c r="I1557" s="2">
        <v>397000000</v>
      </c>
      <c r="J1557" s="1" t="s">
        <v>22</v>
      </c>
      <c r="K1557" s="1" t="s">
        <v>77</v>
      </c>
      <c r="M1557">
        <f t="array" ref="M1557">1 - (F1556/E1556)</f>
        <v>0.27573195444064003</v>
      </c>
      <c r="N1557">
        <f t="shared" si="48"/>
        <v>0.61487519103413146</v>
      </c>
      <c r="O1557" s="2">
        <f t="array" ref="O1557">P1557-SUM(G1557:I1557)</f>
        <v>7242000000</v>
      </c>
      <c r="P1557" s="2">
        <f t="shared" si="49"/>
        <v>9846000000</v>
      </c>
    </row>
    <row r="1558" spans="1:16" x14ac:dyDescent="0.25">
      <c r="A1558" s="1">
        <v>1623</v>
      </c>
      <c r="B1558" t="s">
        <v>688</v>
      </c>
      <c r="C1558" t="s">
        <v>6817</v>
      </c>
      <c r="D1558" s="1" t="s">
        <v>33</v>
      </c>
      <c r="E1558" s="2">
        <v>12702000000</v>
      </c>
      <c r="F1558" s="2">
        <v>1875000000</v>
      </c>
      <c r="G1558" s="2">
        <v>2242000000</v>
      </c>
      <c r="H1558" s="1"/>
      <c r="I1558" s="2">
        <v>435000000</v>
      </c>
      <c r="J1558" s="1" t="s">
        <v>22</v>
      </c>
      <c r="K1558" s="1" t="s">
        <v>77</v>
      </c>
      <c r="M1558">
        <f t="array" ref="M1558">1 - (F1557/E1557)</f>
        <v>0.83596535914416714</v>
      </c>
      <c r="N1558">
        <f t="shared" si="48"/>
        <v>0.64163123917493303</v>
      </c>
      <c r="O1558" s="2">
        <f t="array" ref="O1558">P1558-SUM(G1558:I1558)</f>
        <v>8150000000</v>
      </c>
      <c r="P1558" s="2">
        <f t="shared" si="49"/>
        <v>10827000000</v>
      </c>
    </row>
    <row r="1559" spans="1:16" hidden="1" x14ac:dyDescent="0.25">
      <c r="A1559" s="1">
        <v>1624</v>
      </c>
      <c r="B1559" t="s">
        <v>688</v>
      </c>
      <c r="C1559" t="s">
        <v>6818</v>
      </c>
      <c r="D1559" s="1" t="s">
        <v>34</v>
      </c>
      <c r="E1559" s="2">
        <v>13880000000</v>
      </c>
      <c r="F1559" s="2">
        <v>2079000000</v>
      </c>
      <c r="G1559" s="2">
        <v>2229000000</v>
      </c>
      <c r="H1559" s="1"/>
      <c r="I1559" s="2">
        <v>494000000</v>
      </c>
      <c r="J1559" s="1" t="s">
        <v>22</v>
      </c>
      <c r="K1559" s="1" t="s">
        <v>77</v>
      </c>
      <c r="M1559">
        <f t="array" ref="M1559">1 - (F1558/E1558)</f>
        <v>0.85238545111006148</v>
      </c>
      <c r="N1559">
        <f t="shared" si="48"/>
        <v>0.65403458213256482</v>
      </c>
      <c r="O1559" s="2">
        <f t="array" ref="O1559">P1559-SUM(G1559:I1559)</f>
        <v>9078000000</v>
      </c>
      <c r="P1559" s="2">
        <f t="shared" si="49"/>
        <v>11801000000</v>
      </c>
    </row>
    <row r="1560" spans="1:16" hidden="1" x14ac:dyDescent="0.25">
      <c r="A1560" s="1">
        <v>1625</v>
      </c>
      <c r="B1560" t="s">
        <v>688</v>
      </c>
      <c r="C1560" t="s">
        <v>6819</v>
      </c>
      <c r="D1560" s="1" t="s">
        <v>35</v>
      </c>
      <c r="E1560" s="2">
        <v>15082000000</v>
      </c>
      <c r="F1560" s="2">
        <v>2226000000</v>
      </c>
      <c r="G1560" s="2">
        <v>4469000000</v>
      </c>
      <c r="H1560" s="1"/>
      <c r="I1560" s="2">
        <v>502000000</v>
      </c>
      <c r="J1560" s="1" t="s">
        <v>22</v>
      </c>
      <c r="K1560" s="1" t="s">
        <v>77</v>
      </c>
      <c r="M1560">
        <f t="array" ref="M1560">1 - (F1559/E1559)</f>
        <v>0.85021613832853027</v>
      </c>
      <c r="N1560">
        <f t="shared" si="48"/>
        <v>0.52280864606816069</v>
      </c>
      <c r="O1560" s="2">
        <f t="array" ref="O1560">P1560-SUM(G1560:I1560)</f>
        <v>7885000000</v>
      </c>
      <c r="P1560" s="2">
        <f t="shared" si="49"/>
        <v>12856000000</v>
      </c>
    </row>
    <row r="1561" spans="1:16" hidden="1" x14ac:dyDescent="0.25">
      <c r="A1561" s="1">
        <v>1626</v>
      </c>
      <c r="B1561" t="s">
        <v>689</v>
      </c>
      <c r="C1561" t="s">
        <v>6816</v>
      </c>
      <c r="D1561" s="1" t="s">
        <v>440</v>
      </c>
      <c r="E1561" s="2">
        <v>2942897000</v>
      </c>
      <c r="F1561" s="2">
        <v>1693210000</v>
      </c>
      <c r="G1561" s="2">
        <v>432589000</v>
      </c>
      <c r="H1561" s="2">
        <v>208208000</v>
      </c>
      <c r="I1561" s="1"/>
      <c r="J1561" s="1" t="s">
        <v>28</v>
      </c>
      <c r="K1561" s="1" t="s">
        <v>37</v>
      </c>
      <c r="M1561">
        <f t="array" ref="M1561">1 - (F1560/E1560)</f>
        <v>0.85240684259382049</v>
      </c>
      <c r="N1561">
        <f t="shared" si="48"/>
        <v>0.20690156672149926</v>
      </c>
      <c r="O1561" s="2">
        <f t="array" ref="O1561">P1561-SUM(G1561:I1561)</f>
        <v>608890000</v>
      </c>
      <c r="P1561" s="2">
        <f t="shared" si="49"/>
        <v>1249687000</v>
      </c>
    </row>
    <row r="1562" spans="1:16" x14ac:dyDescent="0.25">
      <c r="A1562" s="1">
        <v>1627</v>
      </c>
      <c r="B1562" t="s">
        <v>689</v>
      </c>
      <c r="C1562" t="s">
        <v>6817</v>
      </c>
      <c r="D1562" s="1" t="s">
        <v>441</v>
      </c>
      <c r="E1562" s="2">
        <v>3049800000</v>
      </c>
      <c r="F1562" s="2">
        <v>1748100000</v>
      </c>
      <c r="G1562" s="2">
        <v>470600000</v>
      </c>
      <c r="H1562" s="2">
        <v>234800000</v>
      </c>
      <c r="I1562" s="1"/>
      <c r="J1562" s="1" t="s">
        <v>28</v>
      </c>
      <c r="K1562" s="1" t="s">
        <v>37</v>
      </c>
      <c r="M1562">
        <f t="array" ref="M1562">1 - (F1561/E1561)</f>
        <v>0.42464517106782873</v>
      </c>
      <c r="N1562">
        <f t="shared" si="48"/>
        <v>0.19552101777165715</v>
      </c>
      <c r="O1562" s="2">
        <f t="array" ref="O1562">P1562-SUM(G1562:I1562)</f>
        <v>596300000</v>
      </c>
      <c r="P1562" s="2">
        <f t="shared" si="49"/>
        <v>1301700000</v>
      </c>
    </row>
    <row r="1563" spans="1:16" hidden="1" x14ac:dyDescent="0.25">
      <c r="A1563" s="1">
        <v>1628</v>
      </c>
      <c r="B1563" t="s">
        <v>689</v>
      </c>
      <c r="C1563" t="s">
        <v>6818</v>
      </c>
      <c r="D1563" s="1" t="s">
        <v>442</v>
      </c>
      <c r="E1563" s="2">
        <v>3099100000</v>
      </c>
      <c r="F1563" s="2">
        <v>1816400000</v>
      </c>
      <c r="G1563" s="2">
        <v>488500000</v>
      </c>
      <c r="H1563" s="2">
        <v>245200000</v>
      </c>
      <c r="I1563" s="1"/>
      <c r="J1563" s="1" t="s">
        <v>28</v>
      </c>
      <c r="K1563" s="1" t="s">
        <v>37</v>
      </c>
      <c r="M1563">
        <f t="array" ref="M1563">1 - (F1562/E1562)</f>
        <v>0.42681487310643318</v>
      </c>
      <c r="N1563">
        <f t="shared" si="48"/>
        <v>0.17714820431738246</v>
      </c>
      <c r="O1563" s="2">
        <f t="array" ref="O1563">P1563-SUM(G1563:I1563)</f>
        <v>549000000</v>
      </c>
      <c r="P1563" s="2">
        <f t="shared" si="49"/>
        <v>1282700000</v>
      </c>
    </row>
    <row r="1564" spans="1:16" hidden="1" x14ac:dyDescent="0.25">
      <c r="A1564" s="1">
        <v>1629</v>
      </c>
      <c r="B1564" t="s">
        <v>689</v>
      </c>
      <c r="C1564" t="s">
        <v>6819</v>
      </c>
      <c r="D1564" s="1" t="s">
        <v>35</v>
      </c>
      <c r="E1564" s="2">
        <v>3217800000</v>
      </c>
      <c r="F1564" s="2">
        <v>1856500000</v>
      </c>
      <c r="G1564" s="2">
        <v>557000000</v>
      </c>
      <c r="H1564" s="2">
        <v>253500000</v>
      </c>
      <c r="I1564" s="1"/>
      <c r="J1564" s="1" t="s">
        <v>28</v>
      </c>
      <c r="K1564" s="1" t="s">
        <v>37</v>
      </c>
      <c r="M1564">
        <f t="array" ref="M1564">1 - (F1563/E1563)</f>
        <v>0.41389435642605921</v>
      </c>
      <c r="N1564">
        <f t="shared" si="48"/>
        <v>0.17117285101622226</v>
      </c>
      <c r="O1564" s="2">
        <f t="array" ref="O1564">P1564-SUM(G1564:I1564)</f>
        <v>550800000</v>
      </c>
      <c r="P1564" s="2">
        <f t="shared" si="49"/>
        <v>1361300000</v>
      </c>
    </row>
    <row r="1565" spans="1:16" hidden="1" x14ac:dyDescent="0.25">
      <c r="A1565" s="1">
        <v>1630</v>
      </c>
      <c r="B1565" t="s">
        <v>690</v>
      </c>
      <c r="C1565" t="s">
        <v>6816</v>
      </c>
      <c r="D1565" s="1" t="s">
        <v>7</v>
      </c>
      <c r="E1565" s="2">
        <v>10879855000</v>
      </c>
      <c r="F1565" s="2">
        <v>5817880000</v>
      </c>
      <c r="G1565" s="2">
        <v>3596708000</v>
      </c>
      <c r="H1565" s="1"/>
      <c r="I1565" s="1"/>
      <c r="J1565" s="1" t="s">
        <v>15</v>
      </c>
      <c r="K1565" s="1" t="s">
        <v>382</v>
      </c>
      <c r="M1565">
        <f t="array" ref="M1565">1 - (F1564/E1564)</f>
        <v>0.42305301758965752</v>
      </c>
      <c r="N1565">
        <f t="shared" si="48"/>
        <v>0.1346770706043417</v>
      </c>
      <c r="O1565" s="2">
        <f t="array" ref="O1565">P1565-SUM(G1565:I1565)</f>
        <v>1465267000</v>
      </c>
      <c r="P1565" s="2">
        <f t="shared" si="49"/>
        <v>5061975000</v>
      </c>
    </row>
    <row r="1566" spans="1:16" x14ac:dyDescent="0.25">
      <c r="A1566" s="1">
        <v>1631</v>
      </c>
      <c r="B1566" t="s">
        <v>690</v>
      </c>
      <c r="C1566" t="s">
        <v>6817</v>
      </c>
      <c r="D1566" s="1" t="s">
        <v>10</v>
      </c>
      <c r="E1566" s="2">
        <v>11419648000</v>
      </c>
      <c r="F1566" s="2">
        <v>5931469000</v>
      </c>
      <c r="G1566" s="2">
        <v>3841032000</v>
      </c>
      <c r="H1566" s="1"/>
      <c r="I1566" s="1"/>
      <c r="J1566" s="1" t="s">
        <v>15</v>
      </c>
      <c r="K1566" s="1" t="s">
        <v>382</v>
      </c>
      <c r="M1566">
        <f t="array" ref="M1566">1 - (F1565/E1565)</f>
        <v>0.46526125577960364</v>
      </c>
      <c r="N1566">
        <f t="shared" si="48"/>
        <v>0.14423798351753048</v>
      </c>
      <c r="O1566" s="2">
        <f t="array" ref="O1566">P1566-SUM(G1566:I1566)</f>
        <v>1647147000</v>
      </c>
      <c r="P1566" s="2">
        <f t="shared" si="49"/>
        <v>5488179000</v>
      </c>
    </row>
    <row r="1567" spans="1:16" hidden="1" x14ac:dyDescent="0.25">
      <c r="A1567" s="1">
        <v>1632</v>
      </c>
      <c r="B1567" t="s">
        <v>690</v>
      </c>
      <c r="C1567" t="s">
        <v>6818</v>
      </c>
      <c r="D1567" s="1" t="s">
        <v>18</v>
      </c>
      <c r="E1567" s="2">
        <v>12282161000</v>
      </c>
      <c r="F1567" s="2">
        <v>6288190000</v>
      </c>
      <c r="G1567" s="2">
        <v>4159885000</v>
      </c>
      <c r="H1567" s="1"/>
      <c r="I1567" s="1"/>
      <c r="J1567" s="1" t="s">
        <v>15</v>
      </c>
      <c r="K1567" s="1" t="s">
        <v>382</v>
      </c>
      <c r="M1567">
        <f t="array" ref="M1567">1 - (F1566/E1566)</f>
        <v>0.48059090788087344</v>
      </c>
      <c r="N1567">
        <f t="shared" si="48"/>
        <v>0.1493292589146161</v>
      </c>
      <c r="O1567" s="2">
        <f t="array" ref="O1567">P1567-SUM(G1567:I1567)</f>
        <v>1834086000</v>
      </c>
      <c r="P1567" s="2">
        <f t="shared" si="49"/>
        <v>5993971000</v>
      </c>
    </row>
    <row r="1568" spans="1:16" hidden="1" x14ac:dyDescent="0.25">
      <c r="A1568" s="1">
        <v>1633</v>
      </c>
      <c r="B1568" t="s">
        <v>690</v>
      </c>
      <c r="C1568" t="s">
        <v>6819</v>
      </c>
      <c r="D1568" s="1" t="s">
        <v>19</v>
      </c>
      <c r="E1568" s="2">
        <v>12376744000</v>
      </c>
      <c r="F1568" s="2">
        <v>6393800000</v>
      </c>
      <c r="G1568" s="2">
        <v>4178386000</v>
      </c>
      <c r="H1568" s="1"/>
      <c r="I1568" s="1"/>
      <c r="J1568" s="1" t="s">
        <v>15</v>
      </c>
      <c r="K1568" s="1" t="s">
        <v>382</v>
      </c>
      <c r="M1568">
        <f t="array" ref="M1568">1 - (F1567/E1567)</f>
        <v>0.48802250678850412</v>
      </c>
      <c r="N1568">
        <f t="shared" si="48"/>
        <v>0.14580232086888117</v>
      </c>
      <c r="O1568" s="2">
        <f t="array" ref="O1568">P1568-SUM(G1568:I1568)</f>
        <v>1804558000</v>
      </c>
      <c r="P1568" s="2">
        <f t="shared" si="49"/>
        <v>5982944000</v>
      </c>
    </row>
    <row r="1569" spans="1:16" hidden="1" x14ac:dyDescent="0.25">
      <c r="A1569" s="1">
        <v>1634</v>
      </c>
      <c r="B1569" t="s">
        <v>691</v>
      </c>
      <c r="C1569" t="s">
        <v>6816</v>
      </c>
      <c r="D1569" s="1" t="s">
        <v>31</v>
      </c>
      <c r="E1569" s="2">
        <v>13794000000</v>
      </c>
      <c r="F1569" s="2">
        <v>6799000000</v>
      </c>
      <c r="G1569" s="2">
        <v>2829000000</v>
      </c>
      <c r="H1569" s="1"/>
      <c r="I1569" s="2">
        <v>237000000</v>
      </c>
      <c r="J1569" s="1" t="s">
        <v>15</v>
      </c>
      <c r="K1569" s="1" t="s">
        <v>285</v>
      </c>
      <c r="M1569">
        <f t="array" ref="M1569">1 - (F1568/E1568)</f>
        <v>0.48340209670653278</v>
      </c>
      <c r="N1569">
        <f t="shared" si="48"/>
        <v>0.28483398579092362</v>
      </c>
      <c r="O1569" s="2">
        <f t="array" ref="O1569">P1569-SUM(G1569:I1569)</f>
        <v>3929000000</v>
      </c>
      <c r="P1569" s="2">
        <f t="shared" si="49"/>
        <v>6995000000</v>
      </c>
    </row>
    <row r="1570" spans="1:16" x14ac:dyDescent="0.25">
      <c r="A1570" s="1">
        <v>1635</v>
      </c>
      <c r="B1570" t="s">
        <v>691</v>
      </c>
      <c r="C1570" t="s">
        <v>6817</v>
      </c>
      <c r="D1570" s="1" t="s">
        <v>33</v>
      </c>
      <c r="E1570" s="2">
        <v>13783000000</v>
      </c>
      <c r="F1570" s="2">
        <v>6542000000</v>
      </c>
      <c r="G1570" s="2">
        <v>2899000000</v>
      </c>
      <c r="H1570" s="1"/>
      <c r="I1570" s="2">
        <v>217000000</v>
      </c>
      <c r="J1570" s="1" t="s">
        <v>15</v>
      </c>
      <c r="K1570" s="1" t="s">
        <v>285</v>
      </c>
      <c r="M1570">
        <f t="array" ref="M1570">1 - (F1569/E1569)</f>
        <v>0.50710453820501666</v>
      </c>
      <c r="N1570">
        <f t="shared" si="48"/>
        <v>0.29928172386272944</v>
      </c>
      <c r="O1570" s="2">
        <f t="array" ref="O1570">P1570-SUM(G1570:I1570)</f>
        <v>4125000000</v>
      </c>
      <c r="P1570" s="2">
        <f t="shared" si="49"/>
        <v>7241000000</v>
      </c>
    </row>
    <row r="1571" spans="1:16" hidden="1" x14ac:dyDescent="0.25">
      <c r="A1571" s="1">
        <v>1636</v>
      </c>
      <c r="B1571" t="s">
        <v>691</v>
      </c>
      <c r="C1571" t="s">
        <v>6818</v>
      </c>
      <c r="D1571" s="1" t="s">
        <v>34</v>
      </c>
      <c r="E1571" s="2">
        <v>13268000000</v>
      </c>
      <c r="F1571" s="2">
        <v>6868000000</v>
      </c>
      <c r="G1571" s="2">
        <v>2860000000</v>
      </c>
      <c r="H1571" s="1"/>
      <c r="I1571" s="2">
        <v>222000000</v>
      </c>
      <c r="J1571" s="1" t="s">
        <v>15</v>
      </c>
      <c r="K1571" s="1" t="s">
        <v>285</v>
      </c>
      <c r="M1571">
        <f t="array" ref="M1571">1 - (F1570/E1570)</f>
        <v>0.52535732424000581</v>
      </c>
      <c r="N1571">
        <f t="shared" si="48"/>
        <v>0.2500753693096171</v>
      </c>
      <c r="O1571" s="2">
        <f t="array" ref="O1571">P1571-SUM(G1571:I1571)</f>
        <v>3318000000</v>
      </c>
      <c r="P1571" s="2">
        <f t="shared" si="49"/>
        <v>6400000000</v>
      </c>
    </row>
    <row r="1572" spans="1:16" hidden="1" x14ac:dyDescent="0.25">
      <c r="A1572" s="1">
        <v>1637</v>
      </c>
      <c r="B1572" t="s">
        <v>691</v>
      </c>
      <c r="C1572" t="s">
        <v>6819</v>
      </c>
      <c r="D1572" s="1" t="s">
        <v>35</v>
      </c>
      <c r="E1572" s="2">
        <v>12488000000</v>
      </c>
      <c r="F1572" s="2">
        <v>6684000000</v>
      </c>
      <c r="G1572" s="2">
        <v>2851000000</v>
      </c>
      <c r="H1572" s="1"/>
      <c r="I1572" s="2">
        <v>221000000</v>
      </c>
      <c r="J1572" s="1" t="s">
        <v>15</v>
      </c>
      <c r="K1572" s="1" t="s">
        <v>285</v>
      </c>
      <c r="M1572">
        <f t="array" ref="M1572">1 - (F1571/E1571)</f>
        <v>0.48236358154959302</v>
      </c>
      <c r="N1572">
        <f t="shared" si="48"/>
        <v>0.21877001921844971</v>
      </c>
      <c r="O1572" s="2">
        <f t="array" ref="O1572">P1572-SUM(G1572:I1572)</f>
        <v>2732000000</v>
      </c>
      <c r="P1572" s="2">
        <f t="shared" si="49"/>
        <v>5804000000</v>
      </c>
    </row>
    <row r="1573" spans="1:16" hidden="1" x14ac:dyDescent="0.25">
      <c r="A1573" s="1">
        <v>1638</v>
      </c>
      <c r="B1573" t="s">
        <v>692</v>
      </c>
      <c r="C1573" t="s">
        <v>6816</v>
      </c>
      <c r="D1573" s="1" t="s">
        <v>7</v>
      </c>
      <c r="E1573" s="2">
        <v>138393000000</v>
      </c>
      <c r="F1573" s="2">
        <v>126485000000</v>
      </c>
      <c r="G1573" s="2">
        <v>5229000000</v>
      </c>
      <c r="H1573" s="1"/>
      <c r="I1573" s="2">
        <v>1549000000</v>
      </c>
      <c r="J1573" s="1" t="s">
        <v>107</v>
      </c>
      <c r="K1573" s="1" t="s">
        <v>453</v>
      </c>
      <c r="M1573">
        <f t="array" ref="M1573">1 - (F1572/E1572)</f>
        <v>0.46476617552850741</v>
      </c>
      <c r="N1573">
        <f t="shared" si="48"/>
        <v>3.7068348832672175E-2</v>
      </c>
      <c r="O1573" s="2">
        <f t="array" ref="O1573">P1573-SUM(G1573:I1573)</f>
        <v>5130000000</v>
      </c>
      <c r="P1573" s="2">
        <f t="shared" si="49"/>
        <v>11908000000</v>
      </c>
    </row>
    <row r="1574" spans="1:16" x14ac:dyDescent="0.25">
      <c r="A1574" s="1">
        <v>1639</v>
      </c>
      <c r="B1574" t="s">
        <v>692</v>
      </c>
      <c r="C1574" t="s">
        <v>6817</v>
      </c>
      <c r="D1574" s="1" t="s">
        <v>10</v>
      </c>
      <c r="E1574" s="2">
        <v>138074000000</v>
      </c>
      <c r="F1574" s="2">
        <v>127316000000</v>
      </c>
      <c r="G1574" s="2">
        <v>5081000000</v>
      </c>
      <c r="H1574" s="1"/>
      <c r="I1574" s="2">
        <v>1720000000</v>
      </c>
      <c r="J1574" s="1" t="s">
        <v>107</v>
      </c>
      <c r="K1574" s="1" t="s">
        <v>453</v>
      </c>
      <c r="M1574">
        <f t="array" ref="M1574">1 - (F1573/E1573)</f>
        <v>8.6044814405352832E-2</v>
      </c>
      <c r="N1574">
        <f t="shared" si="48"/>
        <v>2.8658545417674579E-2</v>
      </c>
      <c r="O1574" s="2">
        <f t="array" ref="O1574">P1574-SUM(G1574:I1574)</f>
        <v>3957000000</v>
      </c>
      <c r="P1574" s="2">
        <f t="shared" si="49"/>
        <v>10758000000</v>
      </c>
    </row>
    <row r="1575" spans="1:16" hidden="1" x14ac:dyDescent="0.25">
      <c r="A1575" s="1">
        <v>1640</v>
      </c>
      <c r="B1575" t="s">
        <v>692</v>
      </c>
      <c r="C1575" t="s">
        <v>6818</v>
      </c>
      <c r="D1575" s="1" t="s">
        <v>11</v>
      </c>
      <c r="E1575" s="2">
        <v>130844000000</v>
      </c>
      <c r="F1575" s="2">
        <v>118141000000</v>
      </c>
      <c r="G1575" s="2">
        <v>5111000000</v>
      </c>
      <c r="H1575" s="1"/>
      <c r="I1575" s="2">
        <v>1690000000</v>
      </c>
      <c r="J1575" s="1" t="s">
        <v>107</v>
      </c>
      <c r="K1575" s="1" t="s">
        <v>453</v>
      </c>
      <c r="M1575">
        <f t="array" ref="M1575">1 - (F1574/E1574)</f>
        <v>7.7914741370569418E-2</v>
      </c>
      <c r="N1575">
        <f t="shared" si="48"/>
        <v>4.5107150499831862E-2</v>
      </c>
      <c r="O1575" s="2">
        <f t="array" ref="O1575">P1575-SUM(G1575:I1575)</f>
        <v>5902000000</v>
      </c>
      <c r="P1575" s="2">
        <f t="shared" si="49"/>
        <v>12703000000</v>
      </c>
    </row>
    <row r="1576" spans="1:16" hidden="1" x14ac:dyDescent="0.25">
      <c r="A1576" s="1">
        <v>1641</v>
      </c>
      <c r="B1576" t="s">
        <v>692</v>
      </c>
      <c r="C1576" t="s">
        <v>6819</v>
      </c>
      <c r="D1576" s="1" t="s">
        <v>12</v>
      </c>
      <c r="E1576" s="2">
        <v>87804000000</v>
      </c>
      <c r="F1576" s="2">
        <v>74651000000</v>
      </c>
      <c r="G1576" s="2">
        <v>4953000000</v>
      </c>
      <c r="H1576" s="1"/>
      <c r="I1576" s="2">
        <v>1842000000</v>
      </c>
      <c r="J1576" s="1" t="s">
        <v>107</v>
      </c>
      <c r="K1576" s="1" t="s">
        <v>453</v>
      </c>
      <c r="M1576">
        <f t="array" ref="M1576">1 - (F1575/E1575)</f>
        <v>9.7085078413989168E-2</v>
      </c>
      <c r="N1576">
        <f t="shared" si="48"/>
        <v>7.2411279668352244E-2</v>
      </c>
      <c r="O1576" s="2">
        <f t="array" ref="O1576">P1576-SUM(G1576:I1576)</f>
        <v>6358000000</v>
      </c>
      <c r="P1576" s="2">
        <f t="shared" si="49"/>
        <v>13153000000</v>
      </c>
    </row>
    <row r="1577" spans="1:16" hidden="1" x14ac:dyDescent="0.25">
      <c r="A1577" s="1">
        <v>1642</v>
      </c>
      <c r="B1577" t="s">
        <v>693</v>
      </c>
      <c r="C1577" t="s">
        <v>6816</v>
      </c>
      <c r="D1577" s="1" t="s">
        <v>7</v>
      </c>
      <c r="E1577" s="2">
        <v>2567310000</v>
      </c>
      <c r="F1577" s="2">
        <v>2233284000</v>
      </c>
      <c r="G1577" s="2">
        <v>308143000</v>
      </c>
      <c r="H1577" s="1"/>
      <c r="I1577" s="1"/>
      <c r="J1577" s="1" t="s">
        <v>79</v>
      </c>
      <c r="K1577" s="1" t="s">
        <v>510</v>
      </c>
      <c r="M1577">
        <f t="array" ref="M1577">1 - (F1576/E1576)</f>
        <v>0.14979955355109109</v>
      </c>
      <c r="N1577">
        <f t="shared" si="48"/>
        <v>1.0081758728007135E-2</v>
      </c>
      <c r="O1577" s="2">
        <f t="array" ref="O1577">P1577-SUM(G1577:I1577)</f>
        <v>25883000</v>
      </c>
      <c r="P1577" s="2">
        <f t="shared" si="49"/>
        <v>334026000</v>
      </c>
    </row>
    <row r="1578" spans="1:16" x14ac:dyDescent="0.25">
      <c r="A1578" s="1">
        <v>1643</v>
      </c>
      <c r="B1578" t="s">
        <v>693</v>
      </c>
      <c r="C1578" t="s">
        <v>6817</v>
      </c>
      <c r="D1578" s="1" t="s">
        <v>10</v>
      </c>
      <c r="E1578" s="2">
        <v>2770709000</v>
      </c>
      <c r="F1578" s="2">
        <v>2343829000</v>
      </c>
      <c r="G1578" s="2">
        <v>274217000</v>
      </c>
      <c r="H1578" s="1"/>
      <c r="I1578" s="1"/>
      <c r="J1578" s="1" t="s">
        <v>79</v>
      </c>
      <c r="K1578" s="1" t="s">
        <v>510</v>
      </c>
      <c r="M1578">
        <f t="array" ref="M1578">1 - (F1577/E1577)</f>
        <v>0.13010738866751581</v>
      </c>
      <c r="N1578">
        <f t="shared" si="48"/>
        <v>5.5098893460121576E-2</v>
      </c>
      <c r="O1578" s="2">
        <f t="array" ref="O1578">P1578-SUM(G1578:I1578)</f>
        <v>152663000</v>
      </c>
      <c r="P1578" s="2">
        <f t="shared" si="49"/>
        <v>426880000</v>
      </c>
    </row>
    <row r="1579" spans="1:16" hidden="1" x14ac:dyDescent="0.25">
      <c r="A1579" s="1">
        <v>1644</v>
      </c>
      <c r="B1579" t="s">
        <v>693</v>
      </c>
      <c r="C1579" t="s">
        <v>6818</v>
      </c>
      <c r="D1579" s="1" t="s">
        <v>11</v>
      </c>
      <c r="E1579" s="2">
        <v>2994169000</v>
      </c>
      <c r="F1579" s="2">
        <v>2406587000</v>
      </c>
      <c r="G1579" s="2">
        <v>292358000</v>
      </c>
      <c r="H1579" s="1"/>
      <c r="I1579" s="1"/>
      <c r="J1579" s="1" t="s">
        <v>79</v>
      </c>
      <c r="K1579" s="1" t="s">
        <v>510</v>
      </c>
      <c r="M1579">
        <f t="array" ref="M1579">1 - (F1578/E1578)</f>
        <v>0.15406886829327804</v>
      </c>
      <c r="N1579">
        <f t="shared" si="48"/>
        <v>9.8599644843026565E-2</v>
      </c>
      <c r="O1579" s="2">
        <f t="array" ref="O1579">P1579-SUM(G1579:I1579)</f>
        <v>295224000</v>
      </c>
      <c r="P1579" s="2">
        <f t="shared" si="49"/>
        <v>587582000</v>
      </c>
    </row>
    <row r="1580" spans="1:16" hidden="1" x14ac:dyDescent="0.25">
      <c r="A1580" s="1">
        <v>1645</v>
      </c>
      <c r="B1580" t="s">
        <v>693</v>
      </c>
      <c r="C1580" t="s">
        <v>6819</v>
      </c>
      <c r="D1580" s="1" t="s">
        <v>12</v>
      </c>
      <c r="E1580" s="2">
        <v>3422181000</v>
      </c>
      <c r="F1580" s="2">
        <v>2564648000</v>
      </c>
      <c r="G1580" s="2">
        <v>312694000</v>
      </c>
      <c r="H1580" s="1"/>
      <c r="I1580" s="1"/>
      <c r="J1580" s="1" t="s">
        <v>79</v>
      </c>
      <c r="K1580" s="1" t="s">
        <v>510</v>
      </c>
      <c r="M1580">
        <f t="array" ref="M1580">1 - (F1579/E1579)</f>
        <v>0.19624209588703911</v>
      </c>
      <c r="N1580">
        <f t="shared" si="48"/>
        <v>0.15920811903286239</v>
      </c>
      <c r="O1580" s="2">
        <f t="array" ref="O1580">P1580-SUM(G1580:I1580)</f>
        <v>544839000</v>
      </c>
      <c r="P1580" s="2">
        <f t="shared" si="49"/>
        <v>857533000</v>
      </c>
    </row>
    <row r="1581" spans="1:16" hidden="1" x14ac:dyDescent="0.25">
      <c r="A1581" s="1">
        <v>1646</v>
      </c>
      <c r="B1581" t="s">
        <v>694</v>
      </c>
      <c r="C1581" t="s">
        <v>6816</v>
      </c>
      <c r="D1581" s="1" t="s">
        <v>10</v>
      </c>
      <c r="E1581" s="2">
        <v>2299176000</v>
      </c>
      <c r="F1581" s="2">
        <v>928565000</v>
      </c>
      <c r="G1581" s="2">
        <v>177366000</v>
      </c>
      <c r="H1581" s="2">
        <v>32210000</v>
      </c>
      <c r="I1581" s="2">
        <v>461627000</v>
      </c>
      <c r="J1581" s="1" t="s">
        <v>71</v>
      </c>
      <c r="K1581" s="1" t="s">
        <v>72</v>
      </c>
      <c r="M1581">
        <f t="array" ref="M1581">1 - (F1580/E1580)</f>
        <v>0.25058084303547945</v>
      </c>
      <c r="N1581">
        <f t="shared" si="48"/>
        <v>0.30419941753045437</v>
      </c>
      <c r="O1581" s="2">
        <f t="array" ref="O1581">P1581-SUM(G1581:I1581)</f>
        <v>699408000</v>
      </c>
      <c r="P1581" s="2">
        <f t="shared" si="49"/>
        <v>1370611000</v>
      </c>
    </row>
    <row r="1582" spans="1:16" x14ac:dyDescent="0.25">
      <c r="A1582" s="1">
        <v>1647</v>
      </c>
      <c r="B1582" t="s">
        <v>694</v>
      </c>
      <c r="C1582" t="s">
        <v>6817</v>
      </c>
      <c r="D1582" s="1" t="s">
        <v>11</v>
      </c>
      <c r="E1582" s="2">
        <v>2312512000</v>
      </c>
      <c r="F1582" s="2">
        <v>953611000</v>
      </c>
      <c r="G1582" s="2">
        <v>169270000</v>
      </c>
      <c r="H1582" s="1"/>
      <c r="I1582" s="2">
        <v>481303000</v>
      </c>
      <c r="J1582" s="1" t="s">
        <v>71</v>
      </c>
      <c r="K1582" s="1" t="s">
        <v>72</v>
      </c>
      <c r="M1582">
        <f t="array" ref="M1582">1 - (F1581/E1581)</f>
        <v>0.59613139663949166</v>
      </c>
      <c r="N1582">
        <f t="shared" si="48"/>
        <v>0.30630241053884261</v>
      </c>
      <c r="O1582" s="2">
        <f t="array" ref="O1582">P1582-SUM(G1582:I1582)</f>
        <v>708328000</v>
      </c>
      <c r="P1582" s="2">
        <f t="shared" si="49"/>
        <v>1358901000</v>
      </c>
    </row>
    <row r="1583" spans="1:16" hidden="1" x14ac:dyDescent="0.25">
      <c r="A1583" s="1">
        <v>1648</v>
      </c>
      <c r="B1583" t="s">
        <v>694</v>
      </c>
      <c r="C1583" t="s">
        <v>6818</v>
      </c>
      <c r="D1583" s="1" t="s">
        <v>12</v>
      </c>
      <c r="E1583" s="2">
        <v>2502267000</v>
      </c>
      <c r="F1583" s="2">
        <v>1011249000</v>
      </c>
      <c r="G1583" s="2">
        <v>175307000</v>
      </c>
      <c r="H1583" s="1"/>
      <c r="I1583" s="2">
        <v>542952000</v>
      </c>
      <c r="J1583" s="1" t="s">
        <v>71</v>
      </c>
      <c r="K1583" s="1" t="s">
        <v>72</v>
      </c>
      <c r="M1583">
        <f t="array" ref="M1583">1 - (F1582/E1582)</f>
        <v>0.58762981554257876</v>
      </c>
      <c r="N1583">
        <f t="shared" si="48"/>
        <v>0.308823558796883</v>
      </c>
      <c r="O1583" s="2">
        <f t="array" ref="O1583">P1583-SUM(G1583:I1583)</f>
        <v>772759000</v>
      </c>
      <c r="P1583" s="2">
        <f t="shared" si="49"/>
        <v>1491018000</v>
      </c>
    </row>
    <row r="1584" spans="1:16" hidden="1" x14ac:dyDescent="0.25">
      <c r="A1584" s="1">
        <v>1649</v>
      </c>
      <c r="B1584" t="s">
        <v>694</v>
      </c>
      <c r="C1584" t="s">
        <v>6819</v>
      </c>
      <c r="D1584" s="1" t="s">
        <v>75</v>
      </c>
      <c r="E1584" s="2">
        <v>2506202000</v>
      </c>
      <c r="F1584" s="2">
        <v>1024336000</v>
      </c>
      <c r="G1584" s="2">
        <v>179279000</v>
      </c>
      <c r="H1584" s="1"/>
      <c r="I1584" s="2">
        <v>565059000</v>
      </c>
      <c r="J1584" s="1" t="s">
        <v>71</v>
      </c>
      <c r="K1584" s="1" t="s">
        <v>72</v>
      </c>
      <c r="M1584">
        <f t="array" ref="M1584">1 - (F1583/E1583)</f>
        <v>0.59586686792416632</v>
      </c>
      <c r="N1584">
        <f t="shared" si="48"/>
        <v>0.29428114732970445</v>
      </c>
      <c r="O1584" s="2">
        <f t="array" ref="O1584">P1584-SUM(G1584:I1584)</f>
        <v>737528000</v>
      </c>
      <c r="P1584" s="2">
        <f t="shared" si="49"/>
        <v>1481866000</v>
      </c>
    </row>
    <row r="1585" spans="1:16" hidden="1" x14ac:dyDescent="0.25">
      <c r="A1585" s="1">
        <v>1650</v>
      </c>
      <c r="B1585" t="s">
        <v>695</v>
      </c>
      <c r="C1585" t="s">
        <v>6816</v>
      </c>
      <c r="D1585" s="1" t="s">
        <v>7</v>
      </c>
      <c r="E1585" s="2">
        <v>1407848000</v>
      </c>
      <c r="F1585" s="2">
        <v>516708000</v>
      </c>
      <c r="G1585" s="2">
        <v>220068000</v>
      </c>
      <c r="H1585" s="1"/>
      <c r="I1585" s="2">
        <v>98844000</v>
      </c>
      <c r="J1585" s="1" t="s">
        <v>8</v>
      </c>
      <c r="K1585" s="1" t="s">
        <v>295</v>
      </c>
      <c r="M1585">
        <f t="array" ref="M1585">1 - (F1584/E1584)</f>
        <v>0.59127955368322271</v>
      </c>
      <c r="N1585">
        <f t="shared" si="48"/>
        <v>0.40645581057045932</v>
      </c>
      <c r="O1585" s="2">
        <f t="array" ref="O1585">P1585-SUM(G1585:I1585)</f>
        <v>572228000</v>
      </c>
      <c r="P1585" s="2">
        <f t="shared" si="49"/>
        <v>891140000</v>
      </c>
    </row>
    <row r="1586" spans="1:16" x14ac:dyDescent="0.25">
      <c r="A1586" s="1">
        <v>1651</v>
      </c>
      <c r="B1586" t="s">
        <v>695</v>
      </c>
      <c r="C1586" t="s">
        <v>6817</v>
      </c>
      <c r="D1586" s="1" t="s">
        <v>10</v>
      </c>
      <c r="E1586" s="2">
        <v>1595703000</v>
      </c>
      <c r="F1586" s="2">
        <v>622523000</v>
      </c>
      <c r="G1586" s="2">
        <v>228982000</v>
      </c>
      <c r="H1586" s="1"/>
      <c r="I1586" s="2">
        <v>129931000</v>
      </c>
      <c r="J1586" s="1" t="s">
        <v>8</v>
      </c>
      <c r="K1586" s="1" t="s">
        <v>295</v>
      </c>
      <c r="M1586">
        <f t="array" ref="M1586">1 - (F1585/E1585)</f>
        <v>0.6329802649149624</v>
      </c>
      <c r="N1586">
        <f t="shared" si="48"/>
        <v>0.38495070824583272</v>
      </c>
      <c r="O1586" s="2">
        <f t="array" ref="O1586">P1586-SUM(G1586:I1586)</f>
        <v>614267000</v>
      </c>
      <c r="P1586" s="2">
        <f t="shared" si="49"/>
        <v>973180000</v>
      </c>
    </row>
    <row r="1587" spans="1:16" hidden="1" x14ac:dyDescent="0.25">
      <c r="A1587" s="1">
        <v>1652</v>
      </c>
      <c r="B1587" t="s">
        <v>695</v>
      </c>
      <c r="C1587" t="s">
        <v>6818</v>
      </c>
      <c r="D1587" s="1" t="s">
        <v>11</v>
      </c>
      <c r="E1587" s="2">
        <v>1746726000</v>
      </c>
      <c r="F1587" s="2">
        <v>716598000</v>
      </c>
      <c r="G1587" s="2">
        <v>227306000</v>
      </c>
      <c r="H1587" s="1"/>
      <c r="I1587" s="2">
        <v>142376000</v>
      </c>
      <c r="J1587" s="1" t="s">
        <v>8</v>
      </c>
      <c r="K1587" s="1" t="s">
        <v>295</v>
      </c>
      <c r="M1587">
        <f t="array" ref="M1587">1 - (F1586/E1586)</f>
        <v>0.60987539661202617</v>
      </c>
      <c r="N1587">
        <f t="shared" si="48"/>
        <v>0.37810509490326472</v>
      </c>
      <c r="O1587" s="2">
        <f t="array" ref="O1587">P1587-SUM(G1587:I1587)</f>
        <v>660446000</v>
      </c>
      <c r="P1587" s="2">
        <f t="shared" si="49"/>
        <v>1030128000</v>
      </c>
    </row>
    <row r="1588" spans="1:16" hidden="1" x14ac:dyDescent="0.25">
      <c r="A1588" s="1">
        <v>1653</v>
      </c>
      <c r="B1588" t="s">
        <v>695</v>
      </c>
      <c r="C1588" t="s">
        <v>6819</v>
      </c>
      <c r="D1588" s="1" t="s">
        <v>12</v>
      </c>
      <c r="E1588" s="2">
        <v>2068010000</v>
      </c>
      <c r="F1588" s="2">
        <v>803274000</v>
      </c>
      <c r="G1588" s="2">
        <v>312690000</v>
      </c>
      <c r="H1588" s="1"/>
      <c r="I1588" s="2">
        <v>215484000</v>
      </c>
      <c r="J1588" s="1" t="s">
        <v>8</v>
      </c>
      <c r="K1588" s="1" t="s">
        <v>295</v>
      </c>
      <c r="M1588">
        <f t="array" ref="M1588">1 - (F1587/E1587)</f>
        <v>0.58974790551008005</v>
      </c>
      <c r="N1588">
        <f t="shared" si="48"/>
        <v>0.35616945759449908</v>
      </c>
      <c r="O1588" s="2">
        <f t="array" ref="O1588">P1588-SUM(G1588:I1588)</f>
        <v>736562000</v>
      </c>
      <c r="P1588" s="2">
        <f t="shared" si="49"/>
        <v>1264736000</v>
      </c>
    </row>
    <row r="1589" spans="1:16" hidden="1" x14ac:dyDescent="0.25">
      <c r="A1589" s="1">
        <v>1654</v>
      </c>
      <c r="B1589" t="s">
        <v>696</v>
      </c>
      <c r="C1589" t="s">
        <v>6816</v>
      </c>
      <c r="D1589" s="1" t="s">
        <v>7</v>
      </c>
      <c r="E1589" s="2">
        <v>873592000</v>
      </c>
      <c r="F1589" s="2">
        <v>167600000</v>
      </c>
      <c r="G1589" s="2">
        <v>186971000</v>
      </c>
      <c r="H1589" s="2">
        <v>61694000</v>
      </c>
      <c r="I1589" s="1"/>
      <c r="J1589" s="1" t="s">
        <v>22</v>
      </c>
      <c r="K1589" s="1" t="s">
        <v>77</v>
      </c>
      <c r="M1589">
        <f t="array" ref="M1589">1 - (F1588/E1588)</f>
        <v>0.61157151077606009</v>
      </c>
      <c r="N1589">
        <f t="shared" si="48"/>
        <v>0.52350181778221416</v>
      </c>
      <c r="O1589" s="2">
        <f t="array" ref="O1589">P1589-SUM(G1589:I1589)</f>
        <v>457327000</v>
      </c>
      <c r="P1589" s="2">
        <f t="shared" si="49"/>
        <v>705992000</v>
      </c>
    </row>
    <row r="1590" spans="1:16" x14ac:dyDescent="0.25">
      <c r="A1590" s="1">
        <v>1655</v>
      </c>
      <c r="B1590" t="s">
        <v>696</v>
      </c>
      <c r="C1590" t="s">
        <v>6817</v>
      </c>
      <c r="D1590" s="1" t="s">
        <v>10</v>
      </c>
      <c r="E1590" s="2">
        <v>965087000</v>
      </c>
      <c r="F1590" s="2">
        <v>187013000</v>
      </c>
      <c r="G1590" s="2">
        <v>179545000</v>
      </c>
      <c r="H1590" s="2">
        <v>70297000</v>
      </c>
      <c r="I1590" s="1"/>
      <c r="J1590" s="1" t="s">
        <v>22</v>
      </c>
      <c r="K1590" s="1" t="s">
        <v>77</v>
      </c>
      <c r="M1590">
        <f t="array" ref="M1590">1 - (F1589/E1589)</f>
        <v>0.80814842626763983</v>
      </c>
      <c r="N1590">
        <f t="shared" si="48"/>
        <v>0.54734132777666678</v>
      </c>
      <c r="O1590" s="2">
        <f t="array" ref="O1590">P1590-SUM(G1590:I1590)</f>
        <v>528232000</v>
      </c>
      <c r="P1590" s="2">
        <f t="shared" si="49"/>
        <v>778074000</v>
      </c>
    </row>
    <row r="1591" spans="1:16" hidden="1" x14ac:dyDescent="0.25">
      <c r="A1591" s="1">
        <v>1656</v>
      </c>
      <c r="B1591" t="s">
        <v>696</v>
      </c>
      <c r="C1591" t="s">
        <v>6818</v>
      </c>
      <c r="D1591" s="1" t="s">
        <v>11</v>
      </c>
      <c r="E1591" s="2">
        <v>1010117000</v>
      </c>
      <c r="F1591" s="2">
        <v>188425000</v>
      </c>
      <c r="G1591" s="2">
        <v>189488000</v>
      </c>
      <c r="H1591" s="2">
        <v>67777000</v>
      </c>
      <c r="I1591" s="1"/>
      <c r="J1591" s="1" t="s">
        <v>22</v>
      </c>
      <c r="K1591" s="1" t="s">
        <v>77</v>
      </c>
      <c r="M1591">
        <f t="array" ref="M1591">1 - (F1590/E1590)</f>
        <v>0.80622161525333991</v>
      </c>
      <c r="N1591">
        <f t="shared" si="48"/>
        <v>0.55877388460940658</v>
      </c>
      <c r="O1591" s="2">
        <f t="array" ref="O1591">P1591-SUM(G1591:I1591)</f>
        <v>564427000</v>
      </c>
      <c r="P1591" s="2">
        <f t="shared" si="49"/>
        <v>821692000</v>
      </c>
    </row>
    <row r="1592" spans="1:16" hidden="1" x14ac:dyDescent="0.25">
      <c r="A1592" s="1">
        <v>1657</v>
      </c>
      <c r="B1592" t="s">
        <v>696</v>
      </c>
      <c r="C1592" t="s">
        <v>6819</v>
      </c>
      <c r="D1592" s="1" t="s">
        <v>12</v>
      </c>
      <c r="E1592" s="2">
        <v>1059366000</v>
      </c>
      <c r="F1592" s="2">
        <v>192788000</v>
      </c>
      <c r="G1592" s="2">
        <v>196914000</v>
      </c>
      <c r="H1592" s="2">
        <v>63718000</v>
      </c>
      <c r="I1592" s="1"/>
      <c r="J1592" s="1" t="s">
        <v>22</v>
      </c>
      <c r="K1592" s="1" t="s">
        <v>77</v>
      </c>
      <c r="M1592">
        <f t="array" ref="M1592">1 - (F1591/E1591)</f>
        <v>0.81346220289332827</v>
      </c>
      <c r="N1592">
        <f t="shared" si="48"/>
        <v>0.57198928415675032</v>
      </c>
      <c r="O1592" s="2">
        <f t="array" ref="O1592">P1592-SUM(G1592:I1592)</f>
        <v>605946000</v>
      </c>
      <c r="P1592" s="2">
        <f t="shared" si="49"/>
        <v>866578000</v>
      </c>
    </row>
    <row r="1593" spans="1:16" hidden="1" x14ac:dyDescent="0.25">
      <c r="A1593" s="1">
        <v>1658</v>
      </c>
      <c r="B1593" t="s">
        <v>697</v>
      </c>
      <c r="C1593" t="s">
        <v>6816</v>
      </c>
      <c r="D1593" s="1" t="s">
        <v>7</v>
      </c>
      <c r="E1593" s="2">
        <v>1527042000</v>
      </c>
      <c r="F1593" s="2">
        <v>279885000</v>
      </c>
      <c r="G1593" s="2">
        <v>432681000</v>
      </c>
      <c r="H1593" s="2">
        <v>765905000</v>
      </c>
      <c r="I1593" s="1"/>
      <c r="J1593" s="1" t="s">
        <v>28</v>
      </c>
      <c r="K1593" s="1" t="s">
        <v>86</v>
      </c>
      <c r="M1593">
        <f t="array" ref="M1593">1 - (F1592/E1592)</f>
        <v>0.8180156810771726</v>
      </c>
      <c r="N1593">
        <f t="shared" si="48"/>
        <v>3.1807245642228567E-2</v>
      </c>
      <c r="O1593" s="2">
        <f t="array" ref="O1593">P1593-SUM(G1593:I1593)</f>
        <v>48571000</v>
      </c>
      <c r="P1593" s="2">
        <f t="shared" si="49"/>
        <v>1247157000</v>
      </c>
    </row>
    <row r="1594" spans="1:16" x14ac:dyDescent="0.25">
      <c r="A1594" s="1">
        <v>1659</v>
      </c>
      <c r="B1594" t="s">
        <v>697</v>
      </c>
      <c r="C1594" t="s">
        <v>6817</v>
      </c>
      <c r="D1594" s="1" t="s">
        <v>10</v>
      </c>
      <c r="E1594" s="2">
        <v>1211975000</v>
      </c>
      <c r="F1594" s="2">
        <v>130277000</v>
      </c>
      <c r="G1594" s="2">
        <v>356188000</v>
      </c>
      <c r="H1594" s="2">
        <v>882097000</v>
      </c>
      <c r="I1594" s="1"/>
      <c r="J1594" s="1" t="s">
        <v>28</v>
      </c>
      <c r="K1594" s="1" t="s">
        <v>86</v>
      </c>
      <c r="M1594">
        <f t="array" ref="M1594">1 - (F1593/E1593)</f>
        <v>0.81671427504940919</v>
      </c>
      <c r="N1594">
        <f t="shared" si="48"/>
        <v>-0.12919985973308029</v>
      </c>
      <c r="O1594" s="2">
        <f t="array" ref="O1594">P1594-SUM(G1594:I1594)</f>
        <v>-156587000</v>
      </c>
      <c r="P1594" s="2">
        <f t="shared" si="49"/>
        <v>1081698000</v>
      </c>
    </row>
    <row r="1595" spans="1:16" hidden="1" x14ac:dyDescent="0.25">
      <c r="A1595" s="1">
        <v>1660</v>
      </c>
      <c r="B1595" t="s">
        <v>697</v>
      </c>
      <c r="C1595" t="s">
        <v>6818</v>
      </c>
      <c r="D1595" s="1" t="s">
        <v>11</v>
      </c>
      <c r="E1595" s="2">
        <v>580415000</v>
      </c>
      <c r="F1595" s="2">
        <v>60987000</v>
      </c>
      <c r="G1595" s="2">
        <v>305409000</v>
      </c>
      <c r="H1595" s="2">
        <v>855506000</v>
      </c>
      <c r="I1595" s="1"/>
      <c r="J1595" s="1" t="s">
        <v>28</v>
      </c>
      <c r="K1595" s="1" t="s">
        <v>86</v>
      </c>
      <c r="M1595">
        <f t="array" ref="M1595">1 - (F1594/E1594)</f>
        <v>0.89250850883887867</v>
      </c>
      <c r="N1595">
        <f t="shared" si="48"/>
        <v>-1.1052212640955179</v>
      </c>
      <c r="O1595" s="2">
        <f t="array" ref="O1595">P1595-SUM(G1595:I1595)</f>
        <v>-641487000</v>
      </c>
      <c r="P1595" s="2">
        <f t="shared" si="49"/>
        <v>519428000</v>
      </c>
    </row>
    <row r="1596" spans="1:16" hidden="1" x14ac:dyDescent="0.25">
      <c r="A1596" s="1">
        <v>1661</v>
      </c>
      <c r="B1596" t="s">
        <v>697</v>
      </c>
      <c r="C1596" t="s">
        <v>6819</v>
      </c>
      <c r="D1596" s="1" t="s">
        <v>12</v>
      </c>
      <c r="E1596" s="2">
        <v>1032336000</v>
      </c>
      <c r="F1596" s="2">
        <v>124512000</v>
      </c>
      <c r="G1596" s="2">
        <v>376575000</v>
      </c>
      <c r="H1596" s="2">
        <v>995922000</v>
      </c>
      <c r="I1596" s="1"/>
      <c r="J1596" s="1" t="s">
        <v>28</v>
      </c>
      <c r="K1596" s="1" t="s">
        <v>86</v>
      </c>
      <c r="M1596">
        <f t="array" ref="M1596">1 - (F1595/E1595)</f>
        <v>0.89492518284331035</v>
      </c>
      <c r="N1596">
        <f t="shared" si="48"/>
        <v>-0.45011798484214444</v>
      </c>
      <c r="O1596" s="2">
        <f t="array" ref="O1596">P1596-SUM(G1596:I1596)</f>
        <v>-464673000</v>
      </c>
      <c r="P1596" s="2">
        <f t="shared" si="49"/>
        <v>907824000</v>
      </c>
    </row>
    <row r="1597" spans="1:16" hidden="1" x14ac:dyDescent="0.25">
      <c r="A1597" s="1">
        <v>1662</v>
      </c>
      <c r="B1597" t="s">
        <v>698</v>
      </c>
      <c r="C1597" t="s">
        <v>6816</v>
      </c>
      <c r="D1597" s="1" t="s">
        <v>10</v>
      </c>
      <c r="E1597" s="2">
        <v>2514595000</v>
      </c>
      <c r="F1597" s="2">
        <v>1118240000</v>
      </c>
      <c r="G1597" s="2">
        <v>132447000</v>
      </c>
      <c r="H1597" s="1"/>
      <c r="I1597" s="2">
        <v>629908000</v>
      </c>
      <c r="J1597" s="1" t="s">
        <v>71</v>
      </c>
      <c r="K1597" s="1" t="s">
        <v>72</v>
      </c>
      <c r="M1597">
        <f t="array" ref="M1597">1 - (F1596/E1596)</f>
        <v>0.87938810619798202</v>
      </c>
      <c r="N1597">
        <f t="shared" si="48"/>
        <v>0.2521280762906154</v>
      </c>
      <c r="O1597" s="2">
        <f t="array" ref="O1597">P1597-SUM(G1597:I1597)</f>
        <v>634000000</v>
      </c>
      <c r="P1597" s="2">
        <f t="shared" si="49"/>
        <v>1396355000</v>
      </c>
    </row>
    <row r="1598" spans="1:16" x14ac:dyDescent="0.25">
      <c r="A1598" s="1">
        <v>1663</v>
      </c>
      <c r="B1598" t="s">
        <v>698</v>
      </c>
      <c r="C1598" t="s">
        <v>6817</v>
      </c>
      <c r="D1598" s="1" t="s">
        <v>11</v>
      </c>
      <c r="E1598" s="2">
        <v>2772550000</v>
      </c>
      <c r="F1598" s="2">
        <v>1212480000</v>
      </c>
      <c r="G1598" s="2">
        <v>147481000</v>
      </c>
      <c r="H1598" s="1"/>
      <c r="I1598" s="2">
        <v>725216000</v>
      </c>
      <c r="J1598" s="1" t="s">
        <v>71</v>
      </c>
      <c r="K1598" s="1" t="s">
        <v>72</v>
      </c>
      <c r="M1598">
        <f t="array" ref="M1598">1 - (F1597/E1597)</f>
        <v>0.55530015767946728</v>
      </c>
      <c r="N1598">
        <f t="shared" si="48"/>
        <v>0.24792086707182917</v>
      </c>
      <c r="O1598" s="2">
        <f t="array" ref="O1598">P1598-SUM(G1598:I1598)</f>
        <v>687373000</v>
      </c>
      <c r="P1598" s="2">
        <f t="shared" si="49"/>
        <v>1560070000</v>
      </c>
    </row>
    <row r="1599" spans="1:16" hidden="1" x14ac:dyDescent="0.25">
      <c r="A1599" s="1">
        <v>1664</v>
      </c>
      <c r="B1599" t="s">
        <v>698</v>
      </c>
      <c r="C1599" t="s">
        <v>6818</v>
      </c>
      <c r="D1599" s="1" t="s">
        <v>12</v>
      </c>
      <c r="E1599" s="2">
        <v>3285346000</v>
      </c>
      <c r="F1599" s="2">
        <v>1410205000</v>
      </c>
      <c r="G1599" s="2">
        <v>145992000</v>
      </c>
      <c r="H1599" s="1"/>
      <c r="I1599" s="2">
        <v>894057000</v>
      </c>
      <c r="J1599" s="1" t="s">
        <v>71</v>
      </c>
      <c r="K1599" s="1" t="s">
        <v>72</v>
      </c>
      <c r="M1599">
        <f t="array" ref="M1599">1 - (F1598/E1598)</f>
        <v>0.56268417161097184</v>
      </c>
      <c r="N1599">
        <f t="shared" si="48"/>
        <v>0.25418692582151164</v>
      </c>
      <c r="O1599" s="2">
        <f t="array" ref="O1599">P1599-SUM(G1599:I1599)</f>
        <v>835092000</v>
      </c>
      <c r="P1599" s="2">
        <f t="shared" si="49"/>
        <v>1875141000</v>
      </c>
    </row>
    <row r="1600" spans="1:16" hidden="1" x14ac:dyDescent="0.25">
      <c r="A1600" s="1">
        <v>1665</v>
      </c>
      <c r="B1600" t="s">
        <v>698</v>
      </c>
      <c r="C1600" t="s">
        <v>6819</v>
      </c>
      <c r="D1600" s="1" t="s">
        <v>75</v>
      </c>
      <c r="E1600" s="2">
        <v>3442646000</v>
      </c>
      <c r="F1600" s="2">
        <v>1442073000</v>
      </c>
      <c r="G1600" s="2">
        <v>136863000</v>
      </c>
      <c r="H1600" s="1"/>
      <c r="I1600" s="2">
        <v>898924000</v>
      </c>
      <c r="J1600" s="1" t="s">
        <v>71</v>
      </c>
      <c r="K1600" s="1" t="s">
        <v>72</v>
      </c>
      <c r="M1600">
        <f t="array" ref="M1600">1 - (F1599/E1599)</f>
        <v>0.570759061602644</v>
      </c>
      <c r="N1600">
        <f t="shared" si="48"/>
        <v>0.28024548559451073</v>
      </c>
      <c r="O1600" s="2">
        <f t="array" ref="O1600">P1600-SUM(G1600:I1600)</f>
        <v>964786000</v>
      </c>
      <c r="P1600" s="2">
        <f t="shared" si="49"/>
        <v>2000573000</v>
      </c>
    </row>
    <row r="1601" spans="1:16" hidden="1" x14ac:dyDescent="0.25">
      <c r="A1601" s="1">
        <v>1666</v>
      </c>
      <c r="B1601" t="s">
        <v>699</v>
      </c>
      <c r="C1601" t="s">
        <v>6816</v>
      </c>
      <c r="D1601" s="1" t="s">
        <v>7</v>
      </c>
      <c r="E1601" s="2">
        <v>115846000000</v>
      </c>
      <c r="F1601" s="2">
        <v>46275000000</v>
      </c>
      <c r="G1601" s="2">
        <v>39951000000</v>
      </c>
      <c r="H1601" s="1"/>
      <c r="I1601" s="2">
        <v>16460000000</v>
      </c>
      <c r="J1601" s="1" t="s">
        <v>259</v>
      </c>
      <c r="K1601" s="1" t="s">
        <v>260</v>
      </c>
      <c r="M1601">
        <f t="array" ref="M1601">1 - (F1600/E1600)</f>
        <v>0.58111493310668594</v>
      </c>
      <c r="N1601">
        <f t="shared" si="48"/>
        <v>0.11359908844500458</v>
      </c>
      <c r="O1601" s="2">
        <f t="array" ref="O1601">P1601-SUM(G1601:I1601)</f>
        <v>13160000000</v>
      </c>
      <c r="P1601" s="2">
        <f t="shared" si="49"/>
        <v>69571000000</v>
      </c>
    </row>
    <row r="1602" spans="1:16" x14ac:dyDescent="0.25">
      <c r="A1602" s="1">
        <v>1667</v>
      </c>
      <c r="B1602" t="s">
        <v>699</v>
      </c>
      <c r="C1602" t="s">
        <v>6817</v>
      </c>
      <c r="D1602" s="1" t="s">
        <v>10</v>
      </c>
      <c r="E1602" s="2">
        <v>120550000000</v>
      </c>
      <c r="F1602" s="2">
        <v>44887000000</v>
      </c>
      <c r="G1602" s="2">
        <v>27089000000</v>
      </c>
      <c r="H1602" s="1"/>
      <c r="I1602" s="2">
        <v>16606000000</v>
      </c>
      <c r="J1602" s="1" t="s">
        <v>259</v>
      </c>
      <c r="K1602" s="1" t="s">
        <v>260</v>
      </c>
      <c r="M1602">
        <f t="array" ref="M1602">1 - (F1601/E1601)</f>
        <v>0.60054727828323817</v>
      </c>
      <c r="N1602">
        <f t="shared" si="48"/>
        <v>0.26518457071754459</v>
      </c>
      <c r="O1602" s="2">
        <f t="array" ref="O1602">P1602-SUM(G1602:I1602)</f>
        <v>31968000000</v>
      </c>
      <c r="P1602" s="2">
        <f t="shared" si="49"/>
        <v>75663000000</v>
      </c>
    </row>
    <row r="1603" spans="1:16" hidden="1" x14ac:dyDescent="0.25">
      <c r="A1603" s="1">
        <v>1668</v>
      </c>
      <c r="B1603" t="s">
        <v>699</v>
      </c>
      <c r="C1603" t="s">
        <v>6818</v>
      </c>
      <c r="D1603" s="1" t="s">
        <v>11</v>
      </c>
      <c r="E1603" s="2">
        <v>127079000000</v>
      </c>
      <c r="F1603" s="2">
        <v>49931000000</v>
      </c>
      <c r="G1603" s="2">
        <v>41016000000</v>
      </c>
      <c r="H1603" s="1"/>
      <c r="I1603" s="2">
        <v>16533000000</v>
      </c>
      <c r="J1603" s="1" t="s">
        <v>259</v>
      </c>
      <c r="K1603" s="1" t="s">
        <v>260</v>
      </c>
      <c r="M1603">
        <f t="array" ref="M1603">1 - (F1602/E1602)</f>
        <v>0.62764827872252171</v>
      </c>
      <c r="N1603">
        <f t="shared" ref="N1603:N1666" si="50">O1603/E1603</f>
        <v>0.15422689822866092</v>
      </c>
      <c r="O1603" s="2">
        <f t="array" ref="O1603">P1603-SUM(G1603:I1603)</f>
        <v>19599000000</v>
      </c>
      <c r="P1603" s="2">
        <f t="shared" ref="P1603:P1666" si="51">E1603-F1603</f>
        <v>77148000000</v>
      </c>
    </row>
    <row r="1604" spans="1:16" hidden="1" x14ac:dyDescent="0.25">
      <c r="A1604" s="1">
        <v>1669</v>
      </c>
      <c r="B1604" t="s">
        <v>699</v>
      </c>
      <c r="C1604" t="s">
        <v>6819</v>
      </c>
      <c r="D1604" s="1" t="s">
        <v>12</v>
      </c>
      <c r="E1604" s="2">
        <v>131620000000</v>
      </c>
      <c r="F1604" s="2">
        <v>52557000000</v>
      </c>
      <c r="G1604" s="2">
        <v>29986000000</v>
      </c>
      <c r="H1604" s="1"/>
      <c r="I1604" s="2">
        <v>16017000000</v>
      </c>
      <c r="J1604" s="1" t="s">
        <v>259</v>
      </c>
      <c r="K1604" s="1" t="s">
        <v>260</v>
      </c>
      <c r="M1604">
        <f t="array" ref="M1604">1 - (F1603/E1603)</f>
        <v>0.60708693017729132</v>
      </c>
      <c r="N1604">
        <f t="shared" si="50"/>
        <v>0.25117763257863546</v>
      </c>
      <c r="O1604" s="2">
        <f t="array" ref="O1604">P1604-SUM(G1604:I1604)</f>
        <v>33060000000</v>
      </c>
      <c r="P1604" s="2">
        <f t="shared" si="51"/>
        <v>79063000000</v>
      </c>
    </row>
    <row r="1605" spans="1:16" hidden="1" x14ac:dyDescent="0.25">
      <c r="A1605" s="1">
        <v>1670</v>
      </c>
      <c r="B1605" t="s">
        <v>700</v>
      </c>
      <c r="C1605" t="s">
        <v>6816</v>
      </c>
      <c r="D1605" s="1" t="s">
        <v>7</v>
      </c>
      <c r="E1605" s="2">
        <v>1843641000</v>
      </c>
      <c r="F1605" s="2">
        <v>737614000</v>
      </c>
      <c r="G1605" s="2">
        <v>477270000</v>
      </c>
      <c r="H1605" s="2">
        <v>96004000</v>
      </c>
      <c r="I1605" s="2">
        <v>13829000</v>
      </c>
      <c r="J1605" s="1" t="s">
        <v>28</v>
      </c>
      <c r="K1605" s="1" t="s">
        <v>32</v>
      </c>
      <c r="M1605">
        <f t="array" ref="M1605">1 - (F1604/E1604)</f>
        <v>0.60069138428810209</v>
      </c>
      <c r="N1605">
        <f t="shared" si="50"/>
        <v>0.28146694502888575</v>
      </c>
      <c r="O1605" s="2">
        <f t="array" ref="O1605">P1605-SUM(G1605:I1605)</f>
        <v>518924000</v>
      </c>
      <c r="P1605" s="2">
        <f t="shared" si="51"/>
        <v>1106027000</v>
      </c>
    </row>
    <row r="1606" spans="1:16" x14ac:dyDescent="0.25">
      <c r="A1606" s="1">
        <v>1671</v>
      </c>
      <c r="B1606" t="s">
        <v>700</v>
      </c>
      <c r="C1606" t="s">
        <v>6817</v>
      </c>
      <c r="D1606" s="1" t="s">
        <v>10</v>
      </c>
      <c r="E1606" s="2">
        <v>1904218000</v>
      </c>
      <c r="F1606" s="2">
        <v>783456000</v>
      </c>
      <c r="G1606" s="2">
        <v>492965000</v>
      </c>
      <c r="H1606" s="2">
        <v>100536000</v>
      </c>
      <c r="I1606" s="2">
        <v>9918000</v>
      </c>
      <c r="J1606" s="1" t="s">
        <v>28</v>
      </c>
      <c r="K1606" s="1" t="s">
        <v>32</v>
      </c>
      <c r="M1606">
        <f t="array" ref="M1606">1 - (F1605/E1605)</f>
        <v>0.59991451698025811</v>
      </c>
      <c r="N1606">
        <f t="shared" si="50"/>
        <v>0.27168265398184449</v>
      </c>
      <c r="O1606" s="2">
        <f t="array" ref="O1606">P1606-SUM(G1606:I1606)</f>
        <v>517343000</v>
      </c>
      <c r="P1606" s="2">
        <f t="shared" si="51"/>
        <v>1120762000</v>
      </c>
    </row>
    <row r="1607" spans="1:16" hidden="1" x14ac:dyDescent="0.25">
      <c r="A1607" s="1">
        <v>1672</v>
      </c>
      <c r="B1607" t="s">
        <v>700</v>
      </c>
      <c r="C1607" t="s">
        <v>6818</v>
      </c>
      <c r="D1607" s="1" t="s">
        <v>11</v>
      </c>
      <c r="E1607" s="2">
        <v>1989344000</v>
      </c>
      <c r="F1607" s="2">
        <v>824913000</v>
      </c>
      <c r="G1607" s="2">
        <v>512707000</v>
      </c>
      <c r="H1607" s="2">
        <v>107726000</v>
      </c>
      <c r="I1607" s="2">
        <v>10634000</v>
      </c>
      <c r="J1607" s="1" t="s">
        <v>28</v>
      </c>
      <c r="K1607" s="1" t="s">
        <v>32</v>
      </c>
      <c r="M1607">
        <f t="array" ref="M1607">1 - (F1606/E1606)</f>
        <v>0.58856811562541678</v>
      </c>
      <c r="N1607">
        <f t="shared" si="50"/>
        <v>0.26811049270513293</v>
      </c>
      <c r="O1607" s="2">
        <f t="array" ref="O1607">P1607-SUM(G1607:I1607)</f>
        <v>533364000</v>
      </c>
      <c r="P1607" s="2">
        <f t="shared" si="51"/>
        <v>1164431000</v>
      </c>
    </row>
    <row r="1608" spans="1:16" hidden="1" x14ac:dyDescent="0.25">
      <c r="A1608" s="1">
        <v>1673</v>
      </c>
      <c r="B1608" t="s">
        <v>700</v>
      </c>
      <c r="C1608" t="s">
        <v>6819</v>
      </c>
      <c r="D1608" s="1" t="s">
        <v>12</v>
      </c>
      <c r="E1608" s="2">
        <v>2042332000</v>
      </c>
      <c r="F1608" s="2">
        <v>842672000</v>
      </c>
      <c r="G1608" s="2">
        <v>495747000</v>
      </c>
      <c r="H1608" s="2">
        <v>118545000</v>
      </c>
      <c r="I1608" s="2">
        <v>10123000</v>
      </c>
      <c r="J1608" s="1" t="s">
        <v>28</v>
      </c>
      <c r="K1608" s="1" t="s">
        <v>32</v>
      </c>
      <c r="M1608">
        <f t="array" ref="M1608">1 - (F1607/E1607)</f>
        <v>0.58533416040664665</v>
      </c>
      <c r="N1608">
        <f t="shared" si="50"/>
        <v>0.28166086610795893</v>
      </c>
      <c r="O1608" s="2">
        <f t="array" ref="O1608">P1608-SUM(G1608:I1608)</f>
        <v>575245000</v>
      </c>
      <c r="P1608" s="2">
        <f t="shared" si="51"/>
        <v>1199660000</v>
      </c>
    </row>
    <row r="1609" spans="1:16" hidden="1" x14ac:dyDescent="0.25">
      <c r="A1609" s="1">
        <v>1674</v>
      </c>
      <c r="B1609" t="s">
        <v>701</v>
      </c>
      <c r="C1609" t="s">
        <v>6816</v>
      </c>
      <c r="D1609" s="1" t="s">
        <v>409</v>
      </c>
      <c r="E1609" s="2">
        <v>15351000000</v>
      </c>
      <c r="F1609" s="2">
        <v>10988000000</v>
      </c>
      <c r="G1609" s="2">
        <v>1525000000</v>
      </c>
      <c r="H1609" s="2">
        <v>1572000000</v>
      </c>
      <c r="I1609" s="1"/>
      <c r="J1609" s="1" t="s">
        <v>22</v>
      </c>
      <c r="K1609" s="1" t="s">
        <v>633</v>
      </c>
      <c r="M1609">
        <f t="array" ref="M1609">1 - (F1608/E1608)</f>
        <v>0.58739715188323938</v>
      </c>
      <c r="N1609">
        <f t="shared" si="50"/>
        <v>8.2470197381278088E-2</v>
      </c>
      <c r="O1609" s="2">
        <f t="array" ref="O1609">P1609-SUM(G1609:I1609)</f>
        <v>1266000000</v>
      </c>
      <c r="P1609" s="2">
        <f t="shared" si="51"/>
        <v>4363000000</v>
      </c>
    </row>
    <row r="1610" spans="1:16" x14ac:dyDescent="0.25">
      <c r="A1610" s="1">
        <v>1675</v>
      </c>
      <c r="B1610" t="s">
        <v>701</v>
      </c>
      <c r="C1610" t="s">
        <v>6817</v>
      </c>
      <c r="D1610" s="1" t="s">
        <v>411</v>
      </c>
      <c r="E1610" s="2">
        <v>15130000000</v>
      </c>
      <c r="F1610" s="2">
        <v>10770000000</v>
      </c>
      <c r="G1610" s="2">
        <v>908000000</v>
      </c>
      <c r="H1610" s="2">
        <v>1661000000</v>
      </c>
      <c r="I1610" s="1"/>
      <c r="J1610" s="1" t="s">
        <v>22</v>
      </c>
      <c r="K1610" s="1" t="s">
        <v>633</v>
      </c>
      <c r="M1610">
        <f t="array" ref="M1610">1 - (F1609/E1609)</f>
        <v>0.28421601198618984</v>
      </c>
      <c r="N1610">
        <f t="shared" si="50"/>
        <v>0.11837409120951752</v>
      </c>
      <c r="O1610" s="2">
        <f t="array" ref="O1610">P1610-SUM(G1610:I1610)</f>
        <v>1791000000</v>
      </c>
      <c r="P1610" s="2">
        <f t="shared" si="51"/>
        <v>4360000000</v>
      </c>
    </row>
    <row r="1611" spans="1:16" hidden="1" x14ac:dyDescent="0.25">
      <c r="A1611" s="1">
        <v>1676</v>
      </c>
      <c r="B1611" t="s">
        <v>701</v>
      </c>
      <c r="C1611" t="s">
        <v>6818</v>
      </c>
      <c r="D1611" s="1" t="s">
        <v>412</v>
      </c>
      <c r="E1611" s="2">
        <v>14572000000</v>
      </c>
      <c r="F1611" s="2">
        <v>10351000000</v>
      </c>
      <c r="G1611" s="2">
        <v>964000000</v>
      </c>
      <c r="H1611" s="2">
        <v>1646000000</v>
      </c>
      <c r="I1611" s="1"/>
      <c r="J1611" s="1" t="s">
        <v>22</v>
      </c>
      <c r="K1611" s="1" t="s">
        <v>633</v>
      </c>
      <c r="M1611">
        <f t="array" ref="M1611">1 - (F1610/E1610)</f>
        <v>0.28816920026437542</v>
      </c>
      <c r="N1611">
        <f t="shared" si="50"/>
        <v>0.11055448805929179</v>
      </c>
      <c r="O1611" s="2">
        <f t="array" ref="O1611">P1611-SUM(G1611:I1611)</f>
        <v>1611000000</v>
      </c>
      <c r="P1611" s="2">
        <f t="shared" si="51"/>
        <v>4221000000</v>
      </c>
    </row>
    <row r="1612" spans="1:16" hidden="1" x14ac:dyDescent="0.25">
      <c r="A1612" s="1">
        <v>1677</v>
      </c>
      <c r="B1612" t="s">
        <v>701</v>
      </c>
      <c r="C1612" t="s">
        <v>6819</v>
      </c>
      <c r="D1612" s="1" t="s">
        <v>413</v>
      </c>
      <c r="E1612" s="2">
        <v>12994000000</v>
      </c>
      <c r="F1612" s="2">
        <v>9559000000</v>
      </c>
      <c r="G1612" s="2">
        <v>1342000000</v>
      </c>
      <c r="H1612" s="2">
        <v>1627000000</v>
      </c>
      <c r="I1612" s="1"/>
      <c r="J1612" s="1" t="s">
        <v>22</v>
      </c>
      <c r="K1612" s="1" t="s">
        <v>633</v>
      </c>
      <c r="M1612">
        <f t="array" ref="M1612">1 - (F1611/E1611)</f>
        <v>0.28966511117211091</v>
      </c>
      <c r="N1612">
        <f t="shared" si="50"/>
        <v>3.5862705864245038E-2</v>
      </c>
      <c r="O1612" s="2">
        <f t="array" ref="O1612">P1612-SUM(G1612:I1612)</f>
        <v>466000000</v>
      </c>
      <c r="P1612" s="2">
        <f t="shared" si="51"/>
        <v>3435000000</v>
      </c>
    </row>
    <row r="1613" spans="1:16" hidden="1" x14ac:dyDescent="0.25">
      <c r="A1613" s="1">
        <v>1678</v>
      </c>
      <c r="B1613" t="s">
        <v>702</v>
      </c>
      <c r="C1613" t="s">
        <v>6816</v>
      </c>
      <c r="D1613" s="1" t="s">
        <v>7</v>
      </c>
      <c r="E1613" s="2">
        <v>4246400000</v>
      </c>
      <c r="F1613" s="2">
        <v>2760500000</v>
      </c>
      <c r="G1613" s="2">
        <v>121400000</v>
      </c>
      <c r="H1613" s="1"/>
      <c r="I1613" s="2">
        <v>364200000</v>
      </c>
      <c r="J1613" s="1" t="s">
        <v>61</v>
      </c>
      <c r="K1613" s="1" t="s">
        <v>64</v>
      </c>
      <c r="M1613">
        <f t="array" ref="M1613">1 - (F1612/E1612)</f>
        <v>0.26435277820532554</v>
      </c>
      <c r="N1613">
        <f t="shared" si="50"/>
        <v>0.23556424265259984</v>
      </c>
      <c r="O1613" s="2">
        <f t="array" ref="O1613">P1613-SUM(G1613:I1613)</f>
        <v>1000300000</v>
      </c>
      <c r="P1613" s="2">
        <f t="shared" si="51"/>
        <v>1485900000</v>
      </c>
    </row>
    <row r="1614" spans="1:16" x14ac:dyDescent="0.25">
      <c r="A1614" s="1">
        <v>1679</v>
      </c>
      <c r="B1614" t="s">
        <v>702</v>
      </c>
      <c r="C1614" t="s">
        <v>6817</v>
      </c>
      <c r="D1614" s="1" t="s">
        <v>10</v>
      </c>
      <c r="E1614" s="2">
        <v>4519000000</v>
      </c>
      <c r="F1614" s="2">
        <v>2982100000</v>
      </c>
      <c r="G1614" s="2">
        <v>116700000</v>
      </c>
      <c r="H1614" s="1"/>
      <c r="I1614" s="2">
        <v>340100000</v>
      </c>
      <c r="J1614" s="1" t="s">
        <v>61</v>
      </c>
      <c r="K1614" s="1" t="s">
        <v>64</v>
      </c>
      <c r="M1614">
        <f t="array" ref="M1614">1 - (F1613/E1613)</f>
        <v>0.34991993217784478</v>
      </c>
      <c r="N1614">
        <f t="shared" si="50"/>
        <v>0.23901305598583758</v>
      </c>
      <c r="O1614" s="2">
        <f t="array" ref="O1614">P1614-SUM(G1614:I1614)</f>
        <v>1080100000</v>
      </c>
      <c r="P1614" s="2">
        <f t="shared" si="51"/>
        <v>1536900000</v>
      </c>
    </row>
    <row r="1615" spans="1:16" hidden="1" x14ac:dyDescent="0.25">
      <c r="A1615" s="1">
        <v>1680</v>
      </c>
      <c r="B1615" t="s">
        <v>702</v>
      </c>
      <c r="C1615" t="s">
        <v>6818</v>
      </c>
      <c r="D1615" s="1" t="s">
        <v>11</v>
      </c>
      <c r="E1615" s="2">
        <v>4997100000</v>
      </c>
      <c r="F1615" s="2">
        <v>3371800000</v>
      </c>
      <c r="G1615" s="2">
        <v>121800000</v>
      </c>
      <c r="H1615" s="1"/>
      <c r="I1615" s="2">
        <v>391400000</v>
      </c>
      <c r="J1615" s="1" t="s">
        <v>61</v>
      </c>
      <c r="K1615" s="1" t="s">
        <v>64</v>
      </c>
      <c r="M1615">
        <f t="array" ref="M1615">1 - (F1614/E1614)</f>
        <v>0.34009736667404289</v>
      </c>
      <c r="N1615">
        <f t="shared" si="50"/>
        <v>0.22254907846551</v>
      </c>
      <c r="O1615" s="2">
        <f t="array" ref="O1615">P1615-SUM(G1615:I1615)</f>
        <v>1112100000</v>
      </c>
      <c r="P1615" s="2">
        <f t="shared" si="51"/>
        <v>1625300000</v>
      </c>
    </row>
    <row r="1616" spans="1:16" hidden="1" x14ac:dyDescent="0.25">
      <c r="A1616" s="1">
        <v>1681</v>
      </c>
      <c r="B1616" t="s">
        <v>702</v>
      </c>
      <c r="C1616" t="s">
        <v>6819</v>
      </c>
      <c r="D1616" s="1" t="s">
        <v>12</v>
      </c>
      <c r="E1616" s="2">
        <v>5926100000</v>
      </c>
      <c r="F1616" s="2">
        <v>3949400000</v>
      </c>
      <c r="G1616" s="2">
        <v>164400000</v>
      </c>
      <c r="H1616" s="1"/>
      <c r="I1616" s="2">
        <v>561800000</v>
      </c>
      <c r="J1616" s="1" t="s">
        <v>61</v>
      </c>
      <c r="K1616" s="1" t="s">
        <v>64</v>
      </c>
      <c r="M1616">
        <f t="array" ref="M1616">1 - (F1615/E1615)</f>
        <v>0.32524864421364397</v>
      </c>
      <c r="N1616">
        <f t="shared" si="50"/>
        <v>0.21101567641450533</v>
      </c>
      <c r="O1616" s="2">
        <f t="array" ref="O1616">P1616-SUM(G1616:I1616)</f>
        <v>1250500000</v>
      </c>
      <c r="P1616" s="2">
        <f t="shared" si="51"/>
        <v>1976700000</v>
      </c>
    </row>
    <row r="1617" spans="1:16" hidden="1" x14ac:dyDescent="0.25">
      <c r="A1617" s="1">
        <v>1682</v>
      </c>
      <c r="B1617" t="s">
        <v>703</v>
      </c>
      <c r="C1617" t="s">
        <v>6816</v>
      </c>
      <c r="D1617" s="1" t="s">
        <v>7</v>
      </c>
      <c r="E1617" s="2">
        <v>91247000000</v>
      </c>
      <c r="F1617" s="2">
        <v>1727000000</v>
      </c>
      <c r="G1617" s="2">
        <v>48724000000</v>
      </c>
      <c r="H1617" s="1"/>
      <c r="I1617" s="2">
        <v>8891000000</v>
      </c>
      <c r="J1617" s="1" t="s">
        <v>66</v>
      </c>
      <c r="K1617" s="1" t="s">
        <v>137</v>
      </c>
      <c r="M1617">
        <f t="array" ref="M1617">1 - (F1616/E1616)</f>
        <v>0.33355832672415253</v>
      </c>
      <c r="N1617">
        <f t="shared" si="50"/>
        <v>0.3496553311341743</v>
      </c>
      <c r="O1617" s="2">
        <f t="array" ref="O1617">P1617-SUM(G1617:I1617)</f>
        <v>31905000000</v>
      </c>
      <c r="P1617" s="2">
        <f t="shared" si="51"/>
        <v>89520000000</v>
      </c>
    </row>
    <row r="1618" spans="1:16" x14ac:dyDescent="0.25">
      <c r="A1618" s="1">
        <v>1683</v>
      </c>
      <c r="B1618" t="s">
        <v>703</v>
      </c>
      <c r="C1618" t="s">
        <v>6817</v>
      </c>
      <c r="D1618" s="1" t="s">
        <v>10</v>
      </c>
      <c r="E1618" s="2">
        <v>88069000000</v>
      </c>
      <c r="F1618" s="2">
        <v>1337000000</v>
      </c>
      <c r="G1618" s="2">
        <v>47338000000</v>
      </c>
      <c r="H1618" s="1"/>
      <c r="I1618" s="2">
        <v>3813000000</v>
      </c>
      <c r="J1618" s="1" t="s">
        <v>66</v>
      </c>
      <c r="K1618" s="1" t="s">
        <v>137</v>
      </c>
      <c r="M1618">
        <f t="array" ref="M1618">1 - (F1617/E1617)</f>
        <v>0.98107335035672405</v>
      </c>
      <c r="N1618">
        <f t="shared" si="50"/>
        <v>0.40401276272013992</v>
      </c>
      <c r="O1618" s="2">
        <f t="array" ref="O1618">P1618-SUM(G1618:I1618)</f>
        <v>35581000000</v>
      </c>
      <c r="P1618" s="2">
        <f t="shared" si="51"/>
        <v>86732000000</v>
      </c>
    </row>
    <row r="1619" spans="1:16" hidden="1" x14ac:dyDescent="0.25">
      <c r="A1619" s="1">
        <v>1684</v>
      </c>
      <c r="B1619" t="s">
        <v>703</v>
      </c>
      <c r="C1619" t="s">
        <v>6818</v>
      </c>
      <c r="D1619" s="1" t="s">
        <v>11</v>
      </c>
      <c r="E1619" s="2">
        <v>88372000000</v>
      </c>
      <c r="F1619" s="2">
        <v>1096000000</v>
      </c>
      <c r="G1619" s="2">
        <v>47667000000</v>
      </c>
      <c r="H1619" s="1"/>
      <c r="I1619" s="2">
        <v>2765000000</v>
      </c>
      <c r="J1619" s="1" t="s">
        <v>66</v>
      </c>
      <c r="K1619" s="1" t="s">
        <v>137</v>
      </c>
      <c r="M1619">
        <f t="array" ref="M1619">1 - (F1618/E1618)</f>
        <v>0.98481872168413398</v>
      </c>
      <c r="N1619">
        <f t="shared" si="50"/>
        <v>0.41691938623093289</v>
      </c>
      <c r="O1619" s="2">
        <f t="array" ref="O1619">P1619-SUM(G1619:I1619)</f>
        <v>36844000000</v>
      </c>
      <c r="P1619" s="2">
        <f t="shared" si="51"/>
        <v>87276000000</v>
      </c>
    </row>
    <row r="1620" spans="1:16" hidden="1" x14ac:dyDescent="0.25">
      <c r="A1620" s="1">
        <v>1685</v>
      </c>
      <c r="B1620" t="s">
        <v>703</v>
      </c>
      <c r="C1620" t="s">
        <v>6819</v>
      </c>
      <c r="D1620" s="1" t="s">
        <v>12</v>
      </c>
      <c r="E1620" s="2">
        <v>90033000000</v>
      </c>
      <c r="F1620" s="2">
        <v>963000000</v>
      </c>
      <c r="G1620" s="2">
        <v>48728000000</v>
      </c>
      <c r="H1620" s="1"/>
      <c r="I1620" s="2">
        <v>3688000000</v>
      </c>
      <c r="J1620" s="1" t="s">
        <v>66</v>
      </c>
      <c r="K1620" s="1" t="s">
        <v>137</v>
      </c>
      <c r="M1620">
        <f t="array" ref="M1620">1 - (F1619/E1619)</f>
        <v>0.9875978816819807</v>
      </c>
      <c r="N1620">
        <f t="shared" si="50"/>
        <v>0.40711739029022692</v>
      </c>
      <c r="O1620" s="2">
        <f t="array" ref="O1620">P1620-SUM(G1620:I1620)</f>
        <v>36654000000</v>
      </c>
      <c r="P1620" s="2">
        <f t="shared" si="51"/>
        <v>89070000000</v>
      </c>
    </row>
    <row r="1621" spans="1:16" hidden="1" x14ac:dyDescent="0.25">
      <c r="A1621" s="1">
        <v>1686</v>
      </c>
      <c r="B1621" t="s">
        <v>704</v>
      </c>
      <c r="C1621" t="s">
        <v>6816</v>
      </c>
      <c r="D1621" s="1" t="s">
        <v>595</v>
      </c>
      <c r="E1621" s="2">
        <v>12917000000</v>
      </c>
      <c r="F1621" s="2">
        <v>8288000000</v>
      </c>
      <c r="G1621" s="2">
        <v>3682000000</v>
      </c>
      <c r="H1621" s="1"/>
      <c r="I1621" s="1"/>
      <c r="J1621" s="1" t="s">
        <v>51</v>
      </c>
      <c r="K1621" s="1" t="s">
        <v>465</v>
      </c>
      <c r="M1621">
        <f t="array" ref="M1621">1 - (F1620/E1620)</f>
        <v>0.98930392189530503</v>
      </c>
      <c r="N1621">
        <f t="shared" si="50"/>
        <v>7.3314237051947048E-2</v>
      </c>
      <c r="O1621" s="2">
        <f t="array" ref="O1621">P1621-SUM(G1621:I1621)</f>
        <v>947000000</v>
      </c>
      <c r="P1621" s="2">
        <f t="shared" si="51"/>
        <v>4629000000</v>
      </c>
    </row>
    <row r="1622" spans="1:16" x14ac:dyDescent="0.25">
      <c r="A1622" s="1">
        <v>1687</v>
      </c>
      <c r="B1622" t="s">
        <v>704</v>
      </c>
      <c r="C1622" t="s">
        <v>6817</v>
      </c>
      <c r="D1622" s="1" t="s">
        <v>596</v>
      </c>
      <c r="E1622" s="2">
        <v>14194000000</v>
      </c>
      <c r="F1622" s="2">
        <v>9150000000</v>
      </c>
      <c r="G1622" s="2">
        <v>4032000000</v>
      </c>
      <c r="H1622" s="1"/>
      <c r="I1622" s="1"/>
      <c r="J1622" s="1" t="s">
        <v>51</v>
      </c>
      <c r="K1622" s="1" t="s">
        <v>465</v>
      </c>
      <c r="M1622">
        <f t="array" ref="M1622">1 - (F1621/E1621)</f>
        <v>0.35836494542076336</v>
      </c>
      <c r="N1622">
        <f t="shared" si="50"/>
        <v>7.1297731435817954E-2</v>
      </c>
      <c r="O1622" s="2">
        <f t="array" ref="O1622">P1622-SUM(G1622:I1622)</f>
        <v>1012000000</v>
      </c>
      <c r="P1622" s="2">
        <f t="shared" si="51"/>
        <v>5044000000</v>
      </c>
    </row>
    <row r="1623" spans="1:16" hidden="1" x14ac:dyDescent="0.25">
      <c r="A1623" s="1">
        <v>1688</v>
      </c>
      <c r="B1623" t="s">
        <v>704</v>
      </c>
      <c r="C1623" t="s">
        <v>6818</v>
      </c>
      <c r="D1623" s="1" t="s">
        <v>597</v>
      </c>
      <c r="E1623" s="2">
        <v>15389000000</v>
      </c>
      <c r="F1623" s="2">
        <v>9973000000</v>
      </c>
      <c r="G1623" s="2">
        <v>4472000000</v>
      </c>
      <c r="H1623" s="1"/>
      <c r="I1623" s="1"/>
      <c r="J1623" s="1" t="s">
        <v>51</v>
      </c>
      <c r="K1623" s="1" t="s">
        <v>465</v>
      </c>
      <c r="M1623">
        <f t="array" ref="M1623">1 - (F1622/E1622)</f>
        <v>0.35536142031844442</v>
      </c>
      <c r="N1623">
        <f t="shared" si="50"/>
        <v>6.1342517382545973E-2</v>
      </c>
      <c r="O1623" s="2">
        <f t="array" ref="O1623">P1623-SUM(G1623:I1623)</f>
        <v>944000000</v>
      </c>
      <c r="P1623" s="2">
        <f t="shared" si="51"/>
        <v>5416000000</v>
      </c>
    </row>
    <row r="1624" spans="1:16" hidden="1" x14ac:dyDescent="0.25">
      <c r="A1624" s="1">
        <v>1689</v>
      </c>
      <c r="B1624" t="s">
        <v>704</v>
      </c>
      <c r="C1624" t="s">
        <v>6819</v>
      </c>
      <c r="D1624" s="1" t="s">
        <v>598</v>
      </c>
      <c r="E1624" s="2">
        <v>15724000000</v>
      </c>
      <c r="F1624" s="2">
        <v>10313000000</v>
      </c>
      <c r="G1624" s="2">
        <v>4477000000</v>
      </c>
      <c r="H1624" s="1"/>
      <c r="I1624" s="1"/>
      <c r="J1624" s="1" t="s">
        <v>51</v>
      </c>
      <c r="K1624" s="1" t="s">
        <v>465</v>
      </c>
      <c r="M1624">
        <f t="array" ref="M1624">1 - (F1623/E1623)</f>
        <v>0.35193969718630191</v>
      </c>
      <c r="N1624">
        <f t="shared" si="50"/>
        <v>5.9399643856525054E-2</v>
      </c>
      <c r="O1624" s="2">
        <f t="array" ref="O1624">P1624-SUM(G1624:I1624)</f>
        <v>934000000</v>
      </c>
      <c r="P1624" s="2">
        <f t="shared" si="51"/>
        <v>5411000000</v>
      </c>
    </row>
    <row r="1625" spans="1:16" hidden="1" x14ac:dyDescent="0.25">
      <c r="A1625" s="1">
        <v>1690</v>
      </c>
      <c r="B1625" t="s">
        <v>705</v>
      </c>
      <c r="C1625" t="s">
        <v>6816</v>
      </c>
      <c r="D1625" s="1" t="s">
        <v>10</v>
      </c>
      <c r="E1625" s="2">
        <v>18769000000</v>
      </c>
      <c r="F1625" s="2">
        <v>15471000000</v>
      </c>
      <c r="G1625" s="2">
        <v>1828000000</v>
      </c>
      <c r="H1625" s="1"/>
      <c r="I1625" s="2">
        <v>25000000</v>
      </c>
      <c r="J1625" s="1" t="s">
        <v>15</v>
      </c>
      <c r="K1625" s="1" t="s">
        <v>624</v>
      </c>
      <c r="M1625">
        <f t="array" ref="M1625">1 - (F1624/E1624)</f>
        <v>0.34412363266344437</v>
      </c>
      <c r="N1625">
        <f t="shared" si="50"/>
        <v>7.6988651499813529E-2</v>
      </c>
      <c r="O1625" s="2">
        <f t="array" ref="O1625">P1625-SUM(G1625:I1625)</f>
        <v>1445000000</v>
      </c>
      <c r="P1625" s="2">
        <f t="shared" si="51"/>
        <v>3298000000</v>
      </c>
    </row>
    <row r="1626" spans="1:16" x14ac:dyDescent="0.25">
      <c r="A1626" s="1">
        <v>1691</v>
      </c>
      <c r="B1626" t="s">
        <v>705</v>
      </c>
      <c r="C1626" t="s">
        <v>6817</v>
      </c>
      <c r="D1626" s="1" t="s">
        <v>11</v>
      </c>
      <c r="E1626" s="2">
        <v>19872000000</v>
      </c>
      <c r="F1626" s="2">
        <v>16477000000</v>
      </c>
      <c r="G1626" s="2">
        <v>2038000000</v>
      </c>
      <c r="H1626" s="1"/>
      <c r="I1626" s="2">
        <v>33000000</v>
      </c>
      <c r="J1626" s="1" t="s">
        <v>15</v>
      </c>
      <c r="K1626" s="1" t="s">
        <v>624</v>
      </c>
      <c r="M1626">
        <f t="array" ref="M1626">1 - (F1625/E1625)</f>
        <v>0.17571527518780972</v>
      </c>
      <c r="N1626">
        <f t="shared" si="50"/>
        <v>6.662640901771337E-2</v>
      </c>
      <c r="O1626" s="2">
        <f t="array" ref="O1626">P1626-SUM(G1626:I1626)</f>
        <v>1324000000</v>
      </c>
      <c r="P1626" s="2">
        <f t="shared" si="51"/>
        <v>3395000000</v>
      </c>
    </row>
    <row r="1627" spans="1:16" hidden="1" x14ac:dyDescent="0.25">
      <c r="A1627" s="1">
        <v>1692</v>
      </c>
      <c r="B1627" t="s">
        <v>705</v>
      </c>
      <c r="C1627" t="s">
        <v>6818</v>
      </c>
      <c r="D1627" s="1" t="s">
        <v>12</v>
      </c>
      <c r="E1627" s="2">
        <v>20891000000</v>
      </c>
      <c r="F1627" s="2">
        <v>17201000000</v>
      </c>
      <c r="G1627" s="2">
        <v>2130000000</v>
      </c>
      <c r="H1627" s="1"/>
      <c r="I1627" s="2">
        <v>74000000</v>
      </c>
      <c r="J1627" s="1" t="s">
        <v>15</v>
      </c>
      <c r="K1627" s="1" t="s">
        <v>624</v>
      </c>
      <c r="M1627">
        <f t="array" ref="M1627">1 - (F1626/E1626)</f>
        <v>0.17084339774557167</v>
      </c>
      <c r="N1627">
        <f t="shared" si="50"/>
        <v>7.1131109090038766E-2</v>
      </c>
      <c r="O1627" s="2">
        <f t="array" ref="O1627">P1627-SUM(G1627:I1627)</f>
        <v>1486000000</v>
      </c>
      <c r="P1627" s="2">
        <f t="shared" si="51"/>
        <v>3690000000</v>
      </c>
    </row>
    <row r="1628" spans="1:16" hidden="1" x14ac:dyDescent="0.25">
      <c r="A1628" s="1">
        <v>1693</v>
      </c>
      <c r="B1628" t="s">
        <v>705</v>
      </c>
      <c r="C1628" t="s">
        <v>6819</v>
      </c>
      <c r="D1628" s="1" t="s">
        <v>75</v>
      </c>
      <c r="E1628" s="2">
        <v>20718000000</v>
      </c>
      <c r="F1628" s="2">
        <v>17036000000</v>
      </c>
      <c r="G1628" s="2">
        <v>2084000000</v>
      </c>
      <c r="H1628" s="1"/>
      <c r="I1628" s="2">
        <v>71000000</v>
      </c>
      <c r="J1628" s="1" t="s">
        <v>15</v>
      </c>
      <c r="K1628" s="1" t="s">
        <v>624</v>
      </c>
      <c r="M1628">
        <f t="array" ref="M1628">1 - (F1627/E1627)</f>
        <v>0.17663108515628745</v>
      </c>
      <c r="N1628">
        <f t="shared" si="50"/>
        <v>7.3704025485085436E-2</v>
      </c>
      <c r="O1628" s="2">
        <f t="array" ref="O1628">P1628-SUM(G1628:I1628)</f>
        <v>1527000000</v>
      </c>
      <c r="P1628" s="2">
        <f t="shared" si="51"/>
        <v>3682000000</v>
      </c>
    </row>
    <row r="1629" spans="1:16" hidden="1" x14ac:dyDescent="0.25">
      <c r="A1629" s="1">
        <v>1698</v>
      </c>
      <c r="B1629" t="s">
        <v>706</v>
      </c>
      <c r="C1629" t="s">
        <v>6816</v>
      </c>
      <c r="D1629" s="1" t="s">
        <v>10</v>
      </c>
      <c r="E1629" s="2">
        <v>13983000000</v>
      </c>
      <c r="F1629" s="2">
        <v>9112000000</v>
      </c>
      <c r="G1629" s="2">
        <v>1468000000</v>
      </c>
      <c r="H1629" s="1"/>
      <c r="I1629" s="2">
        <v>1333000000</v>
      </c>
      <c r="J1629" s="1" t="s">
        <v>8</v>
      </c>
      <c r="K1629" s="1" t="s">
        <v>707</v>
      </c>
      <c r="M1629">
        <f t="array" ref="M1629">1 - (F1628/E1628)</f>
        <v>0.17771985712906646</v>
      </c>
      <c r="N1629">
        <f t="shared" si="50"/>
        <v>0.14803690195237074</v>
      </c>
      <c r="O1629" s="2">
        <f t="array" ref="O1629">P1629-SUM(G1629:I1629)</f>
        <v>2070000000</v>
      </c>
      <c r="P1629" s="2">
        <f t="shared" si="51"/>
        <v>4871000000</v>
      </c>
    </row>
    <row r="1630" spans="1:16" x14ac:dyDescent="0.25">
      <c r="A1630" s="1">
        <v>1699</v>
      </c>
      <c r="B1630" t="s">
        <v>706</v>
      </c>
      <c r="C1630" t="s">
        <v>6817</v>
      </c>
      <c r="D1630" s="1" t="s">
        <v>11</v>
      </c>
      <c r="E1630" s="2">
        <v>13996000000</v>
      </c>
      <c r="F1630" s="2">
        <v>9002000000</v>
      </c>
      <c r="G1630" s="2">
        <v>1481000000</v>
      </c>
      <c r="H1630" s="1"/>
      <c r="I1630" s="2">
        <v>1292000000</v>
      </c>
      <c r="J1630" s="1" t="s">
        <v>8</v>
      </c>
      <c r="K1630" s="1" t="s">
        <v>707</v>
      </c>
      <c r="M1630">
        <f t="array" ref="M1630">1 - (F1629/E1629)</f>
        <v>0.34835156976328396</v>
      </c>
      <c r="N1630">
        <f t="shared" si="50"/>
        <v>0.15868819662760789</v>
      </c>
      <c r="O1630" s="2">
        <f t="array" ref="O1630">P1630-SUM(G1630:I1630)</f>
        <v>2221000000</v>
      </c>
      <c r="P1630" s="2">
        <f t="shared" si="51"/>
        <v>4994000000</v>
      </c>
    </row>
    <row r="1631" spans="1:16" hidden="1" x14ac:dyDescent="0.25">
      <c r="A1631" s="1">
        <v>1700</v>
      </c>
      <c r="B1631" t="s">
        <v>706</v>
      </c>
      <c r="C1631" t="s">
        <v>6818</v>
      </c>
      <c r="D1631" s="1" t="s">
        <v>12</v>
      </c>
      <c r="E1631" s="2">
        <v>12961000000</v>
      </c>
      <c r="F1631" s="2">
        <v>8231000000</v>
      </c>
      <c r="G1631" s="2">
        <v>1343000000</v>
      </c>
      <c r="H1631" s="1"/>
      <c r="I1631" s="2">
        <v>1245000000</v>
      </c>
      <c r="J1631" s="1" t="s">
        <v>8</v>
      </c>
      <c r="K1631" s="1" t="s">
        <v>707</v>
      </c>
      <c r="M1631">
        <f t="array" ref="M1631">1 - (F1630/E1630)</f>
        <v>0.35681623320948841</v>
      </c>
      <c r="N1631">
        <f t="shared" si="50"/>
        <v>0.16526502584677108</v>
      </c>
      <c r="O1631" s="2">
        <f t="array" ref="O1631">P1631-SUM(G1631:I1631)</f>
        <v>2142000000</v>
      </c>
      <c r="P1631" s="2">
        <f t="shared" si="51"/>
        <v>4730000000</v>
      </c>
    </row>
    <row r="1632" spans="1:16" hidden="1" x14ac:dyDescent="0.25">
      <c r="A1632" s="1">
        <v>1701</v>
      </c>
      <c r="B1632" t="s">
        <v>706</v>
      </c>
      <c r="C1632" t="s">
        <v>6819</v>
      </c>
      <c r="D1632" s="1" t="s">
        <v>75</v>
      </c>
      <c r="E1632" s="2">
        <v>13609000000</v>
      </c>
      <c r="F1632" s="2">
        <v>8486000000</v>
      </c>
      <c r="G1632" s="2">
        <v>1410000000</v>
      </c>
      <c r="H1632" s="1"/>
      <c r="I1632" s="2">
        <v>1301000000</v>
      </c>
      <c r="J1632" s="1" t="s">
        <v>8</v>
      </c>
      <c r="K1632" s="1" t="s">
        <v>707</v>
      </c>
      <c r="M1632">
        <f t="array" ref="M1632">1 - (F1631/E1631)</f>
        <v>0.36494097677648329</v>
      </c>
      <c r="N1632">
        <f t="shared" si="50"/>
        <v>0.17723565287677273</v>
      </c>
      <c r="O1632" s="2">
        <f t="array" ref="O1632">P1632-SUM(G1632:I1632)</f>
        <v>2412000000</v>
      </c>
      <c r="P1632" s="2">
        <f t="shared" si="51"/>
        <v>5123000000</v>
      </c>
    </row>
    <row r="1633" spans="1:16" hidden="1" x14ac:dyDescent="0.25">
      <c r="A1633" s="1">
        <v>1702</v>
      </c>
      <c r="B1633" t="s">
        <v>708</v>
      </c>
      <c r="C1633" t="s">
        <v>6816</v>
      </c>
      <c r="D1633" s="1" t="s">
        <v>7</v>
      </c>
      <c r="E1633" s="2">
        <v>7486000000</v>
      </c>
      <c r="F1633" s="2">
        <v>4523000000</v>
      </c>
      <c r="G1633" s="2">
        <v>595000000</v>
      </c>
      <c r="H1633" s="1"/>
      <c r="I1633" s="2">
        <v>756000000</v>
      </c>
      <c r="J1633" s="1" t="s">
        <v>107</v>
      </c>
      <c r="K1633" s="1" t="s">
        <v>108</v>
      </c>
      <c r="M1633">
        <f t="array" ref="M1633">1 - (F1632/E1632)</f>
        <v>0.37644206040120509</v>
      </c>
      <c r="N1633">
        <f t="shared" si="50"/>
        <v>0.21533529254608602</v>
      </c>
      <c r="O1633" s="2">
        <f t="array" ref="O1633">P1633-SUM(G1633:I1633)</f>
        <v>1612000000</v>
      </c>
      <c r="P1633" s="2">
        <f t="shared" si="51"/>
        <v>2963000000</v>
      </c>
    </row>
    <row r="1634" spans="1:16" x14ac:dyDescent="0.25">
      <c r="A1634" s="1">
        <v>1703</v>
      </c>
      <c r="B1634" t="s">
        <v>708</v>
      </c>
      <c r="C1634" t="s">
        <v>6817</v>
      </c>
      <c r="D1634" s="1" t="s">
        <v>10</v>
      </c>
      <c r="E1634" s="2">
        <v>6860000000</v>
      </c>
      <c r="F1634" s="2">
        <v>4124000000</v>
      </c>
      <c r="G1634" s="2">
        <v>546000000</v>
      </c>
      <c r="H1634" s="1"/>
      <c r="I1634" s="2">
        <v>815000000</v>
      </c>
      <c r="J1634" s="1" t="s">
        <v>107</v>
      </c>
      <c r="K1634" s="1" t="s">
        <v>108</v>
      </c>
      <c r="M1634">
        <f t="array" ref="M1634">1 - (F1633/E1633)</f>
        <v>0.39580550360673261</v>
      </c>
      <c r="N1634">
        <f t="shared" si="50"/>
        <v>0.20043731778425655</v>
      </c>
      <c r="O1634" s="2">
        <f t="array" ref="O1634">P1634-SUM(G1634:I1634)</f>
        <v>1375000000</v>
      </c>
      <c r="P1634" s="2">
        <f t="shared" si="51"/>
        <v>2736000000</v>
      </c>
    </row>
    <row r="1635" spans="1:16" hidden="1" x14ac:dyDescent="0.25">
      <c r="A1635" s="1">
        <v>1704</v>
      </c>
      <c r="B1635" t="s">
        <v>708</v>
      </c>
      <c r="C1635" t="s">
        <v>6818</v>
      </c>
      <c r="D1635" s="1" t="s">
        <v>11</v>
      </c>
      <c r="E1635" s="2">
        <v>7637000000</v>
      </c>
      <c r="F1635" s="2">
        <v>4508000000</v>
      </c>
      <c r="G1635" s="2">
        <v>384000000</v>
      </c>
      <c r="H1635" s="1"/>
      <c r="I1635" s="2">
        <v>1176000000</v>
      </c>
      <c r="J1635" s="1" t="s">
        <v>107</v>
      </c>
      <c r="K1635" s="1" t="s">
        <v>108</v>
      </c>
      <c r="M1635">
        <f t="array" ref="M1635">1 - (F1634/E1634)</f>
        <v>0.39883381924198247</v>
      </c>
      <c r="N1635">
        <f t="shared" si="50"/>
        <v>0.2054471651171926</v>
      </c>
      <c r="O1635" s="2">
        <f t="array" ref="O1635">P1635-SUM(G1635:I1635)</f>
        <v>1569000000</v>
      </c>
      <c r="P1635" s="2">
        <f t="shared" si="51"/>
        <v>3129000000</v>
      </c>
    </row>
    <row r="1636" spans="1:16" hidden="1" x14ac:dyDescent="0.25">
      <c r="A1636" s="1">
        <v>1705</v>
      </c>
      <c r="B1636" t="s">
        <v>708</v>
      </c>
      <c r="C1636" t="s">
        <v>6819</v>
      </c>
      <c r="D1636" s="1" t="s">
        <v>12</v>
      </c>
      <c r="E1636" s="2">
        <v>7360000000</v>
      </c>
      <c r="F1636" s="2">
        <v>3434000000</v>
      </c>
      <c r="G1636" s="2">
        <v>864000000</v>
      </c>
      <c r="H1636" s="1"/>
      <c r="I1636" s="2">
        <v>1738000000</v>
      </c>
      <c r="J1636" s="1" t="s">
        <v>107</v>
      </c>
      <c r="K1636" s="1" t="s">
        <v>108</v>
      </c>
      <c r="M1636">
        <f t="array" ref="M1636">1 - (F1635/E1635)</f>
        <v>0.40971585701191571</v>
      </c>
      <c r="N1636">
        <f t="shared" si="50"/>
        <v>0.17989130434782608</v>
      </c>
      <c r="O1636" s="2">
        <f t="array" ref="O1636">P1636-SUM(G1636:I1636)</f>
        <v>1324000000</v>
      </c>
      <c r="P1636" s="2">
        <f t="shared" si="51"/>
        <v>3926000000</v>
      </c>
    </row>
    <row r="1637" spans="1:16" hidden="1" x14ac:dyDescent="0.25">
      <c r="A1637" s="1">
        <v>1706</v>
      </c>
      <c r="B1637" t="s">
        <v>709</v>
      </c>
      <c r="C1637" t="s">
        <v>6816</v>
      </c>
      <c r="D1637" s="1" t="s">
        <v>56</v>
      </c>
      <c r="E1637" s="2">
        <v>468651000000</v>
      </c>
      <c r="F1637" s="2">
        <v>352297000000</v>
      </c>
      <c r="G1637" s="2">
        <v>88629000000</v>
      </c>
      <c r="H1637" s="1"/>
      <c r="I1637" s="1"/>
      <c r="J1637" s="1" t="s">
        <v>51</v>
      </c>
      <c r="K1637" s="1" t="s">
        <v>223</v>
      </c>
      <c r="M1637">
        <f t="array" ref="M1637">1 - (F1636/E1636)</f>
        <v>0.53342391304347825</v>
      </c>
      <c r="N1637">
        <f t="shared" si="50"/>
        <v>5.9159161081487076E-2</v>
      </c>
      <c r="O1637" s="2">
        <f t="array" ref="O1637">P1637-SUM(G1637:I1637)</f>
        <v>27725000000</v>
      </c>
      <c r="P1637" s="2">
        <f t="shared" si="51"/>
        <v>116354000000</v>
      </c>
    </row>
    <row r="1638" spans="1:16" x14ac:dyDescent="0.25">
      <c r="A1638" s="1">
        <v>1707</v>
      </c>
      <c r="B1638" t="s">
        <v>709</v>
      </c>
      <c r="C1638" t="s">
        <v>6817</v>
      </c>
      <c r="D1638" s="1" t="s">
        <v>57</v>
      </c>
      <c r="E1638" s="2">
        <v>476294000000</v>
      </c>
      <c r="F1638" s="2">
        <v>358069000000</v>
      </c>
      <c r="G1638" s="2">
        <v>91353000000</v>
      </c>
      <c r="H1638" s="1"/>
      <c r="I1638" s="1"/>
      <c r="J1638" s="1" t="s">
        <v>51</v>
      </c>
      <c r="K1638" s="1" t="s">
        <v>223</v>
      </c>
      <c r="M1638">
        <f t="array" ref="M1638">1 - (F1637/E1637)</f>
        <v>0.24827430219929114</v>
      </c>
      <c r="N1638">
        <f t="shared" si="50"/>
        <v>5.6418934523634563E-2</v>
      </c>
      <c r="O1638" s="2">
        <f t="array" ref="O1638">P1638-SUM(G1638:I1638)</f>
        <v>26872000000</v>
      </c>
      <c r="P1638" s="2">
        <f t="shared" si="51"/>
        <v>118225000000</v>
      </c>
    </row>
    <row r="1639" spans="1:16" hidden="1" x14ac:dyDescent="0.25">
      <c r="A1639" s="1">
        <v>1708</v>
      </c>
      <c r="B1639" t="s">
        <v>709</v>
      </c>
      <c r="C1639" t="s">
        <v>6818</v>
      </c>
      <c r="D1639" s="1" t="s">
        <v>58</v>
      </c>
      <c r="E1639" s="2">
        <v>485651000000</v>
      </c>
      <c r="F1639" s="2">
        <v>365086000000</v>
      </c>
      <c r="G1639" s="2">
        <v>93418000000</v>
      </c>
      <c r="H1639" s="1"/>
      <c r="I1639" s="1"/>
      <c r="J1639" s="1" t="s">
        <v>51</v>
      </c>
      <c r="K1639" s="1" t="s">
        <v>223</v>
      </c>
      <c r="M1639">
        <f t="array" ref="M1639">1 - (F1638/E1638)</f>
        <v>0.2482185372899931</v>
      </c>
      <c r="N1639">
        <f t="shared" si="50"/>
        <v>5.5898165555100264E-2</v>
      </c>
      <c r="O1639" s="2">
        <f t="array" ref="O1639">P1639-SUM(G1639:I1639)</f>
        <v>27147000000</v>
      </c>
      <c r="P1639" s="2">
        <f t="shared" si="51"/>
        <v>120565000000</v>
      </c>
    </row>
    <row r="1640" spans="1:16" hidden="1" x14ac:dyDescent="0.25">
      <c r="A1640" s="1">
        <v>1709</v>
      </c>
      <c r="B1640" t="s">
        <v>709</v>
      </c>
      <c r="C1640" t="s">
        <v>6819</v>
      </c>
      <c r="D1640" s="1" t="s">
        <v>59</v>
      </c>
      <c r="E1640" s="2">
        <v>482130000000</v>
      </c>
      <c r="F1640" s="2">
        <v>360984000000</v>
      </c>
      <c r="G1640" s="2">
        <v>97041000000</v>
      </c>
      <c r="H1640" s="1"/>
      <c r="I1640" s="1"/>
      <c r="J1640" s="1" t="s">
        <v>51</v>
      </c>
      <c r="K1640" s="1" t="s">
        <v>223</v>
      </c>
      <c r="M1640">
        <f t="array" ref="M1640">1 - (F1639/E1639)</f>
        <v>0.24825440491216944</v>
      </c>
      <c r="N1640">
        <f t="shared" si="50"/>
        <v>4.9996888805923713E-2</v>
      </c>
      <c r="O1640" s="2">
        <f t="array" ref="O1640">P1640-SUM(G1640:I1640)</f>
        <v>24105000000</v>
      </c>
      <c r="P1640" s="2">
        <f t="shared" si="51"/>
        <v>121146000000</v>
      </c>
    </row>
    <row r="1641" spans="1:16" hidden="1" x14ac:dyDescent="0.25">
      <c r="A1641" s="1">
        <v>1710</v>
      </c>
      <c r="B1641" t="s">
        <v>710</v>
      </c>
      <c r="C1641" t="s">
        <v>6816</v>
      </c>
      <c r="D1641" s="1" t="s">
        <v>33</v>
      </c>
      <c r="E1641" s="2">
        <v>9895100000</v>
      </c>
      <c r="F1641" s="2">
        <v>7961500000</v>
      </c>
      <c r="G1641" s="2">
        <v>937600000</v>
      </c>
      <c r="H1641" s="1"/>
      <c r="I1641" s="2">
        <v>86000000</v>
      </c>
      <c r="J1641" s="1" t="s">
        <v>79</v>
      </c>
      <c r="K1641" s="1" t="s">
        <v>121</v>
      </c>
      <c r="M1641">
        <f t="array" ref="M1641">1 - (F1640/E1640)</f>
        <v>0.25127247837720112</v>
      </c>
      <c r="N1641">
        <f t="shared" si="50"/>
        <v>9.1964709805863507E-2</v>
      </c>
      <c r="O1641" s="2">
        <f t="array" ref="O1641">P1641-SUM(G1641:I1641)</f>
        <v>910000000</v>
      </c>
      <c r="P1641" s="2">
        <f t="shared" si="51"/>
        <v>1933600000</v>
      </c>
    </row>
    <row r="1642" spans="1:16" x14ac:dyDescent="0.25">
      <c r="A1642" s="1">
        <v>1711</v>
      </c>
      <c r="B1642" t="s">
        <v>710</v>
      </c>
      <c r="C1642" t="s">
        <v>6817</v>
      </c>
      <c r="D1642" s="1" t="s">
        <v>34</v>
      </c>
      <c r="E1642" s="2">
        <v>11124800000</v>
      </c>
      <c r="F1642" s="2">
        <v>8986500000</v>
      </c>
      <c r="G1642" s="2">
        <v>1026100000</v>
      </c>
      <c r="H1642" s="1"/>
      <c r="I1642" s="2">
        <v>118900000</v>
      </c>
      <c r="J1642" s="1" t="s">
        <v>79</v>
      </c>
      <c r="K1642" s="1" t="s">
        <v>121</v>
      </c>
      <c r="M1642">
        <f t="array" ref="M1642">1 - (F1641/E1641)</f>
        <v>0.19540984931936012</v>
      </c>
      <c r="N1642">
        <f t="shared" si="50"/>
        <v>8.9286998417949084E-2</v>
      </c>
      <c r="O1642" s="2">
        <f t="array" ref="O1642">P1642-SUM(G1642:I1642)</f>
        <v>993300000</v>
      </c>
      <c r="P1642" s="2">
        <f t="shared" si="51"/>
        <v>2138300000</v>
      </c>
    </row>
    <row r="1643" spans="1:16" hidden="1" x14ac:dyDescent="0.25">
      <c r="A1643" s="1">
        <v>1712</v>
      </c>
      <c r="B1643" t="s">
        <v>710</v>
      </c>
      <c r="C1643" t="s">
        <v>6818</v>
      </c>
      <c r="D1643" s="1" t="s">
        <v>35</v>
      </c>
      <c r="E1643" s="2">
        <v>14171800000</v>
      </c>
      <c r="F1643" s="2">
        <v>11413200000</v>
      </c>
      <c r="G1643" s="2">
        <v>1750100000</v>
      </c>
      <c r="H1643" s="1"/>
      <c r="I1643" s="2">
        <v>211800000</v>
      </c>
      <c r="J1643" s="1" t="s">
        <v>79</v>
      </c>
      <c r="K1643" s="1" t="s">
        <v>121</v>
      </c>
      <c r="M1643">
        <f t="array" ref="M1643">1 - (F1642/E1642)</f>
        <v>0.19221019703725006</v>
      </c>
      <c r="N1643">
        <f t="shared" si="50"/>
        <v>5.6217276563315884E-2</v>
      </c>
      <c r="O1643" s="2">
        <f t="array" ref="O1643">P1643-SUM(G1643:I1643)</f>
        <v>796700000</v>
      </c>
      <c r="P1643" s="2">
        <f t="shared" si="51"/>
        <v>2758600000</v>
      </c>
    </row>
    <row r="1644" spans="1:16" hidden="1" x14ac:dyDescent="0.25">
      <c r="A1644" s="1">
        <v>1713</v>
      </c>
      <c r="B1644" t="s">
        <v>711</v>
      </c>
      <c r="C1644" t="s">
        <v>6816</v>
      </c>
      <c r="D1644" s="1" t="s">
        <v>7</v>
      </c>
      <c r="E1644" s="2">
        <v>5664800000</v>
      </c>
      <c r="F1644" s="2">
        <v>3194200000</v>
      </c>
      <c r="G1644" s="2">
        <v>1140600000</v>
      </c>
      <c r="H1644" s="1"/>
      <c r="I1644" s="1"/>
      <c r="J1644" s="1" t="s">
        <v>22</v>
      </c>
      <c r="K1644" s="1" t="s">
        <v>77</v>
      </c>
      <c r="M1644">
        <f t="array" ref="M1644">1 - (F1643/E1643)</f>
        <v>0.19465417237048221</v>
      </c>
      <c r="N1644">
        <f t="shared" si="50"/>
        <v>0.23478322270865698</v>
      </c>
      <c r="O1644" s="2">
        <f t="array" ref="O1644">P1644-SUM(G1644:I1644)</f>
        <v>1330000000</v>
      </c>
      <c r="P1644" s="2">
        <f t="shared" si="51"/>
        <v>2470600000</v>
      </c>
    </row>
    <row r="1645" spans="1:16" x14ac:dyDescent="0.25">
      <c r="A1645" s="1">
        <v>1714</v>
      </c>
      <c r="B1645" t="s">
        <v>711</v>
      </c>
      <c r="C1645" t="s">
        <v>6817</v>
      </c>
      <c r="D1645" s="1" t="s">
        <v>10</v>
      </c>
      <c r="E1645" s="2">
        <v>5542000000</v>
      </c>
      <c r="F1645" s="2">
        <v>3235000000</v>
      </c>
      <c r="G1645" s="2">
        <v>1199600000</v>
      </c>
      <c r="H1645" s="1"/>
      <c r="I1645" s="1"/>
      <c r="J1645" s="1" t="s">
        <v>22</v>
      </c>
      <c r="K1645" s="1" t="s">
        <v>77</v>
      </c>
      <c r="M1645">
        <f t="array" ref="M1645">1 - (F1644/E1644)</f>
        <v>0.43613190227369014</v>
      </c>
      <c r="N1645">
        <f t="shared" si="50"/>
        <v>0.19981955972573079</v>
      </c>
      <c r="O1645" s="2">
        <f t="array" ref="O1645">P1645-SUM(G1645:I1645)</f>
        <v>1107400000</v>
      </c>
      <c r="P1645" s="2">
        <f t="shared" si="51"/>
        <v>2307000000</v>
      </c>
    </row>
    <row r="1646" spans="1:16" hidden="1" x14ac:dyDescent="0.25">
      <c r="A1646" s="1">
        <v>1715</v>
      </c>
      <c r="B1646" t="s">
        <v>711</v>
      </c>
      <c r="C1646" t="s">
        <v>6818</v>
      </c>
      <c r="D1646" s="1" t="s">
        <v>11</v>
      </c>
      <c r="E1646" s="2">
        <v>5607200000</v>
      </c>
      <c r="F1646" s="2">
        <v>3297400000</v>
      </c>
      <c r="G1646" s="2">
        <v>1169300000</v>
      </c>
      <c r="H1646" s="1"/>
      <c r="I1646" s="1"/>
      <c r="J1646" s="1" t="s">
        <v>22</v>
      </c>
      <c r="K1646" s="1" t="s">
        <v>77</v>
      </c>
      <c r="M1646">
        <f t="array" ref="M1646">1 - (F1645/E1645)</f>
        <v>0.41627571273908337</v>
      </c>
      <c r="N1646">
        <f t="shared" si="50"/>
        <v>0.20339920102725068</v>
      </c>
      <c r="O1646" s="2">
        <f t="array" ref="O1646">P1646-SUM(G1646:I1646)</f>
        <v>1140500000</v>
      </c>
      <c r="P1646" s="2">
        <f t="shared" si="51"/>
        <v>2309800000</v>
      </c>
    </row>
    <row r="1647" spans="1:16" hidden="1" x14ac:dyDescent="0.25">
      <c r="A1647" s="1">
        <v>1716</v>
      </c>
      <c r="B1647" t="s">
        <v>711</v>
      </c>
      <c r="C1647" t="s">
        <v>6819</v>
      </c>
      <c r="D1647" s="1" t="s">
        <v>12</v>
      </c>
      <c r="E1647" s="2">
        <v>5483700000</v>
      </c>
      <c r="F1647" s="2">
        <v>3199400000</v>
      </c>
      <c r="G1647" s="2">
        <v>1174900000</v>
      </c>
      <c r="H1647" s="1"/>
      <c r="I1647" s="1"/>
      <c r="J1647" s="1" t="s">
        <v>22</v>
      </c>
      <c r="K1647" s="1" t="s">
        <v>77</v>
      </c>
      <c r="M1647">
        <f t="array" ref="M1647">1 - (F1646/E1646)</f>
        <v>0.4119346554430019</v>
      </c>
      <c r="N1647">
        <f t="shared" si="50"/>
        <v>0.20230866021117128</v>
      </c>
      <c r="O1647" s="2">
        <f t="array" ref="O1647">P1647-SUM(G1647:I1647)</f>
        <v>1109400000</v>
      </c>
      <c r="P1647" s="2">
        <f t="shared" si="51"/>
        <v>2284300000</v>
      </c>
    </row>
    <row r="1648" spans="1:16" hidden="1" x14ac:dyDescent="0.25">
      <c r="A1648" s="1">
        <v>1717</v>
      </c>
      <c r="B1648" t="s">
        <v>712</v>
      </c>
      <c r="C1648" t="s">
        <v>6816</v>
      </c>
      <c r="D1648" s="1" t="s">
        <v>7</v>
      </c>
      <c r="E1648" s="2">
        <v>5989000000</v>
      </c>
      <c r="F1648" s="2">
        <v>4993000000</v>
      </c>
      <c r="G1648" s="2">
        <v>320000000</v>
      </c>
      <c r="H1648" s="2">
        <v>32000000</v>
      </c>
      <c r="I1648" s="1"/>
      <c r="J1648" s="1" t="s">
        <v>71</v>
      </c>
      <c r="K1648" s="1" t="s">
        <v>72</v>
      </c>
      <c r="M1648">
        <f t="array" ref="M1648">1 - (F1647/E1647)</f>
        <v>0.41656181045644369</v>
      </c>
      <c r="N1648">
        <f t="shared" si="50"/>
        <v>0.10753047253297712</v>
      </c>
      <c r="O1648" s="2">
        <f t="array" ref="O1648">P1648-SUM(G1648:I1648)</f>
        <v>644000000</v>
      </c>
      <c r="P1648" s="2">
        <f t="shared" si="51"/>
        <v>996000000</v>
      </c>
    </row>
    <row r="1649" spans="1:16" x14ac:dyDescent="0.25">
      <c r="A1649" s="1">
        <v>1718</v>
      </c>
      <c r="B1649" t="s">
        <v>712</v>
      </c>
      <c r="C1649" t="s">
        <v>6817</v>
      </c>
      <c r="D1649" s="1" t="s">
        <v>10</v>
      </c>
      <c r="E1649" s="2">
        <v>7254000000</v>
      </c>
      <c r="F1649" s="2">
        <v>5716000000</v>
      </c>
      <c r="G1649" s="2">
        <v>494000000</v>
      </c>
      <c r="H1649" s="2">
        <v>33000000</v>
      </c>
      <c r="I1649" s="1"/>
      <c r="J1649" s="1" t="s">
        <v>71</v>
      </c>
      <c r="K1649" s="1" t="s">
        <v>72</v>
      </c>
      <c r="M1649">
        <f t="array" ref="M1649">1 - (F1648/E1648)</f>
        <v>0.16630489230255463</v>
      </c>
      <c r="N1649">
        <f t="shared" si="50"/>
        <v>0.13937138130686519</v>
      </c>
      <c r="O1649" s="2">
        <f t="array" ref="O1649">P1649-SUM(G1649:I1649)</f>
        <v>1011000000</v>
      </c>
      <c r="P1649" s="2">
        <f t="shared" si="51"/>
        <v>1538000000</v>
      </c>
    </row>
    <row r="1650" spans="1:16" hidden="1" x14ac:dyDescent="0.25">
      <c r="A1650" s="1">
        <v>1719</v>
      </c>
      <c r="B1650" t="s">
        <v>712</v>
      </c>
      <c r="C1650" t="s">
        <v>6818</v>
      </c>
      <c r="D1650" s="1" t="s">
        <v>11</v>
      </c>
      <c r="E1650" s="2">
        <v>7403000000</v>
      </c>
      <c r="F1650" s="2">
        <v>5763000000</v>
      </c>
      <c r="G1650" s="2">
        <v>249000000</v>
      </c>
      <c r="H1650" s="2">
        <v>27000000</v>
      </c>
      <c r="I1650" s="1"/>
      <c r="J1650" s="1" t="s">
        <v>71</v>
      </c>
      <c r="K1650" s="1" t="s">
        <v>72</v>
      </c>
      <c r="M1650">
        <f t="array" ref="M1650">1 - (F1649/E1649)</f>
        <v>0.21202095395643783</v>
      </c>
      <c r="N1650">
        <f t="shared" si="50"/>
        <v>0.18424962852897475</v>
      </c>
      <c r="O1650" s="2">
        <f t="array" ref="O1650">P1650-SUM(G1650:I1650)</f>
        <v>1364000000</v>
      </c>
      <c r="P1650" s="2">
        <f t="shared" si="51"/>
        <v>1640000000</v>
      </c>
    </row>
    <row r="1651" spans="1:16" hidden="1" x14ac:dyDescent="0.25">
      <c r="A1651" s="1">
        <v>1720</v>
      </c>
      <c r="B1651" t="s">
        <v>712</v>
      </c>
      <c r="C1651" t="s">
        <v>6819</v>
      </c>
      <c r="D1651" s="1" t="s">
        <v>12</v>
      </c>
      <c r="E1651" s="2">
        <v>7082000000</v>
      </c>
      <c r="F1651" s="2">
        <v>5694000000</v>
      </c>
      <c r="G1651" s="2">
        <v>420000000</v>
      </c>
      <c r="H1651" s="2">
        <v>24000000</v>
      </c>
      <c r="I1651" s="1"/>
      <c r="J1651" s="1" t="s">
        <v>71</v>
      </c>
      <c r="K1651" s="1" t="s">
        <v>72</v>
      </c>
      <c r="M1651">
        <f t="array" ref="M1651">1 - (F1650/E1650)</f>
        <v>0.22153181142779954</v>
      </c>
      <c r="N1651">
        <f t="shared" si="50"/>
        <v>0.13329567918667043</v>
      </c>
      <c r="O1651" s="2">
        <f t="array" ref="O1651">P1651-SUM(G1651:I1651)</f>
        <v>944000000</v>
      </c>
      <c r="P1651" s="2">
        <f t="shared" si="51"/>
        <v>1388000000</v>
      </c>
    </row>
    <row r="1652" spans="1:16" hidden="1" x14ac:dyDescent="0.25">
      <c r="A1652" s="1">
        <v>1721</v>
      </c>
      <c r="B1652" t="s">
        <v>713</v>
      </c>
      <c r="C1652" t="s">
        <v>6816</v>
      </c>
      <c r="D1652" s="1" t="s">
        <v>7</v>
      </c>
      <c r="E1652" s="2">
        <v>4534000000</v>
      </c>
      <c r="F1652" s="2">
        <v>2093000000</v>
      </c>
      <c r="G1652" s="2">
        <v>1389000000</v>
      </c>
      <c r="H1652" s="1"/>
      <c r="I1652" s="2">
        <v>185000000</v>
      </c>
      <c r="J1652" s="1" t="s">
        <v>15</v>
      </c>
      <c r="K1652" s="1" t="s">
        <v>181</v>
      </c>
      <c r="M1652">
        <f t="array" ref="M1652">1 - (F1651/E1651)</f>
        <v>0.19598983338040099</v>
      </c>
      <c r="N1652">
        <f t="shared" si="50"/>
        <v>0.19122187913542127</v>
      </c>
      <c r="O1652" s="2">
        <f t="array" ref="O1652">P1652-SUM(G1652:I1652)</f>
        <v>867000000</v>
      </c>
      <c r="P1652" s="2">
        <f t="shared" si="51"/>
        <v>2441000000</v>
      </c>
    </row>
    <row r="1653" spans="1:16" x14ac:dyDescent="0.25">
      <c r="A1653" s="1">
        <v>1722</v>
      </c>
      <c r="B1653" t="s">
        <v>713</v>
      </c>
      <c r="C1653" t="s">
        <v>6817</v>
      </c>
      <c r="D1653" s="1" t="s">
        <v>10</v>
      </c>
      <c r="E1653" s="2">
        <v>5009000000</v>
      </c>
      <c r="F1653" s="2">
        <v>2394000000</v>
      </c>
      <c r="G1653" s="2">
        <v>1471000000</v>
      </c>
      <c r="H1653" s="1"/>
      <c r="I1653" s="2">
        <v>216000000</v>
      </c>
      <c r="J1653" s="1" t="s">
        <v>15</v>
      </c>
      <c r="K1653" s="1" t="s">
        <v>181</v>
      </c>
      <c r="M1653">
        <f t="array" ref="M1653">1 - (F1652/E1652)</f>
        <v>0.53837670930745474</v>
      </c>
      <c r="N1653">
        <f t="shared" si="50"/>
        <v>0.18526652026352566</v>
      </c>
      <c r="O1653" s="2">
        <f t="array" ref="O1653">P1653-SUM(G1653:I1653)</f>
        <v>928000000</v>
      </c>
      <c r="P1653" s="2">
        <f t="shared" si="51"/>
        <v>2615000000</v>
      </c>
    </row>
    <row r="1654" spans="1:16" hidden="1" x14ac:dyDescent="0.25">
      <c r="A1654" s="1">
        <v>1723</v>
      </c>
      <c r="B1654" t="s">
        <v>713</v>
      </c>
      <c r="C1654" t="s">
        <v>6818</v>
      </c>
      <c r="D1654" s="1" t="s">
        <v>11</v>
      </c>
      <c r="E1654" s="2">
        <v>5281000000</v>
      </c>
      <c r="F1654" s="2">
        <v>2504000000</v>
      </c>
      <c r="G1654" s="2">
        <v>1557000000</v>
      </c>
      <c r="H1654" s="1"/>
      <c r="I1654" s="2">
        <v>233000000</v>
      </c>
      <c r="J1654" s="1" t="s">
        <v>15</v>
      </c>
      <c r="K1654" s="1" t="s">
        <v>181</v>
      </c>
      <c r="M1654">
        <f t="array" ref="M1654">1 - (F1653/E1653)</f>
        <v>0.52206029147534438</v>
      </c>
      <c r="N1654">
        <f t="shared" si="50"/>
        <v>0.1868964211323613</v>
      </c>
      <c r="O1654" s="2">
        <f t="array" ref="O1654">P1654-SUM(G1654:I1654)</f>
        <v>987000000</v>
      </c>
      <c r="P1654" s="2">
        <f t="shared" si="51"/>
        <v>2777000000</v>
      </c>
    </row>
    <row r="1655" spans="1:16" hidden="1" x14ac:dyDescent="0.25">
      <c r="A1655" s="1">
        <v>1724</v>
      </c>
      <c r="B1655" t="s">
        <v>713</v>
      </c>
      <c r="C1655" t="s">
        <v>6819</v>
      </c>
      <c r="D1655" s="1" t="s">
        <v>12</v>
      </c>
      <c r="E1655" s="2">
        <v>5536000000</v>
      </c>
      <c r="F1655" s="2">
        <v>2700000000</v>
      </c>
      <c r="G1655" s="2">
        <v>1574000000</v>
      </c>
      <c r="H1655" s="1"/>
      <c r="I1655" s="2">
        <v>234000000</v>
      </c>
      <c r="J1655" s="1" t="s">
        <v>15</v>
      </c>
      <c r="K1655" s="1" t="s">
        <v>181</v>
      </c>
      <c r="M1655">
        <f t="array" ref="M1655">1 - (F1654/E1654)</f>
        <v>0.52584737739064569</v>
      </c>
      <c r="N1655">
        <f t="shared" si="50"/>
        <v>0.18569364161849711</v>
      </c>
      <c r="O1655" s="2">
        <f t="array" ref="O1655">P1655-SUM(G1655:I1655)</f>
        <v>1028000000</v>
      </c>
      <c r="P1655" s="2">
        <f t="shared" si="51"/>
        <v>2836000000</v>
      </c>
    </row>
    <row r="1656" spans="1:16" hidden="1" x14ac:dyDescent="0.25">
      <c r="A1656" s="1">
        <v>1725</v>
      </c>
      <c r="B1656" t="s">
        <v>714</v>
      </c>
      <c r="C1656" t="s">
        <v>6816</v>
      </c>
      <c r="D1656" s="1" t="s">
        <v>7</v>
      </c>
      <c r="E1656" s="2">
        <v>5154284000</v>
      </c>
      <c r="F1656" s="2">
        <v>3251575000</v>
      </c>
      <c r="G1656" s="2">
        <v>481677000</v>
      </c>
      <c r="H1656" s="1"/>
      <c r="I1656" s="2">
        <v>373199000</v>
      </c>
      <c r="J1656" s="1" t="s">
        <v>15</v>
      </c>
      <c r="K1656" s="1" t="s">
        <v>715</v>
      </c>
      <c r="M1656">
        <f t="array" ref="M1656">1 - (F1655/E1655)</f>
        <v>0.51228323699421963</v>
      </c>
      <c r="N1656">
        <f t="shared" si="50"/>
        <v>0.20329360974288571</v>
      </c>
      <c r="O1656" s="2">
        <f t="array" ref="O1656">P1656-SUM(G1656:I1656)</f>
        <v>1047833000</v>
      </c>
      <c r="P1656" s="2">
        <f t="shared" si="51"/>
        <v>1902709000</v>
      </c>
    </row>
    <row r="1657" spans="1:16" x14ac:dyDescent="0.25">
      <c r="A1657" s="1">
        <v>1726</v>
      </c>
      <c r="B1657" t="s">
        <v>714</v>
      </c>
      <c r="C1657" t="s">
        <v>6817</v>
      </c>
      <c r="D1657" s="1" t="s">
        <v>10</v>
      </c>
      <c r="E1657" s="2">
        <v>5620936000</v>
      </c>
      <c r="F1657" s="2">
        <v>3478822000</v>
      </c>
      <c r="G1657" s="2">
        <v>465926000</v>
      </c>
      <c r="H1657" s="1"/>
      <c r="I1657" s="2">
        <v>371051000</v>
      </c>
      <c r="J1657" s="1" t="s">
        <v>15</v>
      </c>
      <c r="K1657" s="1" t="s">
        <v>715</v>
      </c>
      <c r="M1657">
        <f t="array" ref="M1657">1 - (F1656/E1656)</f>
        <v>0.36915098197926233</v>
      </c>
      <c r="N1657">
        <f t="shared" si="50"/>
        <v>0.23219211177640164</v>
      </c>
      <c r="O1657" s="2">
        <f t="array" ref="O1657">P1657-SUM(G1657:I1657)</f>
        <v>1305137000</v>
      </c>
      <c r="P1657" s="2">
        <f t="shared" si="51"/>
        <v>2142114000</v>
      </c>
    </row>
    <row r="1658" spans="1:16" hidden="1" x14ac:dyDescent="0.25">
      <c r="A1658" s="1">
        <v>1727</v>
      </c>
      <c r="B1658" t="s">
        <v>714</v>
      </c>
      <c r="C1658" t="s">
        <v>6818</v>
      </c>
      <c r="D1658" s="1" t="s">
        <v>11</v>
      </c>
      <c r="E1658" s="2">
        <v>5433661000</v>
      </c>
      <c r="F1658" s="2">
        <v>3316311000</v>
      </c>
      <c r="G1658" s="2">
        <v>502901000</v>
      </c>
      <c r="H1658" s="1"/>
      <c r="I1658" s="2">
        <v>314119000</v>
      </c>
      <c r="J1658" s="1" t="s">
        <v>15</v>
      </c>
      <c r="K1658" s="1" t="s">
        <v>715</v>
      </c>
      <c r="M1658">
        <f t="array" ref="M1658">1 - (F1657/E1657)</f>
        <v>0.38109560400616549</v>
      </c>
      <c r="N1658">
        <f t="shared" si="50"/>
        <v>0.23931010786282031</v>
      </c>
      <c r="O1658" s="2">
        <f t="array" ref="O1658">P1658-SUM(G1658:I1658)</f>
        <v>1300330000</v>
      </c>
      <c r="P1658" s="2">
        <f t="shared" si="51"/>
        <v>2117350000</v>
      </c>
    </row>
    <row r="1659" spans="1:16" hidden="1" x14ac:dyDescent="0.25">
      <c r="A1659" s="1">
        <v>1728</v>
      </c>
      <c r="B1659" t="s">
        <v>714</v>
      </c>
      <c r="C1659" t="s">
        <v>6819</v>
      </c>
      <c r="D1659" s="1" t="s">
        <v>12</v>
      </c>
      <c r="E1659" s="2">
        <v>4075883000</v>
      </c>
      <c r="F1659" s="2">
        <v>2530374000</v>
      </c>
      <c r="G1659" s="2">
        <v>475328000</v>
      </c>
      <c r="H1659" s="1"/>
      <c r="I1659" s="2">
        <v>322629000</v>
      </c>
      <c r="J1659" s="1" t="s">
        <v>15</v>
      </c>
      <c r="K1659" s="1" t="s">
        <v>715</v>
      </c>
      <c r="M1659">
        <f t="array" ref="M1659">1 - (F1658/E1658)</f>
        <v>0.38967281911771823</v>
      </c>
      <c r="N1659">
        <f t="shared" si="50"/>
        <v>0.18340860127731831</v>
      </c>
      <c r="O1659" s="2">
        <f t="array" ref="O1659">P1659-SUM(G1659:I1659)</f>
        <v>747552000</v>
      </c>
      <c r="P1659" s="2">
        <f t="shared" si="51"/>
        <v>1545509000</v>
      </c>
    </row>
    <row r="1660" spans="1:16" hidden="1" x14ac:dyDescent="0.25">
      <c r="A1660" s="1">
        <v>1729</v>
      </c>
      <c r="B1660" t="s">
        <v>716</v>
      </c>
      <c r="C1660" t="s">
        <v>6816</v>
      </c>
      <c r="D1660" s="1" t="s">
        <v>7</v>
      </c>
      <c r="E1660" s="2">
        <v>1623938000</v>
      </c>
      <c r="F1660" s="2">
        <v>337903000</v>
      </c>
      <c r="G1660" s="2">
        <v>188302000</v>
      </c>
      <c r="H1660" s="1"/>
      <c r="I1660" s="2">
        <v>513916000</v>
      </c>
      <c r="J1660" s="1" t="s">
        <v>107</v>
      </c>
      <c r="K1660" s="1" t="s">
        <v>108</v>
      </c>
      <c r="M1660">
        <f t="array" ref="M1660">1 - (F1659/E1659)</f>
        <v>0.37918384801526439</v>
      </c>
      <c r="N1660">
        <f t="shared" si="50"/>
        <v>0.35950695162007418</v>
      </c>
      <c r="O1660" s="2">
        <f t="array" ref="O1660">P1660-SUM(G1660:I1660)</f>
        <v>583817000</v>
      </c>
      <c r="P1660" s="2">
        <f t="shared" si="51"/>
        <v>1286035000</v>
      </c>
    </row>
    <row r="1661" spans="1:16" x14ac:dyDescent="0.25">
      <c r="A1661" s="1">
        <v>1730</v>
      </c>
      <c r="B1661" t="s">
        <v>716</v>
      </c>
      <c r="C1661" t="s">
        <v>6817</v>
      </c>
      <c r="D1661" s="1" t="s">
        <v>10</v>
      </c>
      <c r="E1661" s="2">
        <v>1998051000</v>
      </c>
      <c r="F1661" s="2">
        <v>406198000</v>
      </c>
      <c r="G1661" s="2">
        <v>72143000</v>
      </c>
      <c r="H1661" s="1"/>
      <c r="I1661" s="2">
        <v>615874000</v>
      </c>
      <c r="J1661" s="1" t="s">
        <v>107</v>
      </c>
      <c r="K1661" s="1" t="s">
        <v>108</v>
      </c>
      <c r="M1661">
        <f t="array" ref="M1661">1 - (F1660/E1660)</f>
        <v>0.79192370644692101</v>
      </c>
      <c r="N1661">
        <f t="shared" si="50"/>
        <v>0.45235882367366997</v>
      </c>
      <c r="O1661" s="2">
        <f t="array" ref="O1661">P1661-SUM(G1661:I1661)</f>
        <v>903836000</v>
      </c>
      <c r="P1661" s="2">
        <f t="shared" si="51"/>
        <v>1591853000</v>
      </c>
    </row>
    <row r="1662" spans="1:16" hidden="1" x14ac:dyDescent="0.25">
      <c r="A1662" s="1">
        <v>1731</v>
      </c>
      <c r="B1662" t="s">
        <v>716</v>
      </c>
      <c r="C1662" t="s">
        <v>6818</v>
      </c>
      <c r="D1662" s="1" t="s">
        <v>11</v>
      </c>
      <c r="E1662" s="2">
        <v>2424176000</v>
      </c>
      <c r="F1662" s="2">
        <v>572831000</v>
      </c>
      <c r="G1662" s="2">
        <v>225070000</v>
      </c>
      <c r="H1662" s="1"/>
      <c r="I1662" s="2">
        <v>806021000</v>
      </c>
      <c r="J1662" s="1" t="s">
        <v>107</v>
      </c>
      <c r="K1662" s="1" t="s">
        <v>108</v>
      </c>
      <c r="M1662">
        <f t="array" ref="M1662">1 - (F1661/E1661)</f>
        <v>0.79670288696334579</v>
      </c>
      <c r="N1662">
        <f t="shared" si="50"/>
        <v>0.33836404617486521</v>
      </c>
      <c r="O1662" s="2">
        <f t="array" ref="O1662">P1662-SUM(G1662:I1662)</f>
        <v>820254000</v>
      </c>
      <c r="P1662" s="2">
        <f t="shared" si="51"/>
        <v>1851345000</v>
      </c>
    </row>
    <row r="1663" spans="1:16" hidden="1" x14ac:dyDescent="0.25">
      <c r="A1663" s="1">
        <v>1732</v>
      </c>
      <c r="B1663" t="s">
        <v>716</v>
      </c>
      <c r="C1663" t="s">
        <v>6819</v>
      </c>
      <c r="D1663" s="1" t="s">
        <v>12</v>
      </c>
      <c r="E1663" s="2">
        <v>1452619000</v>
      </c>
      <c r="F1663" s="2">
        <v>519874000</v>
      </c>
      <c r="G1663" s="2">
        <v>179867000</v>
      </c>
      <c r="H1663" s="1"/>
      <c r="I1663" s="2">
        <v>778923000</v>
      </c>
      <c r="J1663" s="1" t="s">
        <v>107</v>
      </c>
      <c r="K1663" s="1" t="s">
        <v>108</v>
      </c>
      <c r="M1663">
        <f t="array" ref="M1663">1 - (F1662/E1662)</f>
        <v>0.76370073790021853</v>
      </c>
      <c r="N1663">
        <f t="shared" si="50"/>
        <v>-1.7929684246178797E-2</v>
      </c>
      <c r="O1663" s="2">
        <f t="array" ref="O1663">P1663-SUM(G1663:I1663)</f>
        <v>-26045000</v>
      </c>
      <c r="P1663" s="2">
        <f t="shared" si="51"/>
        <v>932745000</v>
      </c>
    </row>
    <row r="1664" spans="1:16" hidden="1" x14ac:dyDescent="0.25">
      <c r="A1664" s="1">
        <v>1733</v>
      </c>
      <c r="B1664" t="s">
        <v>717</v>
      </c>
      <c r="C1664" t="s">
        <v>6816</v>
      </c>
      <c r="D1664" s="1" t="s">
        <v>7</v>
      </c>
      <c r="E1664" s="2">
        <v>10128223000</v>
      </c>
      <c r="F1664" s="2">
        <v>6710036000</v>
      </c>
      <c r="G1664" s="2">
        <v>669451000</v>
      </c>
      <c r="H1664" s="1"/>
      <c r="I1664" s="2">
        <v>926053000</v>
      </c>
      <c r="J1664" s="1" t="s">
        <v>61</v>
      </c>
      <c r="K1664" s="1" t="s">
        <v>62</v>
      </c>
      <c r="M1664">
        <f t="array" ref="M1664">1 - (F1663/E1663)</f>
        <v>0.6421126255404892</v>
      </c>
      <c r="N1664">
        <f t="shared" si="50"/>
        <v>0.17996078877805119</v>
      </c>
      <c r="O1664" s="2">
        <f t="array" ref="O1664">P1664-SUM(G1664:I1664)</f>
        <v>1822683000</v>
      </c>
      <c r="P1664" s="2">
        <f t="shared" si="51"/>
        <v>3418187000</v>
      </c>
    </row>
    <row r="1665" spans="1:16" x14ac:dyDescent="0.25">
      <c r="A1665" s="1">
        <v>1734</v>
      </c>
      <c r="B1665" t="s">
        <v>717</v>
      </c>
      <c r="C1665" t="s">
        <v>6817</v>
      </c>
      <c r="D1665" s="1" t="s">
        <v>10</v>
      </c>
      <c r="E1665" s="2">
        <v>10914922000</v>
      </c>
      <c r="F1665" s="2">
        <v>7408278000</v>
      </c>
      <c r="G1665" s="2">
        <v>681226000</v>
      </c>
      <c r="H1665" s="1"/>
      <c r="I1665" s="2">
        <v>977863000</v>
      </c>
      <c r="J1665" s="1" t="s">
        <v>61</v>
      </c>
      <c r="K1665" s="1" t="s">
        <v>62</v>
      </c>
      <c r="M1665">
        <f t="array" ref="M1665">1 - (F1664/E1664)</f>
        <v>0.3374912854900608</v>
      </c>
      <c r="N1665">
        <f t="shared" si="50"/>
        <v>0.16926873137526774</v>
      </c>
      <c r="O1665" s="2">
        <f t="array" ref="O1665">P1665-SUM(G1665:I1665)</f>
        <v>1847555000</v>
      </c>
      <c r="P1665" s="2">
        <f t="shared" si="51"/>
        <v>3506644000</v>
      </c>
    </row>
    <row r="1666" spans="1:16" hidden="1" x14ac:dyDescent="0.25">
      <c r="A1666" s="1">
        <v>1735</v>
      </c>
      <c r="B1666" t="s">
        <v>717</v>
      </c>
      <c r="C1666" t="s">
        <v>6818</v>
      </c>
      <c r="D1666" s="1" t="s">
        <v>11</v>
      </c>
      <c r="E1666" s="2">
        <v>11686135000</v>
      </c>
      <c r="F1666" s="2">
        <v>7951352000</v>
      </c>
      <c r="G1666" s="2">
        <v>767608000</v>
      </c>
      <c r="H1666" s="1"/>
      <c r="I1666" s="2">
        <v>1019045000</v>
      </c>
      <c r="J1666" s="1" t="s">
        <v>61</v>
      </c>
      <c r="K1666" s="1" t="s">
        <v>62</v>
      </c>
      <c r="M1666">
        <f t="array" ref="M1666">1 - (F1665/E1665)</f>
        <v>0.32127064215392465</v>
      </c>
      <c r="N1666">
        <f t="shared" si="50"/>
        <v>0.16670438943243424</v>
      </c>
      <c r="O1666" s="2">
        <f t="array" ref="O1666">P1666-SUM(G1666:I1666)</f>
        <v>1948130000</v>
      </c>
      <c r="P1666" s="2">
        <f t="shared" si="51"/>
        <v>3734783000</v>
      </c>
    </row>
    <row r="1667" spans="1:16" hidden="1" x14ac:dyDescent="0.25">
      <c r="A1667" s="1">
        <v>1736</v>
      </c>
      <c r="B1667" t="s">
        <v>717</v>
      </c>
      <c r="C1667" t="s">
        <v>6819</v>
      </c>
      <c r="D1667" s="1" t="s">
        <v>12</v>
      </c>
      <c r="E1667" s="2">
        <v>11024486000</v>
      </c>
      <c r="F1667" s="2">
        <v>7033633000</v>
      </c>
      <c r="G1667" s="2">
        <v>865817000</v>
      </c>
      <c r="H1667" s="1"/>
      <c r="I1667" s="2">
        <v>1124524000</v>
      </c>
      <c r="J1667" s="1" t="s">
        <v>61</v>
      </c>
      <c r="K1667" s="1" t="s">
        <v>62</v>
      </c>
      <c r="M1667">
        <f t="array" ref="M1667">1 - (F1666/E1666)</f>
        <v>0.31959095115707636</v>
      </c>
      <c r="N1667">
        <f t="shared" ref="N1667:N1711" si="52">O1667/E1667</f>
        <v>0.1814607955418511</v>
      </c>
      <c r="O1667" s="2">
        <f t="array" ref="O1667">P1667-SUM(G1667:I1667)</f>
        <v>2000512000</v>
      </c>
      <c r="P1667" s="2">
        <f t="shared" ref="P1667:P1709" si="53">E1667-F1667</f>
        <v>3990853000</v>
      </c>
    </row>
    <row r="1668" spans="1:16" hidden="1" x14ac:dyDescent="0.25">
      <c r="A1668" s="1">
        <v>1737</v>
      </c>
      <c r="B1668" t="s">
        <v>718</v>
      </c>
      <c r="C1668" t="s">
        <v>6816</v>
      </c>
      <c r="D1668" s="1" t="s">
        <v>7</v>
      </c>
      <c r="E1668" s="2">
        <v>7232397000</v>
      </c>
      <c r="F1668" s="2">
        <v>5165169000</v>
      </c>
      <c r="G1668" s="1"/>
      <c r="H1668" s="1"/>
      <c r="I1668" s="2">
        <v>1173955000</v>
      </c>
      <c r="J1668" s="1" t="s">
        <v>66</v>
      </c>
      <c r="K1668" s="1" t="s">
        <v>69</v>
      </c>
      <c r="M1668">
        <f t="array" ref="M1668">1 - (F1667/E1667)</f>
        <v>0.36199900838914389</v>
      </c>
      <c r="N1668">
        <f t="shared" si="52"/>
        <v>0.12350995112685324</v>
      </c>
      <c r="O1668" s="2">
        <f t="array" ref="O1668">P1668-SUM(G1668:I1668)</f>
        <v>893273000</v>
      </c>
      <c r="P1668" s="2">
        <f t="shared" si="53"/>
        <v>2067228000</v>
      </c>
    </row>
    <row r="1669" spans="1:16" x14ac:dyDescent="0.25">
      <c r="A1669" s="1">
        <v>1738</v>
      </c>
      <c r="B1669" t="s">
        <v>718</v>
      </c>
      <c r="C1669" t="s">
        <v>6817</v>
      </c>
      <c r="D1669" s="1" t="s">
        <v>10</v>
      </c>
      <c r="E1669" s="2">
        <v>7541234000</v>
      </c>
      <c r="F1669" s="2">
        <v>5106489000</v>
      </c>
      <c r="G1669" s="1"/>
      <c r="H1669" s="1"/>
      <c r="I1669" s="2">
        <v>1213178000</v>
      </c>
      <c r="J1669" s="1" t="s">
        <v>66</v>
      </c>
      <c r="K1669" s="1" t="s">
        <v>69</v>
      </c>
      <c r="M1669">
        <f t="array" ref="M1669">1 - (F1668/E1668)</f>
        <v>0.28582888909444548</v>
      </c>
      <c r="N1669">
        <f t="shared" si="52"/>
        <v>0.16198502791452965</v>
      </c>
      <c r="O1669" s="2">
        <f t="array" ref="O1669">P1669-SUM(G1669:I1669)</f>
        <v>1221567000</v>
      </c>
      <c r="P1669" s="2">
        <f t="shared" si="53"/>
        <v>2434745000</v>
      </c>
    </row>
    <row r="1670" spans="1:16" hidden="1" x14ac:dyDescent="0.25">
      <c r="A1670" s="1">
        <v>1739</v>
      </c>
      <c r="B1670" t="s">
        <v>718</v>
      </c>
      <c r="C1670" t="s">
        <v>6818</v>
      </c>
      <c r="D1670" s="1" t="s">
        <v>11</v>
      </c>
      <c r="E1670" s="2">
        <v>6602267000</v>
      </c>
      <c r="F1670" s="2">
        <v>4239474000</v>
      </c>
      <c r="G1670" s="1"/>
      <c r="H1670" s="1"/>
      <c r="I1670" s="2">
        <v>1341315000</v>
      </c>
      <c r="J1670" s="1" t="s">
        <v>66</v>
      </c>
      <c r="K1670" s="1" t="s">
        <v>69</v>
      </c>
      <c r="M1670">
        <f t="array" ref="M1670">1 - (F1669/E1669)</f>
        <v>0.32285763841832782</v>
      </c>
      <c r="N1670">
        <f t="shared" si="52"/>
        <v>0.15471625125127475</v>
      </c>
      <c r="O1670" s="2">
        <f t="array" ref="O1670">P1670-SUM(G1670:I1670)</f>
        <v>1021478000</v>
      </c>
      <c r="P1670" s="2">
        <f t="shared" si="53"/>
        <v>2362793000</v>
      </c>
    </row>
    <row r="1671" spans="1:16" hidden="1" x14ac:dyDescent="0.25">
      <c r="A1671" s="1">
        <v>1740</v>
      </c>
      <c r="B1671" t="s">
        <v>718</v>
      </c>
      <c r="C1671" t="s">
        <v>6819</v>
      </c>
      <c r="D1671" s="1" t="s">
        <v>12</v>
      </c>
      <c r="E1671" s="2">
        <v>9308926000</v>
      </c>
      <c r="F1671" s="2">
        <v>6199645000</v>
      </c>
      <c r="G1671" s="1"/>
      <c r="H1671" s="1"/>
      <c r="I1671" s="2">
        <v>1966939000</v>
      </c>
      <c r="J1671" s="1" t="s">
        <v>66</v>
      </c>
      <c r="K1671" s="1" t="s">
        <v>69</v>
      </c>
      <c r="M1671">
        <f t="array" ref="M1671">1 - (F1670/E1670)</f>
        <v>0.35787601440535499</v>
      </c>
      <c r="N1671">
        <f t="shared" si="52"/>
        <v>0.12271469340286946</v>
      </c>
      <c r="O1671" s="2">
        <f t="array" ref="O1671">P1671-SUM(G1671:I1671)</f>
        <v>1142342000</v>
      </c>
      <c r="P1671" s="2">
        <f t="shared" si="53"/>
        <v>3109281000</v>
      </c>
    </row>
    <row r="1672" spans="1:16" hidden="1" x14ac:dyDescent="0.25">
      <c r="A1672" s="1">
        <v>1741</v>
      </c>
      <c r="B1672" t="s">
        <v>719</v>
      </c>
      <c r="C1672" t="s">
        <v>6816</v>
      </c>
      <c r="D1672" s="1" t="s">
        <v>460</v>
      </c>
      <c r="E1672" s="2">
        <v>2168652000</v>
      </c>
      <c r="F1672" s="2">
        <v>737206000</v>
      </c>
      <c r="G1672" s="2">
        <v>365684000</v>
      </c>
      <c r="H1672" s="2">
        <v>475522000</v>
      </c>
      <c r="I1672" s="2">
        <v>9508000</v>
      </c>
      <c r="J1672" s="1" t="s">
        <v>22</v>
      </c>
      <c r="K1672" s="1" t="s">
        <v>46</v>
      </c>
      <c r="M1672">
        <f t="array" ref="M1672">1 - (F1671/E1671)</f>
        <v>0.33401071186944664</v>
      </c>
      <c r="N1672">
        <f t="shared" si="52"/>
        <v>0.26778478059181465</v>
      </c>
      <c r="O1672" s="2">
        <f t="array" ref="O1672">P1672-SUM(G1672:I1672)</f>
        <v>580732000</v>
      </c>
      <c r="P1672" s="2">
        <f t="shared" si="53"/>
        <v>1431446000</v>
      </c>
    </row>
    <row r="1673" spans="1:16" x14ac:dyDescent="0.25">
      <c r="A1673" s="1">
        <v>1742</v>
      </c>
      <c r="B1673" t="s">
        <v>719</v>
      </c>
      <c r="C1673" t="s">
        <v>6817</v>
      </c>
      <c r="D1673" s="1" t="s">
        <v>461</v>
      </c>
      <c r="E1673" s="2">
        <v>2382531000</v>
      </c>
      <c r="F1673" s="2">
        <v>743253000</v>
      </c>
      <c r="G1673" s="2">
        <v>378607000</v>
      </c>
      <c r="H1673" s="2">
        <v>492447000</v>
      </c>
      <c r="I1673" s="2">
        <v>9887000</v>
      </c>
      <c r="J1673" s="1" t="s">
        <v>22</v>
      </c>
      <c r="K1673" s="1" t="s">
        <v>46</v>
      </c>
      <c r="M1673">
        <f t="array" ref="M1673">1 - (F1672/E1672)</f>
        <v>0.66006256421039433</v>
      </c>
      <c r="N1673">
        <f t="shared" si="52"/>
        <v>0.3182905070280303</v>
      </c>
      <c r="O1673" s="2">
        <f t="array" ref="O1673">P1673-SUM(G1673:I1673)</f>
        <v>758337000</v>
      </c>
      <c r="P1673" s="2">
        <f t="shared" si="53"/>
        <v>1639278000</v>
      </c>
    </row>
    <row r="1674" spans="1:16" hidden="1" x14ac:dyDescent="0.25">
      <c r="A1674" s="1">
        <v>1743</v>
      </c>
      <c r="B1674" t="s">
        <v>719</v>
      </c>
      <c r="C1674" t="s">
        <v>6818</v>
      </c>
      <c r="D1674" s="1" t="s">
        <v>462</v>
      </c>
      <c r="E1674" s="2">
        <v>2377344000</v>
      </c>
      <c r="F1674" s="2">
        <v>708823000</v>
      </c>
      <c r="G1674" s="2">
        <v>353670000</v>
      </c>
      <c r="H1674" s="2">
        <v>525745000</v>
      </c>
      <c r="I1674" s="2">
        <v>9537000</v>
      </c>
      <c r="J1674" s="1" t="s">
        <v>22</v>
      </c>
      <c r="K1674" s="1" t="s">
        <v>46</v>
      </c>
      <c r="M1674">
        <f t="array" ref="M1674">1 - (F1673/E1673)</f>
        <v>0.68804057533773955</v>
      </c>
      <c r="N1674">
        <f t="shared" si="52"/>
        <v>0.32791594317019329</v>
      </c>
      <c r="O1674" s="2">
        <f t="array" ref="O1674">P1674-SUM(G1674:I1674)</f>
        <v>779569000</v>
      </c>
      <c r="P1674" s="2">
        <f t="shared" si="53"/>
        <v>1668521000</v>
      </c>
    </row>
    <row r="1675" spans="1:16" hidden="1" x14ac:dyDescent="0.25">
      <c r="A1675" s="1">
        <v>1744</v>
      </c>
      <c r="B1675" t="s">
        <v>719</v>
      </c>
      <c r="C1675" t="s">
        <v>6819</v>
      </c>
      <c r="D1675" s="1" t="s">
        <v>463</v>
      </c>
      <c r="E1675" s="2">
        <v>2213881000</v>
      </c>
      <c r="F1675" s="2">
        <v>671907000</v>
      </c>
      <c r="G1675" s="2">
        <v>331652000</v>
      </c>
      <c r="H1675" s="2">
        <v>533891000</v>
      </c>
      <c r="I1675" s="2">
        <v>6550000</v>
      </c>
      <c r="J1675" s="1" t="s">
        <v>22</v>
      </c>
      <c r="K1675" s="1" t="s">
        <v>46</v>
      </c>
      <c r="M1675">
        <f t="array" ref="M1675">1 - (F1674/E1674)</f>
        <v>0.70184247630969687</v>
      </c>
      <c r="N1675">
        <f t="shared" si="52"/>
        <v>0.30258220744475428</v>
      </c>
      <c r="O1675" s="2">
        <f t="array" ref="O1675">P1675-SUM(G1675:I1675)</f>
        <v>669881000</v>
      </c>
      <c r="P1675" s="2">
        <f t="shared" si="53"/>
        <v>1541974000</v>
      </c>
    </row>
    <row r="1676" spans="1:16" hidden="1" x14ac:dyDescent="0.25">
      <c r="A1676" s="1">
        <v>1745</v>
      </c>
      <c r="B1676" t="s">
        <v>720</v>
      </c>
      <c r="C1676" t="s">
        <v>6816</v>
      </c>
      <c r="D1676" s="1" t="s">
        <v>7</v>
      </c>
      <c r="E1676" s="2">
        <v>451509000000</v>
      </c>
      <c r="F1676" s="2">
        <v>302056000000</v>
      </c>
      <c r="G1676" s="2">
        <v>81844000000</v>
      </c>
      <c r="H1676" s="1"/>
      <c r="I1676" s="2">
        <v>15888000000</v>
      </c>
      <c r="J1676" s="1" t="s">
        <v>107</v>
      </c>
      <c r="K1676" s="1" t="s">
        <v>195</v>
      </c>
      <c r="M1676">
        <f t="array" ref="M1676">1 - (F1675/E1675)</f>
        <v>0.69650265755024776</v>
      </c>
      <c r="N1676">
        <f t="shared" si="52"/>
        <v>0.11455142643889712</v>
      </c>
      <c r="O1676" s="2">
        <f t="array" ref="O1676">P1676-SUM(G1676:I1676)</f>
        <v>51721000000</v>
      </c>
      <c r="P1676" s="2">
        <f t="shared" si="53"/>
        <v>149453000000</v>
      </c>
    </row>
    <row r="1677" spans="1:16" x14ac:dyDescent="0.25">
      <c r="A1677" s="1">
        <v>1746</v>
      </c>
      <c r="B1677" t="s">
        <v>720</v>
      </c>
      <c r="C1677" t="s">
        <v>6817</v>
      </c>
      <c r="D1677" s="1" t="s">
        <v>10</v>
      </c>
      <c r="E1677" s="2">
        <v>420836000000</v>
      </c>
      <c r="F1677" s="2">
        <v>284681000000</v>
      </c>
      <c r="G1677" s="2">
        <v>76696000000</v>
      </c>
      <c r="H1677" s="1"/>
      <c r="I1677" s="2">
        <v>17182000000</v>
      </c>
      <c r="J1677" s="1" t="s">
        <v>107</v>
      </c>
      <c r="K1677" s="1" t="s">
        <v>195</v>
      </c>
      <c r="M1677">
        <f t="array" ref="M1677">1 - (F1676/E1676)</f>
        <v>0.33100779829416471</v>
      </c>
      <c r="N1677">
        <f t="shared" si="52"/>
        <v>0.10045956144436312</v>
      </c>
      <c r="O1677" s="2">
        <f t="array" ref="O1677">P1677-SUM(G1677:I1677)</f>
        <v>42277000000</v>
      </c>
      <c r="P1677" s="2">
        <f t="shared" si="53"/>
        <v>136155000000</v>
      </c>
    </row>
    <row r="1678" spans="1:16" hidden="1" x14ac:dyDescent="0.25">
      <c r="A1678" s="1">
        <v>1747</v>
      </c>
      <c r="B1678" t="s">
        <v>720</v>
      </c>
      <c r="C1678" t="s">
        <v>6818</v>
      </c>
      <c r="D1678" s="1" t="s">
        <v>11</v>
      </c>
      <c r="E1678" s="2">
        <v>394105000000</v>
      </c>
      <c r="F1678" s="2">
        <v>266831000000</v>
      </c>
      <c r="G1678" s="2">
        <v>74226000000</v>
      </c>
      <c r="H1678" s="1"/>
      <c r="I1678" s="2">
        <v>17297000000</v>
      </c>
      <c r="J1678" s="1" t="s">
        <v>107</v>
      </c>
      <c r="K1678" s="1" t="s">
        <v>195</v>
      </c>
      <c r="M1678">
        <f t="array" ref="M1678">1 - (F1677/E1677)</f>
        <v>0.32353458354323295</v>
      </c>
      <c r="N1678">
        <f t="shared" si="52"/>
        <v>9.0714403521904061E-2</v>
      </c>
      <c r="O1678" s="2">
        <f t="array" ref="O1678">P1678-SUM(G1678:I1678)</f>
        <v>35751000000</v>
      </c>
      <c r="P1678" s="2">
        <f t="shared" si="53"/>
        <v>127274000000</v>
      </c>
    </row>
    <row r="1679" spans="1:16" hidden="1" x14ac:dyDescent="0.25">
      <c r="A1679" s="1">
        <v>1748</v>
      </c>
      <c r="B1679" t="s">
        <v>720</v>
      </c>
      <c r="C1679" t="s">
        <v>6819</v>
      </c>
      <c r="D1679" s="1" t="s">
        <v>12</v>
      </c>
      <c r="E1679" s="2">
        <v>259488000000</v>
      </c>
      <c r="F1679" s="2">
        <v>165590000000</v>
      </c>
      <c r="G1679" s="2">
        <v>61444000000</v>
      </c>
      <c r="H1679" s="1"/>
      <c r="I1679" s="2">
        <v>18048000000</v>
      </c>
      <c r="J1679" s="1" t="s">
        <v>107</v>
      </c>
      <c r="K1679" s="1" t="s">
        <v>195</v>
      </c>
      <c r="M1679">
        <f t="array" ref="M1679">1 - (F1678/E1678)</f>
        <v>0.3229443929917154</v>
      </c>
      <c r="N1679">
        <f t="shared" si="52"/>
        <v>5.551701812800592E-2</v>
      </c>
      <c r="O1679" s="2">
        <f t="array" ref="O1679">P1679-SUM(G1679:I1679)</f>
        <v>14406000000</v>
      </c>
      <c r="P1679" s="2">
        <f t="shared" si="53"/>
        <v>93898000000</v>
      </c>
    </row>
    <row r="1680" spans="1:16" hidden="1" x14ac:dyDescent="0.25">
      <c r="A1680" s="1">
        <v>1749</v>
      </c>
      <c r="B1680" t="s">
        <v>721</v>
      </c>
      <c r="C1680" t="s">
        <v>6816</v>
      </c>
      <c r="D1680" s="1" t="s">
        <v>7</v>
      </c>
      <c r="E1680" s="2">
        <v>2928429000</v>
      </c>
      <c r="F1680" s="2">
        <v>1372042000</v>
      </c>
      <c r="G1680" s="2">
        <v>1148731000</v>
      </c>
      <c r="H1680" s="1"/>
      <c r="I1680" s="1"/>
      <c r="J1680" s="1" t="s">
        <v>28</v>
      </c>
      <c r="K1680" s="1" t="s">
        <v>218</v>
      </c>
      <c r="M1680">
        <f t="array" ref="M1680">1 - (F1679/E1679)</f>
        <v>0.36185873720557404</v>
      </c>
      <c r="N1680">
        <f t="shared" si="52"/>
        <v>0.13920637993955121</v>
      </c>
      <c r="O1680" s="2">
        <f t="array" ref="O1680">P1680-SUM(G1680:I1680)</f>
        <v>407656000</v>
      </c>
      <c r="P1680" s="2">
        <f t="shared" si="53"/>
        <v>1556387000</v>
      </c>
    </row>
    <row r="1681" spans="1:16" x14ac:dyDescent="0.25">
      <c r="A1681" s="1">
        <v>1750</v>
      </c>
      <c r="B1681" t="s">
        <v>721</v>
      </c>
      <c r="C1681" t="s">
        <v>6817</v>
      </c>
      <c r="D1681" s="1" t="s">
        <v>10</v>
      </c>
      <c r="E1681" s="2">
        <v>2950800000</v>
      </c>
      <c r="F1681" s="2">
        <v>1373400000</v>
      </c>
      <c r="G1681" s="2">
        <v>1144800000</v>
      </c>
      <c r="H1681" s="1"/>
      <c r="I1681" s="1"/>
      <c r="J1681" s="1" t="s">
        <v>28</v>
      </c>
      <c r="K1681" s="1" t="s">
        <v>218</v>
      </c>
      <c r="M1681">
        <f t="array" ref="M1681">1 - (F1680/E1680)</f>
        <v>0.53147506734839745</v>
      </c>
      <c r="N1681">
        <f t="shared" si="52"/>
        <v>0.14660431069540464</v>
      </c>
      <c r="O1681" s="2">
        <f t="array" ref="O1681">P1681-SUM(G1681:I1681)</f>
        <v>432600000</v>
      </c>
      <c r="P1681" s="2">
        <f t="shared" si="53"/>
        <v>1577400000</v>
      </c>
    </row>
    <row r="1682" spans="1:16" hidden="1" x14ac:dyDescent="0.25">
      <c r="A1682" s="1">
        <v>1751</v>
      </c>
      <c r="B1682" t="s">
        <v>721</v>
      </c>
      <c r="C1682" t="s">
        <v>6818</v>
      </c>
      <c r="D1682" s="1" t="s">
        <v>11</v>
      </c>
      <c r="E1682" s="2">
        <v>2922600000</v>
      </c>
      <c r="F1682" s="2">
        <v>1322800000</v>
      </c>
      <c r="G1682" s="2">
        <v>1143100000</v>
      </c>
      <c r="H1682" s="1"/>
      <c r="I1682" s="1"/>
      <c r="J1682" s="1" t="s">
        <v>28</v>
      </c>
      <c r="K1682" s="1" t="s">
        <v>218</v>
      </c>
      <c r="M1682">
        <f t="array" ref="M1682">1 - (F1681/E1681)</f>
        <v>0.53456689711264738</v>
      </c>
      <c r="N1682">
        <f t="shared" si="52"/>
        <v>0.15626496954766303</v>
      </c>
      <c r="O1682" s="2">
        <f t="array" ref="O1682">P1682-SUM(G1682:I1682)</f>
        <v>456700000</v>
      </c>
      <c r="P1682" s="2">
        <f t="shared" si="53"/>
        <v>1599800000</v>
      </c>
    </row>
    <row r="1683" spans="1:16" hidden="1" x14ac:dyDescent="0.25">
      <c r="A1683" s="1">
        <v>1752</v>
      </c>
      <c r="B1683" t="s">
        <v>721</v>
      </c>
      <c r="C1683" t="s">
        <v>6819</v>
      </c>
      <c r="D1683" s="1" t="s">
        <v>12</v>
      </c>
      <c r="E1683" s="2">
        <v>2674300000</v>
      </c>
      <c r="F1683" s="2">
        <v>1157100000</v>
      </c>
      <c r="G1683" s="2">
        <v>1077300000</v>
      </c>
      <c r="H1683" s="1"/>
      <c r="I1683" s="1"/>
      <c r="J1683" s="1" t="s">
        <v>28</v>
      </c>
      <c r="K1683" s="1" t="s">
        <v>218</v>
      </c>
      <c r="M1683">
        <f t="array" ref="M1683">1 - (F1682/E1682)</f>
        <v>0.54738931088756582</v>
      </c>
      <c r="N1683">
        <f t="shared" si="52"/>
        <v>0.16449164267284896</v>
      </c>
      <c r="O1683" s="2">
        <f t="array" ref="O1683">P1683-SUM(G1683:I1683)</f>
        <v>439900000</v>
      </c>
      <c r="P1683" s="2">
        <f t="shared" si="53"/>
        <v>1517200000</v>
      </c>
    </row>
    <row r="1684" spans="1:16" hidden="1" x14ac:dyDescent="0.25">
      <c r="A1684" s="1">
        <v>1753</v>
      </c>
      <c r="B1684" t="s">
        <v>722</v>
      </c>
      <c r="C1684" t="s">
        <v>6816</v>
      </c>
      <c r="D1684" s="1" t="s">
        <v>7</v>
      </c>
      <c r="E1684" s="2">
        <v>20421000000</v>
      </c>
      <c r="F1684" s="2">
        <v>13634000000</v>
      </c>
      <c r="G1684" s="2">
        <v>4398000000</v>
      </c>
      <c r="H1684" s="2">
        <v>655000000</v>
      </c>
      <c r="I1684" s="2">
        <v>301000000</v>
      </c>
      <c r="J1684" s="1" t="s">
        <v>22</v>
      </c>
      <c r="K1684" s="1" t="s">
        <v>246</v>
      </c>
      <c r="M1684">
        <f t="array" ref="M1684">1 - (F1683/E1683)</f>
        <v>0.56732602924129671</v>
      </c>
      <c r="N1684">
        <f t="shared" si="52"/>
        <v>7.0172861270261011E-2</v>
      </c>
      <c r="O1684" s="2">
        <f t="array" ref="O1684">P1684-SUM(G1684:I1684)</f>
        <v>1433000000</v>
      </c>
      <c r="P1684" s="2">
        <f t="shared" si="53"/>
        <v>6787000000</v>
      </c>
    </row>
    <row r="1685" spans="1:16" x14ac:dyDescent="0.25">
      <c r="A1685" s="1">
        <v>1754</v>
      </c>
      <c r="B1685" t="s">
        <v>722</v>
      </c>
      <c r="C1685" t="s">
        <v>6817</v>
      </c>
      <c r="D1685" s="1" t="s">
        <v>10</v>
      </c>
      <c r="E1685" s="2">
        <v>20006000000</v>
      </c>
      <c r="F1685" s="2">
        <v>13521000000</v>
      </c>
      <c r="G1685" s="2">
        <v>4219000000</v>
      </c>
      <c r="H1685" s="2">
        <v>603000000</v>
      </c>
      <c r="I1685" s="2">
        <v>305000000</v>
      </c>
      <c r="J1685" s="1" t="s">
        <v>22</v>
      </c>
      <c r="K1685" s="1" t="s">
        <v>246</v>
      </c>
      <c r="M1685">
        <f t="array" ref="M1685">1 - (F1684/E1684)</f>
        <v>0.33235394936584883</v>
      </c>
      <c r="N1685">
        <f t="shared" si="52"/>
        <v>6.7879636109167252E-2</v>
      </c>
      <c r="O1685" s="2">
        <f t="array" ref="O1685">P1685-SUM(G1685:I1685)</f>
        <v>1358000000</v>
      </c>
      <c r="P1685" s="2">
        <f t="shared" si="53"/>
        <v>6485000000</v>
      </c>
    </row>
    <row r="1686" spans="1:16" hidden="1" x14ac:dyDescent="0.25">
      <c r="A1686" s="1">
        <v>1755</v>
      </c>
      <c r="B1686" t="s">
        <v>722</v>
      </c>
      <c r="C1686" t="s">
        <v>6818</v>
      </c>
      <c r="D1686" s="1" t="s">
        <v>11</v>
      </c>
      <c r="E1686" s="2">
        <v>19540000000</v>
      </c>
      <c r="F1686" s="2">
        <v>13294000000</v>
      </c>
      <c r="G1686" s="2">
        <v>4020000000</v>
      </c>
      <c r="H1686" s="2">
        <v>577000000</v>
      </c>
      <c r="I1686" s="2">
        <v>315000000</v>
      </c>
      <c r="J1686" s="1" t="s">
        <v>22</v>
      </c>
      <c r="K1686" s="1" t="s">
        <v>246</v>
      </c>
      <c r="M1686">
        <f t="array" ref="M1686">1 - (F1685/E1685)</f>
        <v>0.32415275417374789</v>
      </c>
      <c r="N1686">
        <f t="shared" si="52"/>
        <v>6.8270214943705221E-2</v>
      </c>
      <c r="O1686" s="2">
        <f t="array" ref="O1686">P1686-SUM(G1686:I1686)</f>
        <v>1334000000</v>
      </c>
      <c r="P1686" s="2">
        <f t="shared" si="53"/>
        <v>6246000000</v>
      </c>
    </row>
    <row r="1687" spans="1:16" hidden="1" x14ac:dyDescent="0.25">
      <c r="A1687" s="1">
        <v>1756</v>
      </c>
      <c r="B1687" t="s">
        <v>722</v>
      </c>
      <c r="C1687" t="s">
        <v>6819</v>
      </c>
      <c r="D1687" s="1" t="s">
        <v>12</v>
      </c>
      <c r="E1687" s="2">
        <v>18045000000</v>
      </c>
      <c r="F1687" s="2">
        <v>12782000000</v>
      </c>
      <c r="G1687" s="2">
        <v>3792000000</v>
      </c>
      <c r="H1687" s="2">
        <v>563000000</v>
      </c>
      <c r="I1687" s="2">
        <v>310000000</v>
      </c>
      <c r="J1687" s="1" t="s">
        <v>22</v>
      </c>
      <c r="K1687" s="1" t="s">
        <v>246</v>
      </c>
      <c r="M1687">
        <f t="array" ref="M1687">1 - (F1686/E1686)</f>
        <v>0.31965199590583415</v>
      </c>
      <c r="N1687">
        <f t="shared" si="52"/>
        <v>3.3139373787752842E-2</v>
      </c>
      <c r="O1687" s="2">
        <f t="array" ref="O1687">P1687-SUM(G1687:I1687)</f>
        <v>598000000</v>
      </c>
      <c r="P1687" s="2">
        <f t="shared" si="53"/>
        <v>5263000000</v>
      </c>
    </row>
    <row r="1688" spans="1:16" hidden="1" x14ac:dyDescent="0.25">
      <c r="A1688" s="1">
        <v>1757</v>
      </c>
      <c r="B1688" t="s">
        <v>723</v>
      </c>
      <c r="C1688" t="s">
        <v>6816</v>
      </c>
      <c r="D1688" s="1" t="s">
        <v>7</v>
      </c>
      <c r="E1688" s="2">
        <v>3791000000</v>
      </c>
      <c r="F1688" s="2">
        <v>2289000000</v>
      </c>
      <c r="G1688" s="2">
        <v>936000000</v>
      </c>
      <c r="H1688" s="2">
        <v>106000000</v>
      </c>
      <c r="I1688" s="1"/>
      <c r="J1688" s="1" t="s">
        <v>8</v>
      </c>
      <c r="K1688" s="1" t="s">
        <v>215</v>
      </c>
      <c r="M1688">
        <f t="array" ref="M1688">1 - (F1687/E1687)</f>
        <v>0.29165973954003876</v>
      </c>
      <c r="N1688">
        <f t="shared" si="52"/>
        <v>0.12134001582695858</v>
      </c>
      <c r="O1688" s="2">
        <f t="array" ref="O1688">P1688-SUM(G1688:I1688)</f>
        <v>460000000</v>
      </c>
      <c r="P1688" s="2">
        <f t="shared" si="53"/>
        <v>1502000000</v>
      </c>
    </row>
    <row r="1689" spans="1:16" x14ac:dyDescent="0.25">
      <c r="A1689" s="1">
        <v>1758</v>
      </c>
      <c r="B1689" t="s">
        <v>723</v>
      </c>
      <c r="C1689" t="s">
        <v>6817</v>
      </c>
      <c r="D1689" s="1" t="s">
        <v>10</v>
      </c>
      <c r="E1689" s="2">
        <v>3837000000</v>
      </c>
      <c r="F1689" s="2">
        <v>2338000000</v>
      </c>
      <c r="G1689" s="2">
        <v>990000000</v>
      </c>
      <c r="H1689" s="2">
        <v>104000000</v>
      </c>
      <c r="I1689" s="1"/>
      <c r="J1689" s="1" t="s">
        <v>8</v>
      </c>
      <c r="K1689" s="1" t="s">
        <v>215</v>
      </c>
      <c r="M1689">
        <f t="array" ref="M1689">1 - (F1688/E1688)</f>
        <v>0.39620152993933</v>
      </c>
      <c r="N1689">
        <f t="shared" si="52"/>
        <v>0.1055512118842846</v>
      </c>
      <c r="O1689" s="2">
        <f t="array" ref="O1689">P1689-SUM(G1689:I1689)</f>
        <v>405000000</v>
      </c>
      <c r="P1689" s="2">
        <f t="shared" si="53"/>
        <v>1499000000</v>
      </c>
    </row>
    <row r="1690" spans="1:16" hidden="1" x14ac:dyDescent="0.25">
      <c r="A1690" s="1">
        <v>1759</v>
      </c>
      <c r="B1690" t="s">
        <v>723</v>
      </c>
      <c r="C1690" t="s">
        <v>6818</v>
      </c>
      <c r="D1690" s="1" t="s">
        <v>11</v>
      </c>
      <c r="E1690" s="2">
        <v>3916000000</v>
      </c>
      <c r="F1690" s="2">
        <v>2403000000</v>
      </c>
      <c r="G1690" s="2">
        <v>920000000</v>
      </c>
      <c r="H1690" s="2">
        <v>104000000</v>
      </c>
      <c r="I1690" s="1"/>
      <c r="J1690" s="1" t="s">
        <v>8</v>
      </c>
      <c r="K1690" s="1" t="s">
        <v>215</v>
      </c>
      <c r="M1690">
        <f t="array" ref="M1690">1 - (F1689/E1689)</f>
        <v>0.39066979410998171</v>
      </c>
      <c r="N1690">
        <f t="shared" si="52"/>
        <v>0.12487231869254341</v>
      </c>
      <c r="O1690" s="2">
        <f t="array" ref="O1690">P1690-SUM(G1690:I1690)</f>
        <v>489000000</v>
      </c>
      <c r="P1690" s="2">
        <f t="shared" si="53"/>
        <v>1513000000</v>
      </c>
    </row>
    <row r="1691" spans="1:16" hidden="1" x14ac:dyDescent="0.25">
      <c r="A1691" s="1">
        <v>1760</v>
      </c>
      <c r="B1691" t="s">
        <v>723</v>
      </c>
      <c r="C1691" t="s">
        <v>6819</v>
      </c>
      <c r="D1691" s="1" t="s">
        <v>12</v>
      </c>
      <c r="E1691" s="2">
        <v>3653000000</v>
      </c>
      <c r="F1691" s="2">
        <v>2249000000</v>
      </c>
      <c r="G1691" s="2">
        <v>854000000</v>
      </c>
      <c r="H1691" s="2">
        <v>95000000</v>
      </c>
      <c r="I1691" s="1"/>
      <c r="J1691" s="1" t="s">
        <v>8</v>
      </c>
      <c r="K1691" s="1" t="s">
        <v>215</v>
      </c>
      <c r="M1691">
        <f t="array" ref="M1691">1 - (F1690/E1690)</f>
        <v>0.38636363636363635</v>
      </c>
      <c r="N1691">
        <f t="shared" si="52"/>
        <v>0.12455516014234876</v>
      </c>
      <c r="O1691" s="2">
        <f t="array" ref="O1691">P1691-SUM(G1691:I1691)</f>
        <v>455000000</v>
      </c>
      <c r="P1691" s="2">
        <f t="shared" si="53"/>
        <v>1404000000</v>
      </c>
    </row>
    <row r="1692" spans="1:16" hidden="1" x14ac:dyDescent="0.25">
      <c r="A1692" s="1">
        <v>1761</v>
      </c>
      <c r="B1692" t="s">
        <v>724</v>
      </c>
      <c r="C1692" t="s">
        <v>6816</v>
      </c>
      <c r="D1692" s="1" t="s">
        <v>7</v>
      </c>
      <c r="E1692" s="2">
        <v>4986566000</v>
      </c>
      <c r="F1692" s="2">
        <v>1620566000</v>
      </c>
      <c r="G1692" s="2">
        <v>1641819000</v>
      </c>
      <c r="H1692" s="2">
        <v>885824000</v>
      </c>
      <c r="I1692" s="2">
        <v>35819000</v>
      </c>
      <c r="J1692" s="1" t="s">
        <v>22</v>
      </c>
      <c r="K1692" s="1" t="s">
        <v>77</v>
      </c>
      <c r="M1692">
        <f t="array" ref="M1692">1 - (F1691/E1691)</f>
        <v>0.38434163701067614</v>
      </c>
      <c r="N1692">
        <f t="shared" si="52"/>
        <v>0.16094001362861737</v>
      </c>
      <c r="O1692" s="2">
        <f t="array" ref="O1692">P1692-SUM(G1692:I1692)</f>
        <v>802538000</v>
      </c>
      <c r="P1692" s="2">
        <f t="shared" si="53"/>
        <v>3366000000</v>
      </c>
    </row>
    <row r="1693" spans="1:16" x14ac:dyDescent="0.25">
      <c r="A1693" s="1">
        <v>1762</v>
      </c>
      <c r="B1693" t="s">
        <v>724</v>
      </c>
      <c r="C1693" t="s">
        <v>6817</v>
      </c>
      <c r="D1693" s="1" t="s">
        <v>10</v>
      </c>
      <c r="E1693" s="2">
        <v>4680380000</v>
      </c>
      <c r="F1693" s="2">
        <v>1349380000</v>
      </c>
      <c r="G1693" s="2">
        <v>1751275000</v>
      </c>
      <c r="H1693" s="2">
        <v>957587000</v>
      </c>
      <c r="I1693" s="2">
        <v>44841000</v>
      </c>
      <c r="J1693" s="1" t="s">
        <v>22</v>
      </c>
      <c r="K1693" s="1" t="s">
        <v>77</v>
      </c>
      <c r="M1693">
        <f t="array" ref="M1693">1 - (F1692/E1692)</f>
        <v>0.67501362661198105</v>
      </c>
      <c r="N1693">
        <f t="shared" si="52"/>
        <v>0.12334404471431806</v>
      </c>
      <c r="O1693" s="2">
        <f t="array" ref="O1693">P1693-SUM(G1693:I1693)</f>
        <v>577297000</v>
      </c>
      <c r="P1693" s="2">
        <f t="shared" si="53"/>
        <v>3331000000</v>
      </c>
    </row>
    <row r="1694" spans="1:16" hidden="1" x14ac:dyDescent="0.25">
      <c r="A1694" s="1">
        <v>1763</v>
      </c>
      <c r="B1694" t="s">
        <v>724</v>
      </c>
      <c r="C1694" t="s">
        <v>6818</v>
      </c>
      <c r="D1694" s="1" t="s">
        <v>11</v>
      </c>
      <c r="E1694" s="2">
        <v>4618133000</v>
      </c>
      <c r="F1694" s="2">
        <v>1387375000</v>
      </c>
      <c r="G1694" s="2">
        <v>1770710000</v>
      </c>
      <c r="H1694" s="2">
        <v>1156386000</v>
      </c>
      <c r="I1694" s="2">
        <v>66750000</v>
      </c>
      <c r="J1694" s="1" t="s">
        <v>22</v>
      </c>
      <c r="K1694" s="1" t="s">
        <v>77</v>
      </c>
      <c r="M1694">
        <f t="array" ref="M1694">1 - (F1693/E1693)</f>
        <v>0.71169434960409195</v>
      </c>
      <c r="N1694">
        <f t="shared" si="52"/>
        <v>5.1300384809185876E-2</v>
      </c>
      <c r="O1694" s="2">
        <f t="array" ref="O1694">P1694-SUM(G1694:I1694)</f>
        <v>236912000</v>
      </c>
      <c r="P1694" s="2">
        <f t="shared" si="53"/>
        <v>3230758000</v>
      </c>
    </row>
    <row r="1695" spans="1:16" hidden="1" x14ac:dyDescent="0.25">
      <c r="A1695" s="1">
        <v>1764</v>
      </c>
      <c r="B1695" t="s">
        <v>724</v>
      </c>
      <c r="C1695" t="s">
        <v>6819</v>
      </c>
      <c r="D1695" s="1" t="s">
        <v>12</v>
      </c>
      <c r="E1695" s="2">
        <v>4968301000</v>
      </c>
      <c r="F1695" s="2">
        <v>2077748000</v>
      </c>
      <c r="G1695" s="2">
        <v>1768522000</v>
      </c>
      <c r="H1695" s="2">
        <v>1177923000</v>
      </c>
      <c r="I1695" s="2">
        <v>79042000</v>
      </c>
      <c r="J1695" s="1" t="s">
        <v>22</v>
      </c>
      <c r="K1695" s="1" t="s">
        <v>77</v>
      </c>
      <c r="M1695">
        <f t="array" ref="M1695">1 - (F1694/E1694)</f>
        <v>0.69958097785403761</v>
      </c>
      <c r="N1695">
        <f t="shared" si="52"/>
        <v>-2.7158982517363581E-2</v>
      </c>
      <c r="O1695" s="2">
        <f t="array" ref="O1695">P1695-SUM(G1695:I1695)</f>
        <v>-134934000</v>
      </c>
      <c r="P1695" s="2">
        <f t="shared" si="53"/>
        <v>2890553000</v>
      </c>
    </row>
    <row r="1696" spans="1:16" hidden="1" x14ac:dyDescent="0.25">
      <c r="A1696" s="1">
        <v>1765</v>
      </c>
      <c r="B1696" t="s">
        <v>725</v>
      </c>
      <c r="C1696" t="s">
        <v>6816</v>
      </c>
      <c r="D1696" s="1" t="s">
        <v>14</v>
      </c>
      <c r="E1696" s="2">
        <v>13633000000</v>
      </c>
      <c r="F1696" s="2">
        <v>9852000000</v>
      </c>
      <c r="G1696" s="2">
        <v>1450000000</v>
      </c>
      <c r="H1696" s="1"/>
      <c r="I1696" s="1"/>
      <c r="J1696" s="1" t="s">
        <v>15</v>
      </c>
      <c r="K1696" s="1" t="s">
        <v>206</v>
      </c>
      <c r="M1696">
        <f t="array" ref="M1696">1 - (F1695/E1695)</f>
        <v>0.58179908986995754</v>
      </c>
      <c r="N1696">
        <f t="shared" si="52"/>
        <v>0.17098217560331549</v>
      </c>
      <c r="O1696" s="2">
        <f t="array" ref="O1696">P1696-SUM(G1696:I1696)</f>
        <v>2331000000</v>
      </c>
      <c r="P1696" s="2">
        <f t="shared" si="53"/>
        <v>3781000000</v>
      </c>
    </row>
    <row r="1697" spans="1:16" x14ac:dyDescent="0.25">
      <c r="A1697" s="1">
        <v>1766</v>
      </c>
      <c r="B1697" t="s">
        <v>725</v>
      </c>
      <c r="C1697" t="s">
        <v>6817</v>
      </c>
      <c r="D1697" s="1" t="s">
        <v>17</v>
      </c>
      <c r="E1697" s="2">
        <v>13084000000</v>
      </c>
      <c r="F1697" s="2">
        <v>9501000000</v>
      </c>
      <c r="G1697" s="2">
        <v>1454000000</v>
      </c>
      <c r="H1697" s="1"/>
      <c r="I1697" s="1"/>
      <c r="J1697" s="1" t="s">
        <v>15</v>
      </c>
      <c r="K1697" s="1" t="s">
        <v>206</v>
      </c>
      <c r="M1697">
        <f t="array" ref="M1697">1 - (F1696/E1696)</f>
        <v>0.2773417442969266</v>
      </c>
      <c r="N1697">
        <f t="shared" si="52"/>
        <v>0.16271782329562826</v>
      </c>
      <c r="O1697" s="2">
        <f t="array" ref="O1697">P1697-SUM(G1697:I1697)</f>
        <v>2129000000</v>
      </c>
      <c r="P1697" s="2">
        <f t="shared" si="53"/>
        <v>3583000000</v>
      </c>
    </row>
    <row r="1698" spans="1:16" hidden="1" x14ac:dyDescent="0.25">
      <c r="A1698" s="1">
        <v>1767</v>
      </c>
      <c r="B1698" t="s">
        <v>725</v>
      </c>
      <c r="C1698" t="s">
        <v>6818</v>
      </c>
      <c r="D1698" s="1" t="s">
        <v>367</v>
      </c>
      <c r="E1698" s="2">
        <v>13279000000</v>
      </c>
      <c r="F1698" s="2">
        <v>9682000000</v>
      </c>
      <c r="G1698" s="2">
        <v>1505000000</v>
      </c>
      <c r="H1698" s="1"/>
      <c r="I1698" s="1"/>
      <c r="J1698" s="1" t="s">
        <v>15</v>
      </c>
      <c r="K1698" s="1" t="s">
        <v>206</v>
      </c>
      <c r="M1698">
        <f t="array" ref="M1698">1 - (F1697/E1697)</f>
        <v>0.27384591867930297</v>
      </c>
      <c r="N1698">
        <f t="shared" si="52"/>
        <v>0.15754198358310115</v>
      </c>
      <c r="O1698" s="2">
        <f t="array" ref="O1698">P1698-SUM(G1698:I1698)</f>
        <v>2092000000</v>
      </c>
      <c r="P1698" s="2">
        <f t="shared" si="53"/>
        <v>3597000000</v>
      </c>
    </row>
    <row r="1699" spans="1:16" hidden="1" x14ac:dyDescent="0.25">
      <c r="A1699" s="1">
        <v>1768</v>
      </c>
      <c r="B1699" t="s">
        <v>725</v>
      </c>
      <c r="C1699" t="s">
        <v>6819</v>
      </c>
      <c r="D1699" s="1" t="s">
        <v>368</v>
      </c>
      <c r="E1699" s="2">
        <v>13105000000</v>
      </c>
      <c r="F1699" s="2">
        <v>9359000000</v>
      </c>
      <c r="G1699" s="2">
        <v>1746000000</v>
      </c>
      <c r="H1699" s="1"/>
      <c r="I1699" s="1"/>
      <c r="J1699" s="1" t="s">
        <v>15</v>
      </c>
      <c r="K1699" s="1" t="s">
        <v>206</v>
      </c>
      <c r="M1699">
        <f t="array" ref="M1699">1 - (F1698/E1698)</f>
        <v>0.27087883123729195</v>
      </c>
      <c r="N1699">
        <f t="shared" si="52"/>
        <v>0.15261350629530712</v>
      </c>
      <c r="O1699" s="2">
        <f t="array" ref="O1699">P1699-SUM(G1699:I1699)</f>
        <v>2000000000</v>
      </c>
      <c r="P1699" s="2">
        <f t="shared" si="53"/>
        <v>3746000000</v>
      </c>
    </row>
    <row r="1700" spans="1:16" hidden="1" x14ac:dyDescent="0.25">
      <c r="A1700" s="1">
        <v>1769</v>
      </c>
      <c r="B1700" t="s">
        <v>726</v>
      </c>
      <c r="C1700" t="s">
        <v>6816</v>
      </c>
      <c r="D1700" s="1" t="s">
        <v>7</v>
      </c>
      <c r="E1700" s="2">
        <v>4471700000</v>
      </c>
      <c r="F1700" s="2">
        <v>1125200000</v>
      </c>
      <c r="G1700" s="2">
        <v>1822100000</v>
      </c>
      <c r="H1700" s="2">
        <v>225600000</v>
      </c>
      <c r="I1700" s="1"/>
      <c r="J1700" s="1" t="s">
        <v>28</v>
      </c>
      <c r="K1700" s="1" t="s">
        <v>37</v>
      </c>
      <c r="M1700">
        <f t="array" ref="M1700">1 - (F1699/E1699)</f>
        <v>0.28584509729111029</v>
      </c>
      <c r="N1700">
        <f t="shared" si="52"/>
        <v>0.29044882259543353</v>
      </c>
      <c r="O1700" s="2">
        <f t="array" ref="O1700">P1700-SUM(G1700:I1700)</f>
        <v>1298800000</v>
      </c>
      <c r="P1700" s="2">
        <f t="shared" si="53"/>
        <v>3346500000</v>
      </c>
    </row>
    <row r="1701" spans="1:16" x14ac:dyDescent="0.25">
      <c r="A1701" s="1">
        <v>1770</v>
      </c>
      <c r="B1701" t="s">
        <v>726</v>
      </c>
      <c r="C1701" t="s">
        <v>6817</v>
      </c>
      <c r="D1701" s="1" t="s">
        <v>10</v>
      </c>
      <c r="E1701" s="2">
        <v>4623400000</v>
      </c>
      <c r="F1701" s="2">
        <v>1266700000</v>
      </c>
      <c r="G1701" s="2">
        <v>1796300000</v>
      </c>
      <c r="H1701" s="2">
        <v>203000000</v>
      </c>
      <c r="I1701" s="2">
        <v>78500000</v>
      </c>
      <c r="J1701" s="1" t="s">
        <v>28</v>
      </c>
      <c r="K1701" s="1" t="s">
        <v>37</v>
      </c>
      <c r="M1701">
        <f t="array" ref="M1701">1 - (F1700/E1700)</f>
        <v>0.74837310195227769</v>
      </c>
      <c r="N1701">
        <f t="shared" si="52"/>
        <v>0.27661461262274517</v>
      </c>
      <c r="O1701" s="2">
        <f t="array" ref="O1701">P1701-SUM(G1701:I1701)</f>
        <v>1278900000</v>
      </c>
      <c r="P1701" s="2">
        <f t="shared" si="53"/>
        <v>3356700000</v>
      </c>
    </row>
    <row r="1702" spans="1:16" hidden="1" x14ac:dyDescent="0.25">
      <c r="A1702" s="1">
        <v>1771</v>
      </c>
      <c r="B1702" t="s">
        <v>726</v>
      </c>
      <c r="C1702" t="s">
        <v>6818</v>
      </c>
      <c r="D1702" s="1" t="s">
        <v>11</v>
      </c>
      <c r="E1702" s="2">
        <v>4673300000</v>
      </c>
      <c r="F1702" s="2">
        <v>1242800000</v>
      </c>
      <c r="G1702" s="2">
        <v>1772200000</v>
      </c>
      <c r="H1702" s="2">
        <v>187400000</v>
      </c>
      <c r="I1702" s="2">
        <v>92500000</v>
      </c>
      <c r="J1702" s="1" t="s">
        <v>28</v>
      </c>
      <c r="K1702" s="1" t="s">
        <v>37</v>
      </c>
      <c r="M1702">
        <f t="array" ref="M1702">1 - (F1701/E1701)</f>
        <v>0.72602413808020072</v>
      </c>
      <c r="N1702">
        <f t="shared" si="52"/>
        <v>0.29495217512250443</v>
      </c>
      <c r="O1702" s="2">
        <f t="array" ref="O1702">P1702-SUM(G1702:I1702)</f>
        <v>1378400000</v>
      </c>
      <c r="P1702" s="2">
        <f t="shared" si="53"/>
        <v>3430500000</v>
      </c>
    </row>
    <row r="1703" spans="1:16" hidden="1" x14ac:dyDescent="0.25">
      <c r="A1703" s="1">
        <v>1772</v>
      </c>
      <c r="B1703" t="s">
        <v>726</v>
      </c>
      <c r="C1703" t="s">
        <v>6819</v>
      </c>
      <c r="D1703" s="1" t="s">
        <v>12</v>
      </c>
      <c r="E1703" s="2">
        <v>5997800000</v>
      </c>
      <c r="F1703" s="2">
        <v>1800600000</v>
      </c>
      <c r="G1703" s="2">
        <v>2291900000</v>
      </c>
      <c r="H1703" s="2">
        <v>268800000</v>
      </c>
      <c r="I1703" s="2">
        <v>337400000</v>
      </c>
      <c r="J1703" s="1" t="s">
        <v>28</v>
      </c>
      <c r="K1703" s="1" t="s">
        <v>37</v>
      </c>
      <c r="M1703">
        <f t="array" ref="M1703">1 - (F1702/E1702)</f>
        <v>0.73406372370701645</v>
      </c>
      <c r="N1703">
        <f t="shared" si="52"/>
        <v>0.21659608523125146</v>
      </c>
      <c r="O1703" s="2">
        <f t="array" ref="O1703">P1703-SUM(G1703:I1703)</f>
        <v>1299100000</v>
      </c>
      <c r="P1703" s="2">
        <f t="shared" si="53"/>
        <v>4197200000</v>
      </c>
    </row>
    <row r="1704" spans="1:16" hidden="1" x14ac:dyDescent="0.25">
      <c r="A1704" s="1">
        <v>1773</v>
      </c>
      <c r="B1704" t="s">
        <v>727</v>
      </c>
      <c r="C1704" t="s">
        <v>6816</v>
      </c>
      <c r="D1704" s="1" t="s">
        <v>7</v>
      </c>
      <c r="E1704" s="2">
        <v>2458592000</v>
      </c>
      <c r="F1704" s="2">
        <v>80146000</v>
      </c>
      <c r="G1704" s="2">
        <v>1579007000</v>
      </c>
      <c r="H1704" s="1"/>
      <c r="I1704" s="2">
        <v>31237000</v>
      </c>
      <c r="J1704" s="1" t="s">
        <v>66</v>
      </c>
      <c r="K1704" s="1" t="s">
        <v>191</v>
      </c>
      <c r="M1704">
        <f t="array" ref="M1704">1 - (F1703/E1703)</f>
        <v>0.69978992297175635</v>
      </c>
      <c r="N1704">
        <f t="shared" si="52"/>
        <v>0.31245607241868517</v>
      </c>
      <c r="O1704" s="2">
        <f t="array" ref="O1704">P1704-SUM(G1704:I1704)</f>
        <v>768202000</v>
      </c>
      <c r="P1704" s="2">
        <f t="shared" si="53"/>
        <v>2378446000</v>
      </c>
    </row>
    <row r="1705" spans="1:16" x14ac:dyDescent="0.25">
      <c r="A1705" s="1">
        <v>1774</v>
      </c>
      <c r="B1705" t="s">
        <v>727</v>
      </c>
      <c r="C1705" t="s">
        <v>6817</v>
      </c>
      <c r="D1705" s="1" t="s">
        <v>10</v>
      </c>
      <c r="E1705" s="2">
        <v>2278812000</v>
      </c>
      <c r="F1705" s="2">
        <v>58913000</v>
      </c>
      <c r="G1705" s="2">
        <v>1700064000</v>
      </c>
      <c r="H1705" s="1"/>
      <c r="I1705" s="2">
        <v>-72761000</v>
      </c>
      <c r="J1705" s="1" t="s">
        <v>66</v>
      </c>
      <c r="K1705" s="1" t="s">
        <v>191</v>
      </c>
      <c r="M1705">
        <f t="array" ref="M1705">1 - (F1704/E1704)</f>
        <v>0.96740166729575305</v>
      </c>
      <c r="N1705">
        <f t="shared" si="52"/>
        <v>0.26004602398091636</v>
      </c>
      <c r="O1705" s="2">
        <f t="array" ref="O1705">P1705-SUM(G1705:I1705)</f>
        <v>592596000</v>
      </c>
      <c r="P1705" s="2">
        <f t="shared" si="53"/>
        <v>2219899000</v>
      </c>
    </row>
    <row r="1706" spans="1:16" hidden="1" x14ac:dyDescent="0.25">
      <c r="A1706" s="1">
        <v>1775</v>
      </c>
      <c r="B1706" t="s">
        <v>727</v>
      </c>
      <c r="C1706" t="s">
        <v>6818</v>
      </c>
      <c r="D1706" s="1" t="s">
        <v>11</v>
      </c>
      <c r="E1706" s="2">
        <v>2361631000</v>
      </c>
      <c r="F1706" s="2">
        <v>49736000</v>
      </c>
      <c r="G1706" s="2">
        <v>1654369000</v>
      </c>
      <c r="H1706" s="1"/>
      <c r="I1706" s="2">
        <v>-87159000</v>
      </c>
      <c r="J1706" s="1" t="s">
        <v>66</v>
      </c>
      <c r="K1706" s="1" t="s">
        <v>191</v>
      </c>
      <c r="M1706">
        <f t="array" ref="M1706">1 - (F1705/E1705)</f>
        <v>0.97414749439620296</v>
      </c>
      <c r="N1706">
        <f t="shared" si="52"/>
        <v>0.31532656879927473</v>
      </c>
      <c r="O1706" s="2">
        <f t="array" ref="O1706">P1706-SUM(G1706:I1706)</f>
        <v>744685000</v>
      </c>
      <c r="P1706" s="2">
        <f t="shared" si="53"/>
        <v>2311895000</v>
      </c>
    </row>
    <row r="1707" spans="1:16" hidden="1" x14ac:dyDescent="0.25">
      <c r="A1707" s="1">
        <v>1776</v>
      </c>
      <c r="B1707" t="s">
        <v>727</v>
      </c>
      <c r="C1707" t="s">
        <v>6819</v>
      </c>
      <c r="D1707" s="1" t="s">
        <v>12</v>
      </c>
      <c r="E1707" s="2">
        <v>2210591000</v>
      </c>
      <c r="F1707" s="2">
        <v>49344000</v>
      </c>
      <c r="G1707" s="2">
        <v>1591239000</v>
      </c>
      <c r="H1707" s="1"/>
      <c r="I1707" s="2">
        <v>49282000</v>
      </c>
      <c r="J1707" s="1" t="s">
        <v>66</v>
      </c>
      <c r="K1707" s="1" t="s">
        <v>191</v>
      </c>
      <c r="M1707">
        <f t="array" ref="M1707">1 - (F1706/E1706)</f>
        <v>0.97893997834547397</v>
      </c>
      <c r="N1707">
        <f t="shared" si="52"/>
        <v>0.23555963088603907</v>
      </c>
      <c r="O1707" s="2">
        <f t="array" ref="O1707">P1707-SUM(G1707:I1707)</f>
        <v>520726000</v>
      </c>
      <c r="P1707" s="2">
        <f t="shared" si="53"/>
        <v>2161247000</v>
      </c>
    </row>
    <row r="1708" spans="1:16" hidden="1" x14ac:dyDescent="0.25">
      <c r="A1708" s="1">
        <v>1777</v>
      </c>
      <c r="B1708" t="s">
        <v>728</v>
      </c>
      <c r="C1708" t="s">
        <v>6816</v>
      </c>
      <c r="D1708" s="1" t="s">
        <v>10</v>
      </c>
      <c r="E1708" s="2">
        <v>4561000000</v>
      </c>
      <c r="F1708" s="2">
        <v>1669000000</v>
      </c>
      <c r="G1708" s="2">
        <v>1613000000</v>
      </c>
      <c r="H1708" s="2">
        <v>399000000</v>
      </c>
      <c r="I1708" s="2">
        <v>60000000</v>
      </c>
      <c r="J1708" s="1" t="s">
        <v>28</v>
      </c>
      <c r="K1708" s="1" t="s">
        <v>29</v>
      </c>
      <c r="M1708">
        <f t="array" ref="M1708">1 - (F1707/E1707)</f>
        <v>0.97767836745919978</v>
      </c>
      <c r="N1708">
        <f t="shared" si="52"/>
        <v>0.17978513483885114</v>
      </c>
      <c r="O1708" s="2">
        <f t="array" ref="O1708">P1708-SUM(G1708:I1708)</f>
        <v>820000000</v>
      </c>
      <c r="P1708" s="2">
        <f t="shared" si="53"/>
        <v>2892000000</v>
      </c>
    </row>
    <row r="1709" spans="1:16" x14ac:dyDescent="0.25">
      <c r="A1709" s="1">
        <v>1778</v>
      </c>
      <c r="B1709" t="s">
        <v>728</v>
      </c>
      <c r="C1709" t="s">
        <v>6817</v>
      </c>
      <c r="D1709" s="1" t="s">
        <v>11</v>
      </c>
      <c r="E1709" s="2">
        <v>4785000000</v>
      </c>
      <c r="F1709" s="2">
        <v>1717000000</v>
      </c>
      <c r="G1709" s="2">
        <v>1643000000</v>
      </c>
      <c r="H1709" s="2">
        <v>396000000</v>
      </c>
      <c r="I1709" s="2">
        <v>60000000</v>
      </c>
      <c r="J1709" s="1" t="s">
        <v>28</v>
      </c>
      <c r="K1709" s="1" t="s">
        <v>29</v>
      </c>
      <c r="M1709">
        <f t="array" ref="M1709">1 - (F1708/E1708)</f>
        <v>0.63407147555360666</v>
      </c>
      <c r="N1709">
        <f t="shared" si="52"/>
        <v>0.2025078369905956</v>
      </c>
      <c r="O1709" s="2">
        <f t="array" ref="O1709">P1709-SUM(G1709:I1709)</f>
        <v>969000000</v>
      </c>
      <c r="P1709" s="2">
        <f>E1709-F1709</f>
        <v>3068000000</v>
      </c>
    </row>
    <row r="1710" spans="1:16" ht="14.25" customHeight="1" x14ac:dyDescent="0.25">
      <c r="A1710" s="1">
        <v>1779</v>
      </c>
      <c r="B1710" t="s">
        <v>728</v>
      </c>
      <c r="C1710" t="s">
        <v>6818</v>
      </c>
      <c r="D1710" s="1" t="s">
        <v>12</v>
      </c>
      <c r="E1710" s="2">
        <v>4765000000</v>
      </c>
      <c r="F1710" s="2">
        <v>1738000000</v>
      </c>
      <c r="G1710" s="2">
        <v>1532000000</v>
      </c>
      <c r="H1710" s="2">
        <v>364000000</v>
      </c>
      <c r="I1710" s="2">
        <v>61000000</v>
      </c>
      <c r="J1710" s="1" t="s">
        <v>28</v>
      </c>
      <c r="K1710" s="1" t="s">
        <v>29</v>
      </c>
      <c r="M1710">
        <f t="array" ref="M1710">1 - (F1709/E1709)</f>
        <v>0.64117032392894457</v>
      </c>
      <c r="N1710">
        <f t="shared" si="52"/>
        <v>0.22455403987408185</v>
      </c>
      <c r="O1710" s="2">
        <f t="array" ref="O1710">P1710-SUM(G1710:I1710)</f>
        <v>1070000000</v>
      </c>
      <c r="P1710" s="2">
        <f t="shared" ref="P1710:P1711" si="54">E1710-F1710</f>
        <v>3027000000</v>
      </c>
    </row>
    <row r="1711" spans="1:16" ht="18.75" customHeight="1" x14ac:dyDescent="0.25">
      <c r="A1711" s="1">
        <v>1780</v>
      </c>
      <c r="B1711" t="s">
        <v>728</v>
      </c>
      <c r="C1711" t="s">
        <v>6819</v>
      </c>
      <c r="D1711" s="1" t="s">
        <v>75</v>
      </c>
      <c r="E1711" s="2">
        <v>4888000000</v>
      </c>
      <c r="F1711" s="2">
        <v>1666000000</v>
      </c>
      <c r="G1711" s="2">
        <v>1364000000</v>
      </c>
      <c r="H1711" s="2">
        <v>376000000</v>
      </c>
      <c r="I1711" s="2">
        <v>85000000</v>
      </c>
      <c r="J1711" s="1" t="s">
        <v>28</v>
      </c>
      <c r="K1711" s="1" t="s">
        <v>29</v>
      </c>
      <c r="M1711">
        <f t="array" ref="M1711">1 - (F1710/E1710)</f>
        <v>0.63525708289611749</v>
      </c>
      <c r="N1711">
        <f t="shared" si="52"/>
        <v>0.28580196399345337</v>
      </c>
      <c r="O1711" s="2">
        <f t="array" ref="O1711">P1711-SUM(G1711:I1711)</f>
        <v>1397000000</v>
      </c>
      <c r="P1711" s="2">
        <f t="shared" si="54"/>
        <v>3222000000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
  <sheetViews>
    <sheetView topLeftCell="A4" workbookViewId="0">
      <selection activeCell="O7" sqref="O7"/>
    </sheetView>
  </sheetViews>
  <sheetFormatPr defaultRowHeight="15" x14ac:dyDescent="0.25"/>
  <cols>
    <col min="1" max="1" width="43" style="6" customWidth="1"/>
    <col min="2" max="2" width="33.140625" style="6" bestFit="1" customWidth="1"/>
    <col min="3" max="3" width="24" style="6" customWidth="1"/>
    <col min="4" max="4" width="21.7109375" style="6" customWidth="1"/>
    <col min="5" max="5" width="28.85546875" style="6" customWidth="1"/>
    <col min="6" max="6" width="17.7109375" style="6" customWidth="1"/>
    <col min="7" max="16384" width="9.140625" style="6"/>
  </cols>
  <sheetData>
    <row r="1" spans="1:6" ht="51.75" customHeight="1" x14ac:dyDescent="0.25">
      <c r="A1" s="8" t="s">
        <v>738</v>
      </c>
      <c r="B1" s="9" t="s">
        <v>737</v>
      </c>
      <c r="C1" s="9" t="s">
        <v>734</v>
      </c>
      <c r="D1" s="9" t="s">
        <v>735</v>
      </c>
      <c r="E1" s="9" t="s">
        <v>736</v>
      </c>
      <c r="F1" s="7"/>
    </row>
    <row r="2" spans="1:6" ht="50.25" customHeight="1" x14ac:dyDescent="0.25">
      <c r="A2" s="5" t="s">
        <v>22</v>
      </c>
      <c r="B2" s="3">
        <f>SUM('Project  Analyze NYSE Data'!H13,'Project  Analyze NYSE Data'!H29,'Project  Analyze NYSE Data'!H33,'Project  Analyze NYSE Data'!H45,'Project  Analyze NYSE Data'!H97,'Project  Analyze NYSE Data'!H151,'Project  Analyze NYSE Data'!H363,'Project  Analyze NYSE Data'!H367,'Project  Analyze NYSE Data'!H389,'Project  Analyze NYSE Data'!H369,'Project  Analyze NYSE Data'!H389,'Project  Analyze NYSE Data'!H493,'Project  Analyze NYSE Data'!H497,'Project  Analyze NYSE Data'!H593,'Project  Analyze NYSE Data'!H613,'Project  Analyze NYSE Data'!H673,'Project  Analyze NYSE Data'!H685,'Project  Analyze NYSE Data'!H764,'Project  Analyze NYSE Data'!H768,'Project  Analyze NYSE Data'!H780,'Project  Analyze NYSE Data'!H816,'Project  Analyze NYSE Data'!H820,'Project  Analyze NYSE Data'!H880,'Project  Analyze NYSE Data'!H880,'Project  Analyze NYSE Data'!H960,'Project  Analyze NYSE Data'!H940,'Project  Analyze NYSE Data'!H960,'Project  Analyze NYSE Data'!H984,'Project  Analyze NYSE Data'!H1012,'Project  Analyze NYSE Data'!H1084,'Project  Analyze NYSE Data'!H1096,'Project  Analyze NYSE Data'!H1122,'Project  Analyze NYSE Data'!H1146,'Project  Analyze NYSE Data'!H1154,'Project  Analyze NYSE Data'!H1285,'Project  Analyze NYSE Data'!H1288,'Project  Analyze NYSE Data'!H1308,'Project  Analyze NYSE Data'!H1400,'Project  Analyze NYSE Data'!H1412,'Project  Analyze NYSE Data'!H1428,'Project  Analyze NYSE Data'!H1452,'Project  Analyze NYSE Data'!H1560,'Project  Analyze NYSE Data'!H1612,'Project  Analyze NYSE Data'!H1675)</f>
        <v>82449332000</v>
      </c>
      <c r="C2" s="3">
        <f>AVERAGE('Project  Analyze NYSE Data'!H13,'Project  Analyze NYSE Data'!H29,'Project  Analyze NYSE Data'!H33,'Project  Analyze NYSE Data'!H45,'Project  Analyze NYSE Data'!H97,'Project  Analyze NYSE Data'!H151,'Project  Analyze NYSE Data'!H363,'Project  Analyze NYSE Data'!H367,'Project  Analyze NYSE Data'!H369,'Project  Analyze NYSE Data'!H389,'Project  Analyze NYSE Data'!H493,'Project  Analyze NYSE Data'!H497,'Project  Analyze NYSE Data'!H593,'Project  Analyze NYSE Data'!H613,'Project  Analyze NYSE Data'!H673,'Project  Analyze NYSE Data'!H685,'Project  Analyze NYSE Data'!H764,'Project  Analyze NYSE Data'!H768,'Project  Analyze NYSE Data'!H780,'Project  Analyze NYSE Data'!H816,'Project  Analyze NYSE Data'!H820,'Project  Analyze NYSE Data'!H880,'Project  Analyze NYSE Data'!H940,'Project  Analyze NYSE Data'!H960,'Project  Analyze NYSE Data'!H984,'Project  Analyze NYSE Data'!H1012,'Project  Analyze NYSE Data'!H1084,'Project  Analyze NYSE Data'!H1096,'Project  Analyze NYSE Data'!H1122,'Project  Analyze NYSE Data'!H1146,'Project  Analyze NYSE Data'!H1146,'Project  Analyze NYSE Data'!H1154,'Project  Analyze NYSE Data'!H1285,'Project  Analyze NYSE Data'!H1288,'Project  Analyze NYSE Data'!H1308,'Project  Analyze NYSE Data'!H1400,'Project  Analyze NYSE Data'!H1412,'Project  Analyze NYSE Data'!H1428,'Project  Analyze NYSE Data'!H1560,'Project  Analyze NYSE Data'!H1452,'Project  Analyze NYSE Data'!H1612,'Project  Analyze NYSE Data'!H1675)</f>
        <v>2200705324.3243241</v>
      </c>
      <c r="D2" s="3">
        <f>MEDIAN('Project  Analyze NYSE Data'!H13,'Project  Analyze NYSE Data'!H29,'Project  Analyze NYSE Data'!H33,'Project  Analyze NYSE Data'!H45,'Project  Analyze NYSE Data'!H97,'Project  Analyze NYSE Data'!H151,'Project  Analyze NYSE Data'!H363,'Project  Analyze NYSE Data'!H367,'Project  Analyze NYSE Data'!H369,'Project  Analyze NYSE Data'!H389,'Project  Analyze NYSE Data'!H493,'Project  Analyze NYSE Data'!H497,'Project  Analyze NYSE Data'!H593,'Project  Analyze NYSE Data'!H613,'Project  Analyze NYSE Data'!H673,'Project  Analyze NYSE Data'!H685,'Project  Analyze NYSE Data'!H764,'Project  Analyze NYSE Data'!H768,'Project  Analyze NYSE Data'!H780,'Project  Analyze NYSE Data'!H816,'Project  Analyze NYSE Data'!H820,'Project  Analyze NYSE Data'!H880,'Project  Analyze NYSE Data'!H940,'Project  Analyze NYSE Data'!H960,'Project  Analyze NYSE Data'!H984,'Project  Analyze NYSE Data'!H1012,'Project  Analyze NYSE Data'!H1084,'Project  Analyze NYSE Data'!H1096,'Project  Analyze NYSE Data'!H1122,'Project  Analyze NYSE Data'!H1146,'Project  Analyze NYSE Data'!H1154,'Project  Analyze NYSE Data'!H1285,'Project  Analyze NYSE Data'!H1288,'Project  Analyze NYSE Data'!H1308,'Project  Analyze NYSE Data'!H1400,'Project  Analyze NYSE Data'!H1412,'Project  Analyze NYSE Data'!H1428,'Project  Analyze NYSE Data'!H1428,'Project  Analyze NYSE Data'!H1452,'Project  Analyze NYSE Data'!H1560,'Project  Analyze NYSE Data'!H1612,'Project  Analyze NYSE Data'!H1675)</f>
        <v>913712000</v>
      </c>
      <c r="E2" s="4">
        <f>_xlfn.STDEV.P('Project  Analyze NYSE Data'!H13,'Project  Analyze NYSE Data'!H29,'Project  Analyze NYSE Data'!H33,'Project  Analyze NYSE Data'!H45,'Project  Analyze NYSE Data'!H97,'Project  Analyze NYSE Data'!H151,'Project  Analyze NYSE Data'!H363,'Project  Analyze NYSE Data'!H367,'Project  Analyze NYSE Data'!H369,'Project  Analyze NYSE Data'!H389,'Project  Analyze NYSE Data'!H493,'Project  Analyze NYSE Data'!H497,'Project  Analyze NYSE Data'!H593,'Project  Analyze NYSE Data'!H613,'Project  Analyze NYSE Data'!H673,'Project  Analyze NYSE Data'!H685,'Project  Analyze NYSE Data'!H764,'Project  Analyze NYSE Data'!H768,'Project  Analyze NYSE Data'!H780,'Project  Analyze NYSE Data'!H816,'Project  Analyze NYSE Data'!H820,'Project  Analyze NYSE Data'!H880,'Project  Analyze NYSE Data'!H940,'Project  Analyze NYSE Data'!H960,'Project  Analyze NYSE Data'!H984,'Project  Analyze NYSE Data'!H1012,'Project  Analyze NYSE Data'!H1084,'Project  Analyze NYSE Data'!H1096,'Project  Analyze NYSE Data'!H1122,'Project  Analyze NYSE Data'!H1146,'Project  Analyze NYSE Data'!H1154,'Project  Analyze NYSE Data'!H1285,'Project  Analyze NYSE Data'!H1288,'Project  Analyze NYSE Data'!H1308,'Project  Analyze NYSE Data'!H1400,'Project  Analyze NYSE Data'!H1412,'Project  Analyze NYSE Data'!H1428,'Project  Analyze NYSE Data'!H1452,'Project  Analyze NYSE Data'!H1560,'Project  Analyze NYSE Data'!H1612,'Project  Analyze NYSE Data'!H1675)</f>
        <v>3180605252.3379469</v>
      </c>
    </row>
    <row r="3" spans="1:6" ht="39" customHeight="1" x14ac:dyDescent="0.25">
      <c r="A3" s="5" t="s">
        <v>28</v>
      </c>
      <c r="B3" s="3">
        <f>SUM('Project  Analyze NYSE Data'!H21,'Project  Analyze NYSE Data'!H93,'Project  Analyze NYSE Data'!H105,'Project  Analyze NYSE Data'!H199,'Project  Analyze NYSE Data'!H203,'Project  Analyze NYSE Data'!H211,'Project  Analyze NYSE Data'!H239,'Project  Analyze NYSE Data'!H263,'Project  Analyze NYSE Data'!H266,'Project  Analyze NYSE Data'!H267,'Project  Analyze NYSE Data'!H347,'Project  Analyze NYSE Data'!H753,'Project  Analyze NYSE Data'!H796,'Project  Analyze NYSE Data'!H811,'Project  Analyze NYSE Data'!H836,'Project  Analyze NYSE Data'!H1016,'Project  Analyze NYSE Data'!H1092,'Project  Analyze NYSE Data'!H1201,'Project  Analyze NYSE Data'!H1237,'Project  Analyze NYSE Data'!H1300,'Project  Analyze NYSE Data'!H1424,'Project  Analyze NYSE Data'!H1532,'Project  Analyze NYSE Data'!H1564,'Project  Analyze NYSE Data'!H1711)</f>
        <v>18225746000</v>
      </c>
      <c r="C3" s="3">
        <f>AVERAGE('Project  Analyze NYSE Data'!H21,'Project  Analyze NYSE Data'!H93,'Project  Analyze NYSE Data'!H105,'Project  Analyze NYSE Data'!H199,'Project  Analyze NYSE Data'!H203,'Project  Analyze NYSE Data'!H211,'Project  Analyze NYSE Data'!H239,'Project  Analyze NYSE Data'!H263,'Project  Analyze NYSE Data'!H266,'Project  Analyze NYSE Data'!H267,'Project  Analyze NYSE Data'!H347,'Project  Analyze NYSE Data'!H753,'Project  Analyze NYSE Data'!H796,'Project  Analyze NYSE Data'!H811,'Project  Analyze NYSE Data'!H836,'Project  Analyze NYSE Data'!H1016,'Project  Analyze NYSE Data'!H1092,'Project  Analyze NYSE Data'!H1201,'Project  Analyze NYSE Data'!H1237,'Project  Analyze NYSE Data'!H1300,'Project  Analyze NYSE Data'!H1424,'Project  Analyze NYSE Data'!H1532,'Project  Analyze NYSE Data'!H1564,'Project  Analyze NYSE Data'!H1711)</f>
        <v>959249789.47368419</v>
      </c>
      <c r="D3" s="3">
        <f>MEDIAN('Project  Analyze NYSE Data'!H21,'Project  Analyze NYSE Data'!H93,'Project  Analyze NYSE Data'!H105,'Project  Analyze NYSE Data'!H199,'Project  Analyze NYSE Data'!H203,'Project  Analyze NYSE Data'!H211,'Project  Analyze NYSE Data'!H239,'Project  Analyze NYSE Data'!H263,'Project  Analyze NYSE Data'!H266,'Project  Analyze NYSE Data'!H267,'Project  Analyze NYSE Data'!H347,'Project  Analyze NYSE Data'!H753,'Project  Analyze NYSE Data'!H796,'Project  Analyze NYSE Data'!H811,'Project  Analyze NYSE Data'!H836,'Project  Analyze NYSE Data'!H1016,'Project  Analyze NYSE Data'!H1092,'Project  Analyze NYSE Data'!H1201,'Project  Analyze NYSE Data'!H1237,'Project  Analyze NYSE Data'!H1300,'Project  Analyze NYSE Data'!H1424,'Project  Analyze NYSE Data'!H1532,'Project  Analyze NYSE Data'!H1564,'Project  Analyze NYSE Data'!H1711)</f>
        <v>401527000</v>
      </c>
      <c r="E3" s="4">
        <f>_xlfn.STDEV.P('Project  Analyze NYSE Data'!H21,'Project  Analyze NYSE Data'!H93,'Project  Analyze NYSE Data'!H105,'Project  Analyze NYSE Data'!H199,'Project  Analyze NYSE Data'!H203,'Project  Analyze NYSE Data'!H211,'Project  Analyze NYSE Data'!H211,'Project  Analyze NYSE Data'!H239,'Project  Analyze NYSE Data'!H263,'Project  Analyze NYSE Data'!H266,'Project  Analyze NYSE Data'!H267,'Project  Analyze NYSE Data'!H347,'Project  Analyze NYSE Data'!H753,'Project  Analyze NYSE Data'!H796,'Project  Analyze NYSE Data'!H811,'Project  Analyze NYSE Data'!H836,'Project  Analyze NYSE Data'!H1016,'Project  Analyze NYSE Data'!H1092,'Project  Analyze NYSE Data'!H1201,'Project  Analyze NYSE Data'!H1237,'Project  Analyze NYSE Data'!H1300,'Project  Analyze NYSE Data'!H1424,'Project  Analyze NYSE Data'!H1532,'Project  Analyze NYSE Data'!H1564,'Project  Analyze NYSE Data'!H1711)</f>
        <v>1213351345.1490912</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34"/>
  <sheetViews>
    <sheetView topLeftCell="A391" workbookViewId="0">
      <selection activeCell="A3" sqref="A3"/>
    </sheetView>
  </sheetViews>
  <sheetFormatPr defaultRowHeight="15" x14ac:dyDescent="0.25"/>
  <cols>
    <col min="1" max="1" width="13.140625" bestFit="1" customWidth="1"/>
  </cols>
  <sheetData>
    <row r="3" spans="1:1" x14ac:dyDescent="0.25">
      <c r="A3" s="11" t="s">
        <v>6927</v>
      </c>
    </row>
    <row r="4" spans="1:1" x14ac:dyDescent="0.25">
      <c r="A4" s="12" t="s">
        <v>517</v>
      </c>
    </row>
    <row r="5" spans="1:1" x14ac:dyDescent="0.25">
      <c r="A5" s="12" t="s">
        <v>495</v>
      </c>
    </row>
    <row r="6" spans="1:1" x14ac:dyDescent="0.25">
      <c r="A6" s="12" t="s">
        <v>542</v>
      </c>
    </row>
    <row r="7" spans="1:1" x14ac:dyDescent="0.25">
      <c r="A7" s="12" t="s">
        <v>6</v>
      </c>
    </row>
    <row r="8" spans="1:1" x14ac:dyDescent="0.25">
      <c r="A8" s="12" t="s">
        <v>13</v>
      </c>
    </row>
    <row r="9" spans="1:1" x14ac:dyDescent="0.25">
      <c r="A9" s="12" t="s">
        <v>20</v>
      </c>
    </row>
    <row r="10" spans="1:1" x14ac:dyDescent="0.25">
      <c r="A10" s="12" t="s">
        <v>27</v>
      </c>
    </row>
    <row r="11" spans="1:1" x14ac:dyDescent="0.25">
      <c r="A11" s="12" t="s">
        <v>30</v>
      </c>
    </row>
    <row r="12" spans="1:1" x14ac:dyDescent="0.25">
      <c r="A12" s="12" t="s">
        <v>36</v>
      </c>
    </row>
    <row r="13" spans="1:1" x14ac:dyDescent="0.25">
      <c r="A13" s="12" t="s">
        <v>38</v>
      </c>
    </row>
    <row r="14" spans="1:1" x14ac:dyDescent="0.25">
      <c r="A14" s="12" t="s">
        <v>44</v>
      </c>
    </row>
    <row r="15" spans="1:1" x14ac:dyDescent="0.25">
      <c r="A15" s="12" t="s">
        <v>50</v>
      </c>
    </row>
    <row r="16" spans="1:1" x14ac:dyDescent="0.25">
      <c r="A16" s="12" t="s">
        <v>53</v>
      </c>
    </row>
    <row r="17" spans="1:1" x14ac:dyDescent="0.25">
      <c r="A17" s="12" t="s">
        <v>55</v>
      </c>
    </row>
    <row r="18" spans="1:1" x14ac:dyDescent="0.25">
      <c r="A18" s="12" t="s">
        <v>60</v>
      </c>
    </row>
    <row r="19" spans="1:1" x14ac:dyDescent="0.25">
      <c r="A19" s="12" t="s">
        <v>63</v>
      </c>
    </row>
    <row r="20" spans="1:1" x14ac:dyDescent="0.25">
      <c r="A20" s="12" t="s">
        <v>65</v>
      </c>
    </row>
    <row r="21" spans="1:1" x14ac:dyDescent="0.25">
      <c r="A21" s="12" t="s">
        <v>68</v>
      </c>
    </row>
    <row r="22" spans="1:1" x14ac:dyDescent="0.25">
      <c r="A22" s="12" t="s">
        <v>70</v>
      </c>
    </row>
    <row r="23" spans="1:1" x14ac:dyDescent="0.25">
      <c r="A23" s="12" t="s">
        <v>73</v>
      </c>
    </row>
    <row r="24" spans="1:1" x14ac:dyDescent="0.25">
      <c r="A24" s="12" t="s">
        <v>76</v>
      </c>
    </row>
    <row r="25" spans="1:1" x14ac:dyDescent="0.25">
      <c r="A25" s="12" t="s">
        <v>78</v>
      </c>
    </row>
    <row r="26" spans="1:1" x14ac:dyDescent="0.25">
      <c r="A26" s="12" t="s">
        <v>81</v>
      </c>
    </row>
    <row r="27" spans="1:1" x14ac:dyDescent="0.25">
      <c r="A27" s="12" t="s">
        <v>82</v>
      </c>
    </row>
    <row r="28" spans="1:1" x14ac:dyDescent="0.25">
      <c r="A28" s="12" t="s">
        <v>83</v>
      </c>
    </row>
    <row r="29" spans="1:1" x14ac:dyDescent="0.25">
      <c r="A29" s="12" t="s">
        <v>85</v>
      </c>
    </row>
    <row r="30" spans="1:1" x14ac:dyDescent="0.25">
      <c r="A30" s="12" t="s">
        <v>87</v>
      </c>
    </row>
    <row r="31" spans="1:1" x14ac:dyDescent="0.25">
      <c r="A31" s="12" t="s">
        <v>93</v>
      </c>
    </row>
    <row r="32" spans="1:1" x14ac:dyDescent="0.25">
      <c r="A32" s="12" t="s">
        <v>95</v>
      </c>
    </row>
    <row r="33" spans="1:1" x14ac:dyDescent="0.25">
      <c r="A33" s="12" t="s">
        <v>96</v>
      </c>
    </row>
    <row r="34" spans="1:1" x14ac:dyDescent="0.25">
      <c r="A34" s="12" t="s">
        <v>98</v>
      </c>
    </row>
    <row r="35" spans="1:1" x14ac:dyDescent="0.25">
      <c r="A35" s="12" t="s">
        <v>100</v>
      </c>
    </row>
    <row r="36" spans="1:1" x14ac:dyDescent="0.25">
      <c r="A36" s="12" t="s">
        <v>102</v>
      </c>
    </row>
    <row r="37" spans="1:1" x14ac:dyDescent="0.25">
      <c r="A37" s="12" t="s">
        <v>104</v>
      </c>
    </row>
    <row r="38" spans="1:1" x14ac:dyDescent="0.25">
      <c r="A38" s="12" t="s">
        <v>106</v>
      </c>
    </row>
    <row r="39" spans="1:1" x14ac:dyDescent="0.25">
      <c r="A39" s="12" t="s">
        <v>109</v>
      </c>
    </row>
    <row r="40" spans="1:1" x14ac:dyDescent="0.25">
      <c r="A40" s="12" t="s">
        <v>110</v>
      </c>
    </row>
    <row r="41" spans="1:1" x14ac:dyDescent="0.25">
      <c r="A41" s="12" t="s">
        <v>112</v>
      </c>
    </row>
    <row r="42" spans="1:1" x14ac:dyDescent="0.25">
      <c r="A42" s="12" t="s">
        <v>114</v>
      </c>
    </row>
    <row r="43" spans="1:1" x14ac:dyDescent="0.25">
      <c r="A43" s="12" t="s">
        <v>116</v>
      </c>
    </row>
    <row r="44" spans="1:1" x14ac:dyDescent="0.25">
      <c r="A44" s="12" t="s">
        <v>118</v>
      </c>
    </row>
    <row r="45" spans="1:1" x14ac:dyDescent="0.25">
      <c r="A45" s="12" t="s">
        <v>120</v>
      </c>
    </row>
    <row r="46" spans="1:1" x14ac:dyDescent="0.25">
      <c r="A46" s="12" t="s">
        <v>122</v>
      </c>
    </row>
    <row r="47" spans="1:1" x14ac:dyDescent="0.25">
      <c r="A47" s="12" t="s">
        <v>124</v>
      </c>
    </row>
    <row r="48" spans="1:1" x14ac:dyDescent="0.25">
      <c r="A48" s="12" t="s">
        <v>126</v>
      </c>
    </row>
    <row r="49" spans="1:1" x14ac:dyDescent="0.25">
      <c r="A49" s="12" t="s">
        <v>131</v>
      </c>
    </row>
    <row r="50" spans="1:1" x14ac:dyDescent="0.25">
      <c r="A50" s="12" t="s">
        <v>135</v>
      </c>
    </row>
    <row r="51" spans="1:1" x14ac:dyDescent="0.25">
      <c r="A51" s="12" t="s">
        <v>136</v>
      </c>
    </row>
    <row r="52" spans="1:1" x14ac:dyDescent="0.25">
      <c r="A52" s="12" t="s">
        <v>138</v>
      </c>
    </row>
    <row r="53" spans="1:1" x14ac:dyDescent="0.25">
      <c r="A53" s="12" t="s">
        <v>139</v>
      </c>
    </row>
    <row r="54" spans="1:1" x14ac:dyDescent="0.25">
      <c r="A54" s="12" t="s">
        <v>144</v>
      </c>
    </row>
    <row r="55" spans="1:1" x14ac:dyDescent="0.25">
      <c r="A55" s="12" t="s">
        <v>145</v>
      </c>
    </row>
    <row r="56" spans="1:1" x14ac:dyDescent="0.25">
      <c r="A56" s="12" t="s">
        <v>150</v>
      </c>
    </row>
    <row r="57" spans="1:1" x14ac:dyDescent="0.25">
      <c r="A57" s="12" t="s">
        <v>151</v>
      </c>
    </row>
    <row r="58" spans="1:1" x14ac:dyDescent="0.25">
      <c r="A58" s="12" t="s">
        <v>152</v>
      </c>
    </row>
    <row r="59" spans="1:1" x14ac:dyDescent="0.25">
      <c r="A59" s="12" t="s">
        <v>154</v>
      </c>
    </row>
    <row r="60" spans="1:1" x14ac:dyDescent="0.25">
      <c r="A60" s="12" t="s">
        <v>155</v>
      </c>
    </row>
    <row r="61" spans="1:1" x14ac:dyDescent="0.25">
      <c r="A61" s="12" t="s">
        <v>157</v>
      </c>
    </row>
    <row r="62" spans="1:1" x14ac:dyDescent="0.25">
      <c r="A62" s="12" t="s">
        <v>158</v>
      </c>
    </row>
    <row r="63" spans="1:1" x14ac:dyDescent="0.25">
      <c r="A63" s="12" t="s">
        <v>159</v>
      </c>
    </row>
    <row r="64" spans="1:1" x14ac:dyDescent="0.25">
      <c r="A64" s="12" t="s">
        <v>161</v>
      </c>
    </row>
    <row r="65" spans="1:1" x14ac:dyDescent="0.25">
      <c r="A65" s="12" t="s">
        <v>162</v>
      </c>
    </row>
    <row r="66" spans="1:1" x14ac:dyDescent="0.25">
      <c r="A66" s="12" t="s">
        <v>168</v>
      </c>
    </row>
    <row r="67" spans="1:1" x14ac:dyDescent="0.25">
      <c r="A67" s="12" t="s">
        <v>173</v>
      </c>
    </row>
    <row r="68" spans="1:1" x14ac:dyDescent="0.25">
      <c r="A68" s="12" t="s">
        <v>175</v>
      </c>
    </row>
    <row r="69" spans="1:1" x14ac:dyDescent="0.25">
      <c r="A69" s="12" t="s">
        <v>176</v>
      </c>
    </row>
    <row r="70" spans="1:1" x14ac:dyDescent="0.25">
      <c r="A70" s="12" t="s">
        <v>178</v>
      </c>
    </row>
    <row r="71" spans="1:1" x14ac:dyDescent="0.25">
      <c r="A71" s="12" t="s">
        <v>179</v>
      </c>
    </row>
    <row r="72" spans="1:1" x14ac:dyDescent="0.25">
      <c r="A72" s="12" t="s">
        <v>185</v>
      </c>
    </row>
    <row r="73" spans="1:1" x14ac:dyDescent="0.25">
      <c r="A73" s="12" t="s">
        <v>186</v>
      </c>
    </row>
    <row r="74" spans="1:1" x14ac:dyDescent="0.25">
      <c r="A74" s="12" t="s">
        <v>188</v>
      </c>
    </row>
    <row r="75" spans="1:1" x14ac:dyDescent="0.25">
      <c r="A75" s="12" t="s">
        <v>190</v>
      </c>
    </row>
    <row r="76" spans="1:1" x14ac:dyDescent="0.25">
      <c r="A76" s="12" t="s">
        <v>192</v>
      </c>
    </row>
    <row r="77" spans="1:1" x14ac:dyDescent="0.25">
      <c r="A77" s="12" t="s">
        <v>194</v>
      </c>
    </row>
    <row r="78" spans="1:1" x14ac:dyDescent="0.25">
      <c r="A78" s="12" t="s">
        <v>196</v>
      </c>
    </row>
    <row r="79" spans="1:1" x14ac:dyDescent="0.25">
      <c r="A79" s="12" t="s">
        <v>198</v>
      </c>
    </row>
    <row r="80" spans="1:1" x14ac:dyDescent="0.25">
      <c r="A80" s="12" t="s">
        <v>200</v>
      </c>
    </row>
    <row r="81" spans="1:1" x14ac:dyDescent="0.25">
      <c r="A81" s="12" t="s">
        <v>201</v>
      </c>
    </row>
    <row r="82" spans="1:1" x14ac:dyDescent="0.25">
      <c r="A82" s="12" t="s">
        <v>202</v>
      </c>
    </row>
    <row r="83" spans="1:1" x14ac:dyDescent="0.25">
      <c r="A83" s="12" t="s">
        <v>203</v>
      </c>
    </row>
    <row r="84" spans="1:1" x14ac:dyDescent="0.25">
      <c r="A84" s="12" t="s">
        <v>204</v>
      </c>
    </row>
    <row r="85" spans="1:1" x14ac:dyDescent="0.25">
      <c r="A85" s="12" t="s">
        <v>205</v>
      </c>
    </row>
    <row r="86" spans="1:1" x14ac:dyDescent="0.25">
      <c r="A86" s="12" t="s">
        <v>207</v>
      </c>
    </row>
    <row r="87" spans="1:1" x14ac:dyDescent="0.25">
      <c r="A87" s="12" t="s">
        <v>209</v>
      </c>
    </row>
    <row r="88" spans="1:1" x14ac:dyDescent="0.25">
      <c r="A88" s="12" t="s">
        <v>210</v>
      </c>
    </row>
    <row r="89" spans="1:1" x14ac:dyDescent="0.25">
      <c r="A89" s="12" t="s">
        <v>211</v>
      </c>
    </row>
    <row r="90" spans="1:1" x14ac:dyDescent="0.25">
      <c r="A90" s="12" t="s">
        <v>212</v>
      </c>
    </row>
    <row r="91" spans="1:1" x14ac:dyDescent="0.25">
      <c r="A91" s="12" t="s">
        <v>213</v>
      </c>
    </row>
    <row r="92" spans="1:1" x14ac:dyDescent="0.25">
      <c r="A92" s="12" t="s">
        <v>214</v>
      </c>
    </row>
    <row r="93" spans="1:1" x14ac:dyDescent="0.25">
      <c r="A93" s="12" t="s">
        <v>216</v>
      </c>
    </row>
    <row r="94" spans="1:1" x14ac:dyDescent="0.25">
      <c r="A94" s="12" t="s">
        <v>221</v>
      </c>
    </row>
    <row r="95" spans="1:1" x14ac:dyDescent="0.25">
      <c r="A95" s="12" t="s">
        <v>226</v>
      </c>
    </row>
    <row r="96" spans="1:1" x14ac:dyDescent="0.25">
      <c r="A96" s="12" t="s">
        <v>232</v>
      </c>
    </row>
    <row r="97" spans="1:1" x14ac:dyDescent="0.25">
      <c r="A97" s="12" t="s">
        <v>237</v>
      </c>
    </row>
    <row r="98" spans="1:1" x14ac:dyDescent="0.25">
      <c r="A98" s="12" t="s">
        <v>238</v>
      </c>
    </row>
    <row r="99" spans="1:1" x14ac:dyDescent="0.25">
      <c r="A99" s="12" t="s">
        <v>244</v>
      </c>
    </row>
    <row r="100" spans="1:1" x14ac:dyDescent="0.25">
      <c r="A100" s="12" t="s">
        <v>248</v>
      </c>
    </row>
    <row r="101" spans="1:1" x14ac:dyDescent="0.25">
      <c r="A101" s="12" t="s">
        <v>253</v>
      </c>
    </row>
    <row r="102" spans="1:1" x14ac:dyDescent="0.25">
      <c r="A102" s="12" t="s">
        <v>258</v>
      </c>
    </row>
    <row r="103" spans="1:1" x14ac:dyDescent="0.25">
      <c r="A103" s="12" t="s">
        <v>261</v>
      </c>
    </row>
    <row r="104" spans="1:1" x14ac:dyDescent="0.25">
      <c r="A104" s="12" t="s">
        <v>262</v>
      </c>
    </row>
    <row r="105" spans="1:1" x14ac:dyDescent="0.25">
      <c r="A105" s="12" t="s">
        <v>263</v>
      </c>
    </row>
    <row r="106" spans="1:1" x14ac:dyDescent="0.25">
      <c r="A106" s="12" t="s">
        <v>265</v>
      </c>
    </row>
    <row r="107" spans="1:1" x14ac:dyDescent="0.25">
      <c r="A107" s="12" t="s">
        <v>266</v>
      </c>
    </row>
    <row r="108" spans="1:1" x14ac:dyDescent="0.25">
      <c r="A108" s="12" t="s">
        <v>267</v>
      </c>
    </row>
    <row r="109" spans="1:1" x14ac:dyDescent="0.25">
      <c r="A109" s="12" t="s">
        <v>268</v>
      </c>
    </row>
    <row r="110" spans="1:1" x14ac:dyDescent="0.25">
      <c r="A110" s="12" t="s">
        <v>269</v>
      </c>
    </row>
    <row r="111" spans="1:1" x14ac:dyDescent="0.25">
      <c r="A111" s="12" t="s">
        <v>271</v>
      </c>
    </row>
    <row r="112" spans="1:1" x14ac:dyDescent="0.25">
      <c r="A112" s="12" t="s">
        <v>272</v>
      </c>
    </row>
    <row r="113" spans="1:1" x14ac:dyDescent="0.25">
      <c r="A113" s="12" t="s">
        <v>274</v>
      </c>
    </row>
    <row r="114" spans="1:1" x14ac:dyDescent="0.25">
      <c r="A114" s="12" t="s">
        <v>279</v>
      </c>
    </row>
    <row r="115" spans="1:1" x14ac:dyDescent="0.25">
      <c r="A115" s="12" t="s">
        <v>281</v>
      </c>
    </row>
    <row r="116" spans="1:1" x14ac:dyDescent="0.25">
      <c r="A116" s="12" t="s">
        <v>283</v>
      </c>
    </row>
    <row r="117" spans="1:1" x14ac:dyDescent="0.25">
      <c r="A117" s="12" t="s">
        <v>284</v>
      </c>
    </row>
    <row r="118" spans="1:1" x14ac:dyDescent="0.25">
      <c r="A118" s="12" t="s">
        <v>288</v>
      </c>
    </row>
    <row r="119" spans="1:1" x14ac:dyDescent="0.25">
      <c r="A119" s="12" t="s">
        <v>289</v>
      </c>
    </row>
    <row r="120" spans="1:1" x14ac:dyDescent="0.25">
      <c r="A120" s="12" t="s">
        <v>290</v>
      </c>
    </row>
    <row r="121" spans="1:1" x14ac:dyDescent="0.25">
      <c r="A121" s="12" t="s">
        <v>291</v>
      </c>
    </row>
    <row r="122" spans="1:1" x14ac:dyDescent="0.25">
      <c r="A122" s="12" t="s">
        <v>292</v>
      </c>
    </row>
    <row r="123" spans="1:1" x14ac:dyDescent="0.25">
      <c r="A123" s="12" t="s">
        <v>294</v>
      </c>
    </row>
    <row r="124" spans="1:1" x14ac:dyDescent="0.25">
      <c r="A124" s="12" t="s">
        <v>296</v>
      </c>
    </row>
    <row r="125" spans="1:1" x14ac:dyDescent="0.25">
      <c r="A125" s="12" t="s">
        <v>297</v>
      </c>
    </row>
    <row r="126" spans="1:1" x14ac:dyDescent="0.25">
      <c r="A126" s="12" t="s">
        <v>299</v>
      </c>
    </row>
    <row r="127" spans="1:1" x14ac:dyDescent="0.25">
      <c r="A127" s="12" t="s">
        <v>300</v>
      </c>
    </row>
    <row r="128" spans="1:1" x14ac:dyDescent="0.25">
      <c r="A128" s="12" t="s">
        <v>301</v>
      </c>
    </row>
    <row r="129" spans="1:1" x14ac:dyDescent="0.25">
      <c r="A129" s="12" t="s">
        <v>302</v>
      </c>
    </row>
    <row r="130" spans="1:1" x14ac:dyDescent="0.25">
      <c r="A130" s="12" t="s">
        <v>303</v>
      </c>
    </row>
    <row r="131" spans="1:1" x14ac:dyDescent="0.25">
      <c r="A131" s="12" t="s">
        <v>308</v>
      </c>
    </row>
    <row r="132" spans="1:1" x14ac:dyDescent="0.25">
      <c r="A132" s="12" t="s">
        <v>309</v>
      </c>
    </row>
    <row r="133" spans="1:1" x14ac:dyDescent="0.25">
      <c r="A133" s="12" t="s">
        <v>310</v>
      </c>
    </row>
    <row r="134" spans="1:1" x14ac:dyDescent="0.25">
      <c r="A134" s="12" t="s">
        <v>311</v>
      </c>
    </row>
    <row r="135" spans="1:1" x14ac:dyDescent="0.25">
      <c r="A135" s="12" t="s">
        <v>312</v>
      </c>
    </row>
    <row r="136" spans="1:1" x14ac:dyDescent="0.25">
      <c r="A136" s="12" t="s">
        <v>313</v>
      </c>
    </row>
    <row r="137" spans="1:1" x14ac:dyDescent="0.25">
      <c r="A137" s="12" t="s">
        <v>314</v>
      </c>
    </row>
    <row r="138" spans="1:1" x14ac:dyDescent="0.25">
      <c r="A138" s="12" t="s">
        <v>315</v>
      </c>
    </row>
    <row r="139" spans="1:1" x14ac:dyDescent="0.25">
      <c r="A139" s="12" t="s">
        <v>316</v>
      </c>
    </row>
    <row r="140" spans="1:1" x14ac:dyDescent="0.25">
      <c r="A140" s="12" t="s">
        <v>317</v>
      </c>
    </row>
    <row r="141" spans="1:1" x14ac:dyDescent="0.25">
      <c r="A141" s="12" t="s">
        <v>318</v>
      </c>
    </row>
    <row r="142" spans="1:1" x14ac:dyDescent="0.25">
      <c r="A142" s="12" t="s">
        <v>319</v>
      </c>
    </row>
    <row r="143" spans="1:1" x14ac:dyDescent="0.25">
      <c r="A143" s="12" t="s">
        <v>320</v>
      </c>
    </row>
    <row r="144" spans="1:1" x14ac:dyDescent="0.25">
      <c r="A144" s="12" t="s">
        <v>321</v>
      </c>
    </row>
    <row r="145" spans="1:1" x14ac:dyDescent="0.25">
      <c r="A145" s="12" t="s">
        <v>323</v>
      </c>
    </row>
    <row r="146" spans="1:1" x14ac:dyDescent="0.25">
      <c r="A146" s="12" t="s">
        <v>325</v>
      </c>
    </row>
    <row r="147" spans="1:1" x14ac:dyDescent="0.25">
      <c r="A147" s="12" t="s">
        <v>326</v>
      </c>
    </row>
    <row r="148" spans="1:1" x14ac:dyDescent="0.25">
      <c r="A148" s="12" t="s">
        <v>327</v>
      </c>
    </row>
    <row r="149" spans="1:1" x14ac:dyDescent="0.25">
      <c r="A149" s="12" t="s">
        <v>328</v>
      </c>
    </row>
    <row r="150" spans="1:1" x14ac:dyDescent="0.25">
      <c r="A150" s="12" t="s">
        <v>329</v>
      </c>
    </row>
    <row r="151" spans="1:1" x14ac:dyDescent="0.25">
      <c r="A151" s="12" t="s">
        <v>330</v>
      </c>
    </row>
    <row r="152" spans="1:1" x14ac:dyDescent="0.25">
      <c r="A152" s="12" t="s">
        <v>331</v>
      </c>
    </row>
    <row r="153" spans="1:1" x14ac:dyDescent="0.25">
      <c r="A153" s="12" t="s">
        <v>332</v>
      </c>
    </row>
    <row r="154" spans="1:1" x14ac:dyDescent="0.25">
      <c r="A154" s="12" t="s">
        <v>334</v>
      </c>
    </row>
    <row r="155" spans="1:1" x14ac:dyDescent="0.25">
      <c r="A155" s="12" t="s">
        <v>335</v>
      </c>
    </row>
    <row r="156" spans="1:1" x14ac:dyDescent="0.25">
      <c r="A156" s="12" t="s">
        <v>336</v>
      </c>
    </row>
    <row r="157" spans="1:1" x14ac:dyDescent="0.25">
      <c r="A157" s="12" t="s">
        <v>337</v>
      </c>
    </row>
    <row r="158" spans="1:1" x14ac:dyDescent="0.25">
      <c r="A158" s="12" t="s">
        <v>339</v>
      </c>
    </row>
    <row r="159" spans="1:1" x14ac:dyDescent="0.25">
      <c r="A159" s="12" t="s">
        <v>340</v>
      </c>
    </row>
    <row r="160" spans="1:1" x14ac:dyDescent="0.25">
      <c r="A160" s="12" t="s">
        <v>341</v>
      </c>
    </row>
    <row r="161" spans="1:1" x14ac:dyDescent="0.25">
      <c r="A161" s="12" t="s">
        <v>342</v>
      </c>
    </row>
    <row r="162" spans="1:1" x14ac:dyDescent="0.25">
      <c r="A162" s="12" t="s">
        <v>343</v>
      </c>
    </row>
    <row r="163" spans="1:1" x14ac:dyDescent="0.25">
      <c r="A163" s="12" t="s">
        <v>344</v>
      </c>
    </row>
    <row r="164" spans="1:1" x14ac:dyDescent="0.25">
      <c r="A164" s="12" t="s">
        <v>346</v>
      </c>
    </row>
    <row r="165" spans="1:1" x14ac:dyDescent="0.25">
      <c r="A165" s="12" t="s">
        <v>348</v>
      </c>
    </row>
    <row r="166" spans="1:1" x14ac:dyDescent="0.25">
      <c r="A166" s="12" t="s">
        <v>350</v>
      </c>
    </row>
    <row r="167" spans="1:1" x14ac:dyDescent="0.25">
      <c r="A167" s="12" t="s">
        <v>351</v>
      </c>
    </row>
    <row r="168" spans="1:1" x14ac:dyDescent="0.25">
      <c r="A168" s="12" t="s">
        <v>352</v>
      </c>
    </row>
    <row r="169" spans="1:1" x14ac:dyDescent="0.25">
      <c r="A169" s="12" t="s">
        <v>354</v>
      </c>
    </row>
    <row r="170" spans="1:1" x14ac:dyDescent="0.25">
      <c r="A170" s="12" t="s">
        <v>355</v>
      </c>
    </row>
    <row r="171" spans="1:1" x14ac:dyDescent="0.25">
      <c r="A171" s="12" t="s">
        <v>356</v>
      </c>
    </row>
    <row r="172" spans="1:1" x14ac:dyDescent="0.25">
      <c r="A172" s="12" t="s">
        <v>357</v>
      </c>
    </row>
    <row r="173" spans="1:1" x14ac:dyDescent="0.25">
      <c r="A173" s="12" t="s">
        <v>358</v>
      </c>
    </row>
    <row r="174" spans="1:1" x14ac:dyDescent="0.25">
      <c r="A174" s="12" t="s">
        <v>359</v>
      </c>
    </row>
    <row r="175" spans="1:1" x14ac:dyDescent="0.25">
      <c r="A175" s="12" t="s">
        <v>360</v>
      </c>
    </row>
    <row r="176" spans="1:1" x14ac:dyDescent="0.25">
      <c r="A176" s="12" t="s">
        <v>361</v>
      </c>
    </row>
    <row r="177" spans="1:1" x14ac:dyDescent="0.25">
      <c r="A177" s="12" t="s">
        <v>362</v>
      </c>
    </row>
    <row r="178" spans="1:1" x14ac:dyDescent="0.25">
      <c r="A178" s="12" t="s">
        <v>363</v>
      </c>
    </row>
    <row r="179" spans="1:1" x14ac:dyDescent="0.25">
      <c r="A179" s="12" t="s">
        <v>364</v>
      </c>
    </row>
    <row r="180" spans="1:1" x14ac:dyDescent="0.25">
      <c r="A180" s="12" t="s">
        <v>365</v>
      </c>
    </row>
    <row r="181" spans="1:1" x14ac:dyDescent="0.25">
      <c r="A181" s="12" t="s">
        <v>369</v>
      </c>
    </row>
    <row r="182" spans="1:1" x14ac:dyDescent="0.25">
      <c r="A182" s="12" t="s">
        <v>371</v>
      </c>
    </row>
    <row r="183" spans="1:1" x14ac:dyDescent="0.25">
      <c r="A183" s="12" t="s">
        <v>373</v>
      </c>
    </row>
    <row r="184" spans="1:1" x14ac:dyDescent="0.25">
      <c r="A184" s="12" t="s">
        <v>374</v>
      </c>
    </row>
    <row r="185" spans="1:1" x14ac:dyDescent="0.25">
      <c r="A185" s="12" t="s">
        <v>375</v>
      </c>
    </row>
    <row r="186" spans="1:1" x14ac:dyDescent="0.25">
      <c r="A186" s="12" t="s">
        <v>380</v>
      </c>
    </row>
    <row r="187" spans="1:1" x14ac:dyDescent="0.25">
      <c r="A187" s="12" t="s">
        <v>381</v>
      </c>
    </row>
    <row r="188" spans="1:1" x14ac:dyDescent="0.25">
      <c r="A188" s="12" t="s">
        <v>383</v>
      </c>
    </row>
    <row r="189" spans="1:1" x14ac:dyDescent="0.25">
      <c r="A189" s="12" t="s">
        <v>384</v>
      </c>
    </row>
    <row r="190" spans="1:1" x14ac:dyDescent="0.25">
      <c r="A190" s="12" t="s">
        <v>385</v>
      </c>
    </row>
    <row r="191" spans="1:1" x14ac:dyDescent="0.25">
      <c r="A191" s="12" t="s">
        <v>386</v>
      </c>
    </row>
    <row r="192" spans="1:1" x14ac:dyDescent="0.25">
      <c r="A192" s="12" t="s">
        <v>391</v>
      </c>
    </row>
    <row r="193" spans="1:1" x14ac:dyDescent="0.25">
      <c r="A193" s="12" t="s">
        <v>392</v>
      </c>
    </row>
    <row r="194" spans="1:1" x14ac:dyDescent="0.25">
      <c r="A194" s="12" t="s">
        <v>393</v>
      </c>
    </row>
    <row r="195" spans="1:1" x14ac:dyDescent="0.25">
      <c r="A195" s="12" t="s">
        <v>395</v>
      </c>
    </row>
    <row r="196" spans="1:1" x14ac:dyDescent="0.25">
      <c r="A196" s="12" t="s">
        <v>396</v>
      </c>
    </row>
    <row r="197" spans="1:1" x14ac:dyDescent="0.25">
      <c r="A197" s="12" t="s">
        <v>397</v>
      </c>
    </row>
    <row r="198" spans="1:1" x14ac:dyDescent="0.25">
      <c r="A198" s="12" t="s">
        <v>399</v>
      </c>
    </row>
    <row r="199" spans="1:1" x14ac:dyDescent="0.25">
      <c r="A199" s="12" t="s">
        <v>401</v>
      </c>
    </row>
    <row r="200" spans="1:1" x14ac:dyDescent="0.25">
      <c r="A200" s="12" t="s">
        <v>402</v>
      </c>
    </row>
    <row r="201" spans="1:1" x14ac:dyDescent="0.25">
      <c r="A201" s="12" t="s">
        <v>407</v>
      </c>
    </row>
    <row r="202" spans="1:1" x14ac:dyDescent="0.25">
      <c r="A202" s="12" t="s">
        <v>408</v>
      </c>
    </row>
    <row r="203" spans="1:1" x14ac:dyDescent="0.25">
      <c r="A203" s="12" t="s">
        <v>414</v>
      </c>
    </row>
    <row r="204" spans="1:1" x14ac:dyDescent="0.25">
      <c r="A204" s="12" t="s">
        <v>415</v>
      </c>
    </row>
    <row r="205" spans="1:1" x14ac:dyDescent="0.25">
      <c r="A205" s="12" t="s">
        <v>416</v>
      </c>
    </row>
    <row r="206" spans="1:1" x14ac:dyDescent="0.25">
      <c r="A206" s="12" t="s">
        <v>417</v>
      </c>
    </row>
    <row r="207" spans="1:1" x14ac:dyDescent="0.25">
      <c r="A207" s="12" t="s">
        <v>418</v>
      </c>
    </row>
    <row r="208" spans="1:1" x14ac:dyDescent="0.25">
      <c r="A208" s="12" t="s">
        <v>419</v>
      </c>
    </row>
    <row r="209" spans="1:1" x14ac:dyDescent="0.25">
      <c r="A209" s="12" t="s">
        <v>420</v>
      </c>
    </row>
    <row r="210" spans="1:1" x14ac:dyDescent="0.25">
      <c r="A210" s="12" t="s">
        <v>421</v>
      </c>
    </row>
    <row r="211" spans="1:1" x14ac:dyDescent="0.25">
      <c r="A211" s="12" t="s">
        <v>425</v>
      </c>
    </row>
    <row r="212" spans="1:1" x14ac:dyDescent="0.25">
      <c r="A212" s="12" t="s">
        <v>426</v>
      </c>
    </row>
    <row r="213" spans="1:1" x14ac:dyDescent="0.25">
      <c r="A213" s="12" t="s">
        <v>430</v>
      </c>
    </row>
    <row r="214" spans="1:1" x14ac:dyDescent="0.25">
      <c r="A214" s="12" t="s">
        <v>431</v>
      </c>
    </row>
    <row r="215" spans="1:1" x14ac:dyDescent="0.25">
      <c r="A215" s="12" t="s">
        <v>433</v>
      </c>
    </row>
    <row r="216" spans="1:1" x14ac:dyDescent="0.25">
      <c r="A216" s="12" t="s">
        <v>434</v>
      </c>
    </row>
    <row r="217" spans="1:1" x14ac:dyDescent="0.25">
      <c r="A217" s="12" t="s">
        <v>435</v>
      </c>
    </row>
    <row r="218" spans="1:1" x14ac:dyDescent="0.25">
      <c r="A218" s="12" t="s">
        <v>436</v>
      </c>
    </row>
    <row r="219" spans="1:1" x14ac:dyDescent="0.25">
      <c r="A219" s="12" t="s">
        <v>437</v>
      </c>
    </row>
    <row r="220" spans="1:1" x14ac:dyDescent="0.25">
      <c r="A220" s="12" t="s">
        <v>439</v>
      </c>
    </row>
    <row r="221" spans="1:1" x14ac:dyDescent="0.25">
      <c r="A221" s="12" t="s">
        <v>443</v>
      </c>
    </row>
    <row r="222" spans="1:1" x14ac:dyDescent="0.25">
      <c r="A222" s="12" t="s">
        <v>444</v>
      </c>
    </row>
    <row r="223" spans="1:1" x14ac:dyDescent="0.25">
      <c r="A223" s="12" t="s">
        <v>445</v>
      </c>
    </row>
    <row r="224" spans="1:1" x14ac:dyDescent="0.25">
      <c r="A224" s="12" t="s">
        <v>447</v>
      </c>
    </row>
    <row r="225" spans="1:1" x14ac:dyDescent="0.25">
      <c r="A225" s="12" t="s">
        <v>448</v>
      </c>
    </row>
    <row r="226" spans="1:1" x14ac:dyDescent="0.25">
      <c r="A226" s="12" t="s">
        <v>449</v>
      </c>
    </row>
    <row r="227" spans="1:1" x14ac:dyDescent="0.25">
      <c r="A227" s="12" t="s">
        <v>450</v>
      </c>
    </row>
    <row r="228" spans="1:1" x14ac:dyDescent="0.25">
      <c r="A228" s="12" t="s">
        <v>451</v>
      </c>
    </row>
    <row r="229" spans="1:1" x14ac:dyDescent="0.25">
      <c r="A229" s="12" t="s">
        <v>452</v>
      </c>
    </row>
    <row r="230" spans="1:1" x14ac:dyDescent="0.25">
      <c r="A230" s="12" t="s">
        <v>454</v>
      </c>
    </row>
    <row r="231" spans="1:1" x14ac:dyDescent="0.25">
      <c r="A231" s="12" t="s">
        <v>458</v>
      </c>
    </row>
    <row r="232" spans="1:1" x14ac:dyDescent="0.25">
      <c r="A232" s="12" t="s">
        <v>459</v>
      </c>
    </row>
    <row r="233" spans="1:1" x14ac:dyDescent="0.25">
      <c r="A233" s="12" t="s">
        <v>464</v>
      </c>
    </row>
    <row r="234" spans="1:1" x14ac:dyDescent="0.25">
      <c r="A234" s="12" t="s">
        <v>466</v>
      </c>
    </row>
    <row r="235" spans="1:1" x14ac:dyDescent="0.25">
      <c r="A235" s="12" t="s">
        <v>467</v>
      </c>
    </row>
    <row r="236" spans="1:1" x14ac:dyDescent="0.25">
      <c r="A236" s="12" t="s">
        <v>468</v>
      </c>
    </row>
    <row r="237" spans="1:1" x14ac:dyDescent="0.25">
      <c r="A237" s="12" t="s">
        <v>469</v>
      </c>
    </row>
    <row r="238" spans="1:1" x14ac:dyDescent="0.25">
      <c r="A238" s="12" t="s">
        <v>470</v>
      </c>
    </row>
    <row r="239" spans="1:1" x14ac:dyDescent="0.25">
      <c r="A239" s="12" t="s">
        <v>471</v>
      </c>
    </row>
    <row r="240" spans="1:1" x14ac:dyDescent="0.25">
      <c r="A240" s="12" t="s">
        <v>472</v>
      </c>
    </row>
    <row r="241" spans="1:1" x14ac:dyDescent="0.25">
      <c r="A241" s="12" t="s">
        <v>474</v>
      </c>
    </row>
    <row r="242" spans="1:1" x14ac:dyDescent="0.25">
      <c r="A242" s="12" t="s">
        <v>475</v>
      </c>
    </row>
    <row r="243" spans="1:1" x14ac:dyDescent="0.25">
      <c r="A243" s="12" t="s">
        <v>479</v>
      </c>
    </row>
    <row r="244" spans="1:1" x14ac:dyDescent="0.25">
      <c r="A244" s="12" t="s">
        <v>480</v>
      </c>
    </row>
    <row r="245" spans="1:1" x14ac:dyDescent="0.25">
      <c r="A245" s="12" t="s">
        <v>481</v>
      </c>
    </row>
    <row r="246" spans="1:1" x14ac:dyDescent="0.25">
      <c r="A246" s="12" t="s">
        <v>482</v>
      </c>
    </row>
    <row r="247" spans="1:1" x14ac:dyDescent="0.25">
      <c r="A247" s="12" t="s">
        <v>483</v>
      </c>
    </row>
    <row r="248" spans="1:1" x14ac:dyDescent="0.25">
      <c r="A248" s="12" t="s">
        <v>485</v>
      </c>
    </row>
    <row r="249" spans="1:1" x14ac:dyDescent="0.25">
      <c r="A249" s="12" t="s">
        <v>487</v>
      </c>
    </row>
    <row r="250" spans="1:1" x14ac:dyDescent="0.25">
      <c r="A250" s="12" t="s">
        <v>488</v>
      </c>
    </row>
    <row r="251" spans="1:1" x14ac:dyDescent="0.25">
      <c r="A251" s="12" t="s">
        <v>490</v>
      </c>
    </row>
    <row r="252" spans="1:1" x14ac:dyDescent="0.25">
      <c r="A252" s="12" t="s">
        <v>491</v>
      </c>
    </row>
    <row r="253" spans="1:1" x14ac:dyDescent="0.25">
      <c r="A253" s="12" t="s">
        <v>492</v>
      </c>
    </row>
    <row r="254" spans="1:1" x14ac:dyDescent="0.25">
      <c r="A254" s="12" t="s">
        <v>493</v>
      </c>
    </row>
    <row r="255" spans="1:1" x14ac:dyDescent="0.25">
      <c r="A255" s="12" t="s">
        <v>494</v>
      </c>
    </row>
    <row r="256" spans="1:1" x14ac:dyDescent="0.25">
      <c r="A256" s="12" t="s">
        <v>496</v>
      </c>
    </row>
    <row r="257" spans="1:1" x14ac:dyDescent="0.25">
      <c r="A257" s="12" t="s">
        <v>497</v>
      </c>
    </row>
    <row r="258" spans="1:1" x14ac:dyDescent="0.25">
      <c r="A258" s="12" t="s">
        <v>498</v>
      </c>
    </row>
    <row r="259" spans="1:1" x14ac:dyDescent="0.25">
      <c r="A259" s="12" t="s">
        <v>499</v>
      </c>
    </row>
    <row r="260" spans="1:1" x14ac:dyDescent="0.25">
      <c r="A260" s="12" t="s">
        <v>500</v>
      </c>
    </row>
    <row r="261" spans="1:1" x14ac:dyDescent="0.25">
      <c r="A261" s="12" t="s">
        <v>501</v>
      </c>
    </row>
    <row r="262" spans="1:1" x14ac:dyDescent="0.25">
      <c r="A262" s="12" t="s">
        <v>503</v>
      </c>
    </row>
    <row r="263" spans="1:1" x14ac:dyDescent="0.25">
      <c r="A263" s="12" t="s">
        <v>504</v>
      </c>
    </row>
    <row r="264" spans="1:1" x14ac:dyDescent="0.25">
      <c r="A264" s="12" t="s">
        <v>505</v>
      </c>
    </row>
    <row r="265" spans="1:1" x14ac:dyDescent="0.25">
      <c r="A265" s="12" t="s">
        <v>507</v>
      </c>
    </row>
    <row r="266" spans="1:1" x14ac:dyDescent="0.25">
      <c r="A266" s="12" t="s">
        <v>508</v>
      </c>
    </row>
    <row r="267" spans="1:1" x14ac:dyDescent="0.25">
      <c r="A267" s="12" t="s">
        <v>509</v>
      </c>
    </row>
    <row r="268" spans="1:1" x14ac:dyDescent="0.25">
      <c r="A268" s="12" t="s">
        <v>511</v>
      </c>
    </row>
    <row r="269" spans="1:1" x14ac:dyDescent="0.25">
      <c r="A269" s="12" t="s">
        <v>513</v>
      </c>
    </row>
    <row r="270" spans="1:1" x14ac:dyDescent="0.25">
      <c r="A270" s="12" t="s">
        <v>514</v>
      </c>
    </row>
    <row r="271" spans="1:1" x14ac:dyDescent="0.25">
      <c r="A271" s="12" t="s">
        <v>515</v>
      </c>
    </row>
    <row r="272" spans="1:1" x14ac:dyDescent="0.25">
      <c r="A272" s="12" t="s">
        <v>518</v>
      </c>
    </row>
    <row r="273" spans="1:1" x14ac:dyDescent="0.25">
      <c r="A273" s="12" t="s">
        <v>519</v>
      </c>
    </row>
    <row r="274" spans="1:1" x14ac:dyDescent="0.25">
      <c r="A274" s="12" t="s">
        <v>520</v>
      </c>
    </row>
    <row r="275" spans="1:1" x14ac:dyDescent="0.25">
      <c r="A275" s="12" t="s">
        <v>521</v>
      </c>
    </row>
    <row r="276" spans="1:1" x14ac:dyDescent="0.25">
      <c r="A276" s="12" t="s">
        <v>522</v>
      </c>
    </row>
    <row r="277" spans="1:1" x14ac:dyDescent="0.25">
      <c r="A277" s="12" t="s">
        <v>524</v>
      </c>
    </row>
    <row r="278" spans="1:1" x14ac:dyDescent="0.25">
      <c r="A278" s="12" t="s">
        <v>525</v>
      </c>
    </row>
    <row r="279" spans="1:1" x14ac:dyDescent="0.25">
      <c r="A279" s="12" t="s">
        <v>526</v>
      </c>
    </row>
    <row r="280" spans="1:1" x14ac:dyDescent="0.25">
      <c r="A280" s="12" t="s">
        <v>531</v>
      </c>
    </row>
    <row r="281" spans="1:1" x14ac:dyDescent="0.25">
      <c r="A281" s="12" t="s">
        <v>532</v>
      </c>
    </row>
    <row r="282" spans="1:1" x14ac:dyDescent="0.25">
      <c r="A282" s="12" t="s">
        <v>533</v>
      </c>
    </row>
    <row r="283" spans="1:1" x14ac:dyDescent="0.25">
      <c r="A283" s="12" t="s">
        <v>534</v>
      </c>
    </row>
    <row r="284" spans="1:1" x14ac:dyDescent="0.25">
      <c r="A284" s="12" t="s">
        <v>535</v>
      </c>
    </row>
    <row r="285" spans="1:1" x14ac:dyDescent="0.25">
      <c r="A285" s="12" t="s">
        <v>536</v>
      </c>
    </row>
    <row r="286" spans="1:1" x14ac:dyDescent="0.25">
      <c r="A286" s="12" t="s">
        <v>538</v>
      </c>
    </row>
    <row r="287" spans="1:1" x14ac:dyDescent="0.25">
      <c r="A287" s="12" t="s">
        <v>539</v>
      </c>
    </row>
    <row r="288" spans="1:1" x14ac:dyDescent="0.25">
      <c r="A288" s="12" t="s">
        <v>540</v>
      </c>
    </row>
    <row r="289" spans="1:1" x14ac:dyDescent="0.25">
      <c r="A289" s="12" t="s">
        <v>541</v>
      </c>
    </row>
    <row r="290" spans="1:1" x14ac:dyDescent="0.25">
      <c r="A290" s="12" t="s">
        <v>543</v>
      </c>
    </row>
    <row r="291" spans="1:1" x14ac:dyDescent="0.25">
      <c r="A291" s="12" t="s">
        <v>544</v>
      </c>
    </row>
    <row r="292" spans="1:1" x14ac:dyDescent="0.25">
      <c r="A292" s="12" t="s">
        <v>549</v>
      </c>
    </row>
    <row r="293" spans="1:1" x14ac:dyDescent="0.25">
      <c r="A293" s="12" t="s">
        <v>551</v>
      </c>
    </row>
    <row r="294" spans="1:1" x14ac:dyDescent="0.25">
      <c r="A294" s="12" t="s">
        <v>555</v>
      </c>
    </row>
    <row r="295" spans="1:1" x14ac:dyDescent="0.25">
      <c r="A295" s="12" t="s">
        <v>557</v>
      </c>
    </row>
    <row r="296" spans="1:1" x14ac:dyDescent="0.25">
      <c r="A296" s="12" t="s">
        <v>558</v>
      </c>
    </row>
    <row r="297" spans="1:1" x14ac:dyDescent="0.25">
      <c r="A297" s="12" t="s">
        <v>559</v>
      </c>
    </row>
    <row r="298" spans="1:1" x14ac:dyDescent="0.25">
      <c r="A298" s="12" t="s">
        <v>560</v>
      </c>
    </row>
    <row r="299" spans="1:1" x14ac:dyDescent="0.25">
      <c r="A299" s="12" t="s">
        <v>561</v>
      </c>
    </row>
    <row r="300" spans="1:1" x14ac:dyDescent="0.25">
      <c r="A300" s="12" t="s">
        <v>562</v>
      </c>
    </row>
    <row r="301" spans="1:1" x14ac:dyDescent="0.25">
      <c r="A301" s="12" t="s">
        <v>564</v>
      </c>
    </row>
    <row r="302" spans="1:1" x14ac:dyDescent="0.25">
      <c r="A302" s="12" t="s">
        <v>566</v>
      </c>
    </row>
    <row r="303" spans="1:1" x14ac:dyDescent="0.25">
      <c r="A303" s="12" t="s">
        <v>567</v>
      </c>
    </row>
    <row r="304" spans="1:1" x14ac:dyDescent="0.25">
      <c r="A304" s="12" t="s">
        <v>568</v>
      </c>
    </row>
    <row r="305" spans="1:1" x14ac:dyDescent="0.25">
      <c r="A305" s="12" t="s">
        <v>569</v>
      </c>
    </row>
    <row r="306" spans="1:1" x14ac:dyDescent="0.25">
      <c r="A306" s="12" t="s">
        <v>573</v>
      </c>
    </row>
    <row r="307" spans="1:1" x14ac:dyDescent="0.25">
      <c r="A307" s="12" t="s">
        <v>574</v>
      </c>
    </row>
    <row r="308" spans="1:1" x14ac:dyDescent="0.25">
      <c r="A308" s="12" t="s">
        <v>575</v>
      </c>
    </row>
    <row r="309" spans="1:1" x14ac:dyDescent="0.25">
      <c r="A309" s="12" t="s">
        <v>576</v>
      </c>
    </row>
    <row r="310" spans="1:1" x14ac:dyDescent="0.25">
      <c r="A310" s="12" t="s">
        <v>577</v>
      </c>
    </row>
    <row r="311" spans="1:1" x14ac:dyDescent="0.25">
      <c r="A311" s="12" t="s">
        <v>578</v>
      </c>
    </row>
    <row r="312" spans="1:1" x14ac:dyDescent="0.25">
      <c r="A312" s="12" t="s">
        <v>579</v>
      </c>
    </row>
    <row r="313" spans="1:1" x14ac:dyDescent="0.25">
      <c r="A313" s="12" t="s">
        <v>580</v>
      </c>
    </row>
    <row r="314" spans="1:1" x14ac:dyDescent="0.25">
      <c r="A314" s="12" t="s">
        <v>581</v>
      </c>
    </row>
    <row r="315" spans="1:1" x14ac:dyDescent="0.25">
      <c r="A315" s="12" t="s">
        <v>583</v>
      </c>
    </row>
    <row r="316" spans="1:1" x14ac:dyDescent="0.25">
      <c r="A316" s="12" t="s">
        <v>584</v>
      </c>
    </row>
    <row r="317" spans="1:1" x14ac:dyDescent="0.25">
      <c r="A317" s="12" t="s">
        <v>585</v>
      </c>
    </row>
    <row r="318" spans="1:1" x14ac:dyDescent="0.25">
      <c r="A318" s="12" t="s">
        <v>586</v>
      </c>
    </row>
    <row r="319" spans="1:1" x14ac:dyDescent="0.25">
      <c r="A319" s="12" t="s">
        <v>587</v>
      </c>
    </row>
    <row r="320" spans="1:1" x14ac:dyDescent="0.25">
      <c r="A320" s="12" t="s">
        <v>588</v>
      </c>
    </row>
    <row r="321" spans="1:1" x14ac:dyDescent="0.25">
      <c r="A321" s="12" t="s">
        <v>589</v>
      </c>
    </row>
    <row r="322" spans="1:1" x14ac:dyDescent="0.25">
      <c r="A322" s="12" t="s">
        <v>590</v>
      </c>
    </row>
    <row r="323" spans="1:1" x14ac:dyDescent="0.25">
      <c r="A323" s="12" t="s">
        <v>591</v>
      </c>
    </row>
    <row r="324" spans="1:1" x14ac:dyDescent="0.25">
      <c r="A324" s="12" t="s">
        <v>592</v>
      </c>
    </row>
    <row r="325" spans="1:1" x14ac:dyDescent="0.25">
      <c r="A325" s="12" t="s">
        <v>593</v>
      </c>
    </row>
    <row r="326" spans="1:1" x14ac:dyDescent="0.25">
      <c r="A326" s="12" t="s">
        <v>594</v>
      </c>
    </row>
    <row r="327" spans="1:1" x14ac:dyDescent="0.25">
      <c r="A327" s="12" t="s">
        <v>599</v>
      </c>
    </row>
    <row r="328" spans="1:1" x14ac:dyDescent="0.25">
      <c r="A328" s="12" t="s">
        <v>600</v>
      </c>
    </row>
    <row r="329" spans="1:1" x14ac:dyDescent="0.25">
      <c r="A329" s="12" t="s">
        <v>601</v>
      </c>
    </row>
    <row r="330" spans="1:1" x14ac:dyDescent="0.25">
      <c r="A330" s="12" t="s">
        <v>602</v>
      </c>
    </row>
    <row r="331" spans="1:1" x14ac:dyDescent="0.25">
      <c r="A331" s="12" t="s">
        <v>603</v>
      </c>
    </row>
    <row r="332" spans="1:1" x14ac:dyDescent="0.25">
      <c r="A332" s="12" t="s">
        <v>605</v>
      </c>
    </row>
    <row r="333" spans="1:1" x14ac:dyDescent="0.25">
      <c r="A333" s="12" t="s">
        <v>606</v>
      </c>
    </row>
    <row r="334" spans="1:1" x14ac:dyDescent="0.25">
      <c r="A334" s="12" t="s">
        <v>607</v>
      </c>
    </row>
    <row r="335" spans="1:1" x14ac:dyDescent="0.25">
      <c r="A335" s="12" t="s">
        <v>608</v>
      </c>
    </row>
    <row r="336" spans="1:1" x14ac:dyDescent="0.25">
      <c r="A336" s="12" t="s">
        <v>609</v>
      </c>
    </row>
    <row r="337" spans="1:1" x14ac:dyDescent="0.25">
      <c r="A337" s="12" t="s">
        <v>610</v>
      </c>
    </row>
    <row r="338" spans="1:1" x14ac:dyDescent="0.25">
      <c r="A338" s="12" t="s">
        <v>611</v>
      </c>
    </row>
    <row r="339" spans="1:1" x14ac:dyDescent="0.25">
      <c r="A339" s="12" t="s">
        <v>612</v>
      </c>
    </row>
    <row r="340" spans="1:1" x14ac:dyDescent="0.25">
      <c r="A340" s="12" t="s">
        <v>614</v>
      </c>
    </row>
    <row r="341" spans="1:1" x14ac:dyDescent="0.25">
      <c r="A341" s="12" t="s">
        <v>615</v>
      </c>
    </row>
    <row r="342" spans="1:1" x14ac:dyDescent="0.25">
      <c r="A342" s="12" t="s">
        <v>616</v>
      </c>
    </row>
    <row r="343" spans="1:1" x14ac:dyDescent="0.25">
      <c r="A343" s="12" t="s">
        <v>617</v>
      </c>
    </row>
    <row r="344" spans="1:1" x14ac:dyDescent="0.25">
      <c r="A344" s="12" t="s">
        <v>618</v>
      </c>
    </row>
    <row r="345" spans="1:1" x14ac:dyDescent="0.25">
      <c r="A345" s="12" t="s">
        <v>620</v>
      </c>
    </row>
    <row r="346" spans="1:1" x14ac:dyDescent="0.25">
      <c r="A346" s="12" t="s">
        <v>621</v>
      </c>
    </row>
    <row r="347" spans="1:1" x14ac:dyDescent="0.25">
      <c r="A347" s="12" t="s">
        <v>623</v>
      </c>
    </row>
    <row r="348" spans="1:1" x14ac:dyDescent="0.25">
      <c r="A348" s="12" t="s">
        <v>625</v>
      </c>
    </row>
    <row r="349" spans="1:1" x14ac:dyDescent="0.25">
      <c r="A349" s="12" t="s">
        <v>626</v>
      </c>
    </row>
    <row r="350" spans="1:1" x14ac:dyDescent="0.25">
      <c r="A350" s="12" t="s">
        <v>627</v>
      </c>
    </row>
    <row r="351" spans="1:1" x14ac:dyDescent="0.25">
      <c r="A351" s="12" t="s">
        <v>628</v>
      </c>
    </row>
    <row r="352" spans="1:1" x14ac:dyDescent="0.25">
      <c r="A352" s="12" t="s">
        <v>629</v>
      </c>
    </row>
    <row r="353" spans="1:1" x14ac:dyDescent="0.25">
      <c r="A353" s="12" t="s">
        <v>630</v>
      </c>
    </row>
    <row r="354" spans="1:1" x14ac:dyDescent="0.25">
      <c r="A354" s="12" t="s">
        <v>631</v>
      </c>
    </row>
    <row r="355" spans="1:1" x14ac:dyDescent="0.25">
      <c r="A355" s="12" t="s">
        <v>632</v>
      </c>
    </row>
    <row r="356" spans="1:1" x14ac:dyDescent="0.25">
      <c r="A356" s="12" t="s">
        <v>634</v>
      </c>
    </row>
    <row r="357" spans="1:1" x14ac:dyDescent="0.25">
      <c r="A357" s="12" t="s">
        <v>636</v>
      </c>
    </row>
    <row r="358" spans="1:1" x14ac:dyDescent="0.25">
      <c r="A358" s="12" t="s">
        <v>637</v>
      </c>
    </row>
    <row r="359" spans="1:1" x14ac:dyDescent="0.25">
      <c r="A359" s="12" t="s">
        <v>639</v>
      </c>
    </row>
    <row r="360" spans="1:1" x14ac:dyDescent="0.25">
      <c r="A360" s="12" t="s">
        <v>640</v>
      </c>
    </row>
    <row r="361" spans="1:1" x14ac:dyDescent="0.25">
      <c r="A361" s="12" t="s">
        <v>641</v>
      </c>
    </row>
    <row r="362" spans="1:1" x14ac:dyDescent="0.25">
      <c r="A362" s="12" t="s">
        <v>642</v>
      </c>
    </row>
    <row r="363" spans="1:1" x14ac:dyDescent="0.25">
      <c r="A363" s="12" t="s">
        <v>645</v>
      </c>
    </row>
    <row r="364" spans="1:1" x14ac:dyDescent="0.25">
      <c r="A364" s="12" t="s">
        <v>651</v>
      </c>
    </row>
    <row r="365" spans="1:1" x14ac:dyDescent="0.25">
      <c r="A365" s="12" t="s">
        <v>652</v>
      </c>
    </row>
    <row r="366" spans="1:1" x14ac:dyDescent="0.25">
      <c r="A366" s="12" t="s">
        <v>654</v>
      </c>
    </row>
    <row r="367" spans="1:1" x14ac:dyDescent="0.25">
      <c r="A367" s="12" t="s">
        <v>655</v>
      </c>
    </row>
    <row r="368" spans="1:1" x14ac:dyDescent="0.25">
      <c r="A368" s="12" t="s">
        <v>656</v>
      </c>
    </row>
    <row r="369" spans="1:1" x14ac:dyDescent="0.25">
      <c r="A369" s="12" t="s">
        <v>659</v>
      </c>
    </row>
    <row r="370" spans="1:1" x14ac:dyDescent="0.25">
      <c r="A370" s="12" t="s">
        <v>661</v>
      </c>
    </row>
    <row r="371" spans="1:1" x14ac:dyDescent="0.25">
      <c r="A371" s="12" t="s">
        <v>662</v>
      </c>
    </row>
    <row r="372" spans="1:1" x14ac:dyDescent="0.25">
      <c r="A372" s="12" t="s">
        <v>663</v>
      </c>
    </row>
    <row r="373" spans="1:1" x14ac:dyDescent="0.25">
      <c r="A373" s="12" t="s">
        <v>664</v>
      </c>
    </row>
    <row r="374" spans="1:1" x14ac:dyDescent="0.25">
      <c r="A374" s="12" t="s">
        <v>665</v>
      </c>
    </row>
    <row r="375" spans="1:1" x14ac:dyDescent="0.25">
      <c r="A375" s="12" t="s">
        <v>666</v>
      </c>
    </row>
    <row r="376" spans="1:1" x14ac:dyDescent="0.25">
      <c r="A376" s="12" t="s">
        <v>667</v>
      </c>
    </row>
    <row r="377" spans="1:1" x14ac:dyDescent="0.25">
      <c r="A377" s="12" t="s">
        <v>668</v>
      </c>
    </row>
    <row r="378" spans="1:1" x14ac:dyDescent="0.25">
      <c r="A378" s="12" t="s">
        <v>670</v>
      </c>
    </row>
    <row r="379" spans="1:1" x14ac:dyDescent="0.25">
      <c r="A379" s="12" t="s">
        <v>672</v>
      </c>
    </row>
    <row r="380" spans="1:1" x14ac:dyDescent="0.25">
      <c r="A380" s="12" t="s">
        <v>673</v>
      </c>
    </row>
    <row r="381" spans="1:1" x14ac:dyDescent="0.25">
      <c r="A381" s="12" t="s">
        <v>674</v>
      </c>
    </row>
    <row r="382" spans="1:1" x14ac:dyDescent="0.25">
      <c r="A382" s="12" t="s">
        <v>675</v>
      </c>
    </row>
    <row r="383" spans="1:1" x14ac:dyDescent="0.25">
      <c r="A383" s="12" t="s">
        <v>676</v>
      </c>
    </row>
    <row r="384" spans="1:1" x14ac:dyDescent="0.25">
      <c r="A384" s="12" t="s">
        <v>677</v>
      </c>
    </row>
    <row r="385" spans="1:1" x14ac:dyDescent="0.25">
      <c r="A385" s="12" t="s">
        <v>678</v>
      </c>
    </row>
    <row r="386" spans="1:1" x14ac:dyDescent="0.25">
      <c r="A386" s="12" t="s">
        <v>679</v>
      </c>
    </row>
    <row r="387" spans="1:1" x14ac:dyDescent="0.25">
      <c r="A387" s="12" t="s">
        <v>680</v>
      </c>
    </row>
    <row r="388" spans="1:1" x14ac:dyDescent="0.25">
      <c r="A388" s="12" t="s">
        <v>681</v>
      </c>
    </row>
    <row r="389" spans="1:1" x14ac:dyDescent="0.25">
      <c r="A389" s="12" t="s">
        <v>682</v>
      </c>
    </row>
    <row r="390" spans="1:1" x14ac:dyDescent="0.25">
      <c r="A390" s="12" t="s">
        <v>683</v>
      </c>
    </row>
    <row r="391" spans="1:1" x14ac:dyDescent="0.25">
      <c r="A391" s="12" t="s">
        <v>684</v>
      </c>
    </row>
    <row r="392" spans="1:1" x14ac:dyDescent="0.25">
      <c r="A392" s="12" t="s">
        <v>685</v>
      </c>
    </row>
    <row r="393" spans="1:1" x14ac:dyDescent="0.25">
      <c r="A393" s="12" t="s">
        <v>686</v>
      </c>
    </row>
    <row r="394" spans="1:1" x14ac:dyDescent="0.25">
      <c r="A394" s="12" t="s">
        <v>687</v>
      </c>
    </row>
    <row r="395" spans="1:1" x14ac:dyDescent="0.25">
      <c r="A395" s="12" t="s">
        <v>688</v>
      </c>
    </row>
    <row r="396" spans="1:1" x14ac:dyDescent="0.25">
      <c r="A396" s="12" t="s">
        <v>689</v>
      </c>
    </row>
    <row r="397" spans="1:1" x14ac:dyDescent="0.25">
      <c r="A397" s="12" t="s">
        <v>690</v>
      </c>
    </row>
    <row r="398" spans="1:1" x14ac:dyDescent="0.25">
      <c r="A398" s="12" t="s">
        <v>691</v>
      </c>
    </row>
    <row r="399" spans="1:1" x14ac:dyDescent="0.25">
      <c r="A399" s="12" t="s">
        <v>692</v>
      </c>
    </row>
    <row r="400" spans="1:1" x14ac:dyDescent="0.25">
      <c r="A400" s="12" t="s">
        <v>693</v>
      </c>
    </row>
    <row r="401" spans="1:1" x14ac:dyDescent="0.25">
      <c r="A401" s="12" t="s">
        <v>694</v>
      </c>
    </row>
    <row r="402" spans="1:1" x14ac:dyDescent="0.25">
      <c r="A402" s="12" t="s">
        <v>695</v>
      </c>
    </row>
    <row r="403" spans="1:1" x14ac:dyDescent="0.25">
      <c r="A403" s="12" t="s">
        <v>696</v>
      </c>
    </row>
    <row r="404" spans="1:1" x14ac:dyDescent="0.25">
      <c r="A404" s="12" t="s">
        <v>697</v>
      </c>
    </row>
    <row r="405" spans="1:1" x14ac:dyDescent="0.25">
      <c r="A405" s="12" t="s">
        <v>698</v>
      </c>
    </row>
    <row r="406" spans="1:1" x14ac:dyDescent="0.25">
      <c r="A406" s="12" t="s">
        <v>699</v>
      </c>
    </row>
    <row r="407" spans="1:1" x14ac:dyDescent="0.25">
      <c r="A407" s="12" t="s">
        <v>700</v>
      </c>
    </row>
    <row r="408" spans="1:1" x14ac:dyDescent="0.25">
      <c r="A408" s="12" t="s">
        <v>701</v>
      </c>
    </row>
    <row r="409" spans="1:1" x14ac:dyDescent="0.25">
      <c r="A409" s="12" t="s">
        <v>702</v>
      </c>
    </row>
    <row r="410" spans="1:1" x14ac:dyDescent="0.25">
      <c r="A410" s="12" t="s">
        <v>703</v>
      </c>
    </row>
    <row r="411" spans="1:1" x14ac:dyDescent="0.25">
      <c r="A411" s="12" t="s">
        <v>704</v>
      </c>
    </row>
    <row r="412" spans="1:1" x14ac:dyDescent="0.25">
      <c r="A412" s="12" t="s">
        <v>705</v>
      </c>
    </row>
    <row r="413" spans="1:1" x14ac:dyDescent="0.25">
      <c r="A413" s="12" t="s">
        <v>706</v>
      </c>
    </row>
    <row r="414" spans="1:1" x14ac:dyDescent="0.25">
      <c r="A414" s="12" t="s">
        <v>708</v>
      </c>
    </row>
    <row r="415" spans="1:1" x14ac:dyDescent="0.25">
      <c r="A415" s="12" t="s">
        <v>709</v>
      </c>
    </row>
    <row r="416" spans="1:1" x14ac:dyDescent="0.25">
      <c r="A416" s="12" t="s">
        <v>710</v>
      </c>
    </row>
    <row r="417" spans="1:1" x14ac:dyDescent="0.25">
      <c r="A417" s="12" t="s">
        <v>711</v>
      </c>
    </row>
    <row r="418" spans="1:1" x14ac:dyDescent="0.25">
      <c r="A418" s="12" t="s">
        <v>712</v>
      </c>
    </row>
    <row r="419" spans="1:1" x14ac:dyDescent="0.25">
      <c r="A419" s="12" t="s">
        <v>713</v>
      </c>
    </row>
    <row r="420" spans="1:1" x14ac:dyDescent="0.25">
      <c r="A420" s="12" t="s">
        <v>714</v>
      </c>
    </row>
    <row r="421" spans="1:1" x14ac:dyDescent="0.25">
      <c r="A421" s="12" t="s">
        <v>716</v>
      </c>
    </row>
    <row r="422" spans="1:1" x14ac:dyDescent="0.25">
      <c r="A422" s="12" t="s">
        <v>717</v>
      </c>
    </row>
    <row r="423" spans="1:1" x14ac:dyDescent="0.25">
      <c r="A423" s="12" t="s">
        <v>718</v>
      </c>
    </row>
    <row r="424" spans="1:1" x14ac:dyDescent="0.25">
      <c r="A424" s="12" t="s">
        <v>719</v>
      </c>
    </row>
    <row r="425" spans="1:1" x14ac:dyDescent="0.25">
      <c r="A425" s="12" t="s">
        <v>720</v>
      </c>
    </row>
    <row r="426" spans="1:1" x14ac:dyDescent="0.25">
      <c r="A426" s="12" t="s">
        <v>721</v>
      </c>
    </row>
    <row r="427" spans="1:1" x14ac:dyDescent="0.25">
      <c r="A427" s="12" t="s">
        <v>722</v>
      </c>
    </row>
    <row r="428" spans="1:1" x14ac:dyDescent="0.25">
      <c r="A428" s="12" t="s">
        <v>723</v>
      </c>
    </row>
    <row r="429" spans="1:1" x14ac:dyDescent="0.25">
      <c r="A429" s="12" t="s">
        <v>724</v>
      </c>
    </row>
    <row r="430" spans="1:1" x14ac:dyDescent="0.25">
      <c r="A430" s="12" t="s">
        <v>725</v>
      </c>
    </row>
    <row r="431" spans="1:1" x14ac:dyDescent="0.25">
      <c r="A431" s="12" t="s">
        <v>726</v>
      </c>
    </row>
    <row r="432" spans="1:1" x14ac:dyDescent="0.25">
      <c r="A432" s="12" t="s">
        <v>727</v>
      </c>
    </row>
    <row r="433" spans="1:1" x14ac:dyDescent="0.25">
      <c r="A433" s="12" t="s">
        <v>728</v>
      </c>
    </row>
    <row r="434" spans="1:1" x14ac:dyDescent="0.25">
      <c r="A434" s="12" t="s">
        <v>6928</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11"/>
  <sheetViews>
    <sheetView topLeftCell="A1080" workbookViewId="0">
      <selection activeCell="E1253" sqref="E1253"/>
    </sheetView>
  </sheetViews>
  <sheetFormatPr defaultRowHeight="15" x14ac:dyDescent="0.25"/>
  <cols>
    <col min="1" max="1" width="5" bestFit="1" customWidth="1"/>
    <col min="2" max="2" width="13.42578125" bestFit="1" customWidth="1"/>
    <col min="3" max="3" width="6.28515625" bestFit="1" customWidth="1"/>
    <col min="4" max="4" width="13.42578125" bestFit="1" customWidth="1"/>
    <col min="5" max="5" width="15.7109375" style="13" bestFit="1" customWidth="1"/>
    <col min="6" max="6" width="18.5703125" style="13" bestFit="1" customWidth="1"/>
    <col min="7" max="7" width="25.5703125" style="13" bestFit="1" customWidth="1"/>
    <col min="8" max="8" width="26.7109375" style="13" bestFit="1" customWidth="1"/>
    <col min="9" max="9" width="22.140625" style="13" bestFit="1" customWidth="1"/>
    <col min="10" max="10" width="27.7109375" bestFit="1" customWidth="1"/>
    <col min="11" max="11" width="44.5703125" bestFit="1" customWidth="1"/>
  </cols>
  <sheetData>
    <row r="1" spans="1:11" x14ac:dyDescent="0.25">
      <c r="B1" t="s">
        <v>6807</v>
      </c>
      <c r="C1" t="s">
        <v>2</v>
      </c>
      <c r="D1" t="s">
        <v>6808</v>
      </c>
      <c r="E1" s="13" t="s">
        <v>6809</v>
      </c>
      <c r="F1" s="13" t="s">
        <v>6810</v>
      </c>
      <c r="G1" s="13" t="s">
        <v>6811</v>
      </c>
      <c r="H1" s="13" t="s">
        <v>6812</v>
      </c>
      <c r="I1" s="13" t="s">
        <v>6813</v>
      </c>
      <c r="J1" t="s">
        <v>6814</v>
      </c>
      <c r="K1" t="s">
        <v>6815</v>
      </c>
    </row>
    <row r="2" spans="1:11" x14ac:dyDescent="0.25">
      <c r="A2">
        <v>0</v>
      </c>
      <c r="B2" t="s">
        <v>6</v>
      </c>
      <c r="C2" t="s">
        <v>6816</v>
      </c>
      <c r="D2" s="10">
        <v>41274</v>
      </c>
      <c r="E2" s="13" t="s">
        <v>741</v>
      </c>
      <c r="F2" s="13" t="s">
        <v>742</v>
      </c>
      <c r="G2" s="13" t="s">
        <v>743</v>
      </c>
      <c r="H2" s="13" t="s">
        <v>744</v>
      </c>
      <c r="I2" s="13" t="s">
        <v>745</v>
      </c>
      <c r="J2" t="s">
        <v>8</v>
      </c>
      <c r="K2" t="s">
        <v>9</v>
      </c>
    </row>
    <row r="3" spans="1:11" x14ac:dyDescent="0.25">
      <c r="A3">
        <v>1</v>
      </c>
      <c r="B3" t="s">
        <v>6</v>
      </c>
      <c r="C3" t="s">
        <v>6817</v>
      </c>
      <c r="D3" s="10">
        <v>41639</v>
      </c>
      <c r="E3" s="13" t="s">
        <v>746</v>
      </c>
      <c r="F3" s="13" t="s">
        <v>747</v>
      </c>
      <c r="G3" s="13" t="s">
        <v>748</v>
      </c>
      <c r="H3" s="13" t="s">
        <v>744</v>
      </c>
      <c r="I3" s="13" t="s">
        <v>749</v>
      </c>
      <c r="J3" t="s">
        <v>8</v>
      </c>
      <c r="K3" t="s">
        <v>9</v>
      </c>
    </row>
    <row r="4" spans="1:11" x14ac:dyDescent="0.25">
      <c r="A4">
        <v>2</v>
      </c>
      <c r="B4" t="s">
        <v>6</v>
      </c>
      <c r="C4" t="s">
        <v>6818</v>
      </c>
      <c r="D4" s="10">
        <v>42004</v>
      </c>
      <c r="E4" s="13" t="s">
        <v>750</v>
      </c>
      <c r="F4" s="13" t="s">
        <v>751</v>
      </c>
      <c r="G4" s="13" t="s">
        <v>752</v>
      </c>
      <c r="H4" s="13" t="s">
        <v>744</v>
      </c>
      <c r="I4" s="13" t="s">
        <v>753</v>
      </c>
      <c r="J4" t="s">
        <v>8</v>
      </c>
      <c r="K4" t="s">
        <v>9</v>
      </c>
    </row>
    <row r="5" spans="1:11" x14ac:dyDescent="0.25">
      <c r="A5">
        <v>3</v>
      </c>
      <c r="B5" t="s">
        <v>6</v>
      </c>
      <c r="C5" t="s">
        <v>6819</v>
      </c>
      <c r="D5" s="10">
        <v>42369</v>
      </c>
      <c r="E5" s="13" t="s">
        <v>754</v>
      </c>
      <c r="F5" s="13" t="s">
        <v>755</v>
      </c>
      <c r="G5" s="13" t="s">
        <v>756</v>
      </c>
      <c r="H5" s="13" t="s">
        <v>744</v>
      </c>
      <c r="I5" s="13" t="s">
        <v>757</v>
      </c>
      <c r="J5" t="s">
        <v>8</v>
      </c>
      <c r="K5" t="s">
        <v>9</v>
      </c>
    </row>
    <row r="6" spans="1:11" x14ac:dyDescent="0.25">
      <c r="A6">
        <v>4</v>
      </c>
      <c r="B6" t="s">
        <v>13</v>
      </c>
      <c r="C6" t="s">
        <v>6816</v>
      </c>
      <c r="D6" s="10">
        <v>41272</v>
      </c>
      <c r="E6" s="13" t="s">
        <v>758</v>
      </c>
      <c r="F6" s="13" t="s">
        <v>759</v>
      </c>
      <c r="G6" s="13" t="s">
        <v>760</v>
      </c>
      <c r="H6" s="13" t="s">
        <v>744</v>
      </c>
      <c r="I6" s="13" t="s">
        <v>744</v>
      </c>
      <c r="J6" t="s">
        <v>6820</v>
      </c>
      <c r="K6" t="s">
        <v>6821</v>
      </c>
    </row>
    <row r="7" spans="1:11" x14ac:dyDescent="0.25">
      <c r="A7">
        <v>5</v>
      </c>
      <c r="B7" t="s">
        <v>13</v>
      </c>
      <c r="C7" t="s">
        <v>6817</v>
      </c>
      <c r="D7" s="10">
        <v>41636</v>
      </c>
      <c r="E7" s="13" t="s">
        <v>761</v>
      </c>
      <c r="F7" s="13" t="s">
        <v>762</v>
      </c>
      <c r="G7" s="13" t="s">
        <v>763</v>
      </c>
      <c r="H7" s="13" t="s">
        <v>744</v>
      </c>
      <c r="I7" s="13" t="s">
        <v>744</v>
      </c>
      <c r="J7" t="s">
        <v>6820</v>
      </c>
      <c r="K7" t="s">
        <v>6821</v>
      </c>
    </row>
    <row r="8" spans="1:11" x14ac:dyDescent="0.25">
      <c r="A8">
        <v>6</v>
      </c>
      <c r="B8" t="s">
        <v>13</v>
      </c>
      <c r="C8" t="s">
        <v>6818</v>
      </c>
      <c r="D8" s="10">
        <v>42007</v>
      </c>
      <c r="E8" s="13" t="s">
        <v>764</v>
      </c>
      <c r="F8" s="13" t="s">
        <v>765</v>
      </c>
      <c r="G8" s="13" t="s">
        <v>766</v>
      </c>
      <c r="H8" s="13" t="s">
        <v>744</v>
      </c>
      <c r="I8" s="13" t="s">
        <v>744</v>
      </c>
      <c r="J8" t="s">
        <v>6820</v>
      </c>
      <c r="K8" t="s">
        <v>6821</v>
      </c>
    </row>
    <row r="9" spans="1:11" x14ac:dyDescent="0.25">
      <c r="A9">
        <v>7</v>
      </c>
      <c r="B9" t="s">
        <v>13</v>
      </c>
      <c r="C9" t="s">
        <v>6819</v>
      </c>
      <c r="D9" s="10">
        <v>42371</v>
      </c>
      <c r="E9" s="13" t="s">
        <v>767</v>
      </c>
      <c r="F9" s="13" t="s">
        <v>768</v>
      </c>
      <c r="G9" s="13" t="s">
        <v>769</v>
      </c>
      <c r="H9" s="13" t="s">
        <v>744</v>
      </c>
      <c r="I9" s="13" t="s">
        <v>744</v>
      </c>
      <c r="J9" t="s">
        <v>6820</v>
      </c>
      <c r="K9" t="s">
        <v>6821</v>
      </c>
    </row>
    <row r="10" spans="1:11" x14ac:dyDescent="0.25">
      <c r="A10">
        <v>8</v>
      </c>
      <c r="B10" t="s">
        <v>20</v>
      </c>
      <c r="C10" t="s">
        <v>6816</v>
      </c>
      <c r="D10" s="10">
        <v>41545</v>
      </c>
      <c r="E10" s="13" t="s">
        <v>770</v>
      </c>
      <c r="F10" s="13" t="s">
        <v>771</v>
      </c>
      <c r="G10" s="13" t="s">
        <v>772</v>
      </c>
      <c r="H10" s="13" t="s">
        <v>773</v>
      </c>
      <c r="I10" s="13" t="s">
        <v>744</v>
      </c>
      <c r="J10" t="s">
        <v>6822</v>
      </c>
      <c r="K10" t="s">
        <v>6823</v>
      </c>
    </row>
    <row r="11" spans="1:11" x14ac:dyDescent="0.25">
      <c r="A11">
        <v>9</v>
      </c>
      <c r="B11" t="s">
        <v>20</v>
      </c>
      <c r="C11" t="s">
        <v>6817</v>
      </c>
      <c r="D11" s="10">
        <v>41909</v>
      </c>
      <c r="E11" s="13" t="s">
        <v>774</v>
      </c>
      <c r="F11" s="13" t="s">
        <v>775</v>
      </c>
      <c r="G11" s="13" t="s">
        <v>776</v>
      </c>
      <c r="H11" s="13" t="s">
        <v>777</v>
      </c>
      <c r="I11" s="13" t="s">
        <v>744</v>
      </c>
      <c r="J11" t="s">
        <v>6822</v>
      </c>
      <c r="K11" t="s">
        <v>6823</v>
      </c>
    </row>
    <row r="12" spans="1:11" x14ac:dyDescent="0.25">
      <c r="A12">
        <v>10</v>
      </c>
      <c r="B12" t="s">
        <v>20</v>
      </c>
      <c r="C12" t="s">
        <v>6818</v>
      </c>
      <c r="D12" s="10">
        <v>42273</v>
      </c>
      <c r="E12" s="13" t="s">
        <v>778</v>
      </c>
      <c r="F12" s="13" t="s">
        <v>779</v>
      </c>
      <c r="G12" s="13" t="s">
        <v>780</v>
      </c>
      <c r="H12" s="13" t="s">
        <v>781</v>
      </c>
      <c r="I12" s="13" t="s">
        <v>744</v>
      </c>
      <c r="J12" t="s">
        <v>6822</v>
      </c>
      <c r="K12" t="s">
        <v>6823</v>
      </c>
    </row>
    <row r="13" spans="1:11" x14ac:dyDescent="0.25">
      <c r="A13">
        <v>11</v>
      </c>
      <c r="B13" t="s">
        <v>20</v>
      </c>
      <c r="C13" t="s">
        <v>6819</v>
      </c>
      <c r="D13" s="10">
        <v>42637</v>
      </c>
      <c r="E13" s="13" t="s">
        <v>782</v>
      </c>
      <c r="F13" s="13" t="s">
        <v>783</v>
      </c>
      <c r="G13" s="13" t="s">
        <v>784</v>
      </c>
      <c r="H13" s="13" t="s">
        <v>785</v>
      </c>
      <c r="I13" s="13" t="s">
        <v>744</v>
      </c>
      <c r="J13" t="s">
        <v>6822</v>
      </c>
      <c r="K13" t="s">
        <v>6823</v>
      </c>
    </row>
    <row r="14" spans="1:11" x14ac:dyDescent="0.25">
      <c r="A14">
        <v>12</v>
      </c>
      <c r="B14" t="s">
        <v>27</v>
      </c>
      <c r="C14" t="s">
        <v>6816</v>
      </c>
      <c r="D14" s="10">
        <v>41274</v>
      </c>
      <c r="E14" s="13" t="s">
        <v>786</v>
      </c>
      <c r="F14" s="13" t="s">
        <v>787</v>
      </c>
      <c r="G14" s="13" t="s">
        <v>788</v>
      </c>
      <c r="H14" s="13" t="s">
        <v>789</v>
      </c>
      <c r="I14" s="13" t="s">
        <v>744</v>
      </c>
      <c r="J14" t="s">
        <v>6824</v>
      </c>
      <c r="K14" t="s">
        <v>29</v>
      </c>
    </row>
    <row r="15" spans="1:11" x14ac:dyDescent="0.25">
      <c r="A15">
        <v>13</v>
      </c>
      <c r="B15" t="s">
        <v>27</v>
      </c>
      <c r="C15" t="s">
        <v>6817</v>
      </c>
      <c r="D15" s="10">
        <v>41639</v>
      </c>
      <c r="E15" s="13" t="s">
        <v>790</v>
      </c>
      <c r="F15" s="13" t="s">
        <v>791</v>
      </c>
      <c r="G15" s="13" t="s">
        <v>792</v>
      </c>
      <c r="H15" s="13" t="s">
        <v>793</v>
      </c>
      <c r="I15" s="13" t="s">
        <v>744</v>
      </c>
      <c r="J15" t="s">
        <v>6824</v>
      </c>
      <c r="K15" t="s">
        <v>29</v>
      </c>
    </row>
    <row r="16" spans="1:11" x14ac:dyDescent="0.25">
      <c r="A16">
        <v>14</v>
      </c>
      <c r="B16" t="s">
        <v>27</v>
      </c>
      <c r="C16" t="s">
        <v>6818</v>
      </c>
      <c r="D16" s="10">
        <v>42004</v>
      </c>
      <c r="E16" s="13" t="s">
        <v>794</v>
      </c>
      <c r="F16" s="13" t="s">
        <v>795</v>
      </c>
      <c r="G16" s="13" t="s">
        <v>796</v>
      </c>
      <c r="H16" s="13" t="s">
        <v>797</v>
      </c>
      <c r="I16" s="13" t="s">
        <v>744</v>
      </c>
      <c r="J16" t="s">
        <v>6824</v>
      </c>
      <c r="K16" t="s">
        <v>29</v>
      </c>
    </row>
    <row r="17" spans="1:11" x14ac:dyDescent="0.25">
      <c r="A17">
        <v>15</v>
      </c>
      <c r="B17" t="s">
        <v>27</v>
      </c>
      <c r="C17" t="s">
        <v>6819</v>
      </c>
      <c r="D17" s="10">
        <v>42369</v>
      </c>
      <c r="E17" s="13" t="s">
        <v>798</v>
      </c>
      <c r="F17" s="13" t="s">
        <v>799</v>
      </c>
      <c r="G17" s="13" t="s">
        <v>800</v>
      </c>
      <c r="H17" s="13" t="s">
        <v>801</v>
      </c>
      <c r="I17" s="13" t="s">
        <v>744</v>
      </c>
      <c r="J17" t="s">
        <v>6824</v>
      </c>
      <c r="K17" t="s">
        <v>29</v>
      </c>
    </row>
    <row r="18" spans="1:11" x14ac:dyDescent="0.25">
      <c r="A18">
        <v>16</v>
      </c>
      <c r="B18" t="s">
        <v>30</v>
      </c>
      <c r="C18" t="s">
        <v>6816</v>
      </c>
      <c r="D18" s="10">
        <v>41547</v>
      </c>
      <c r="E18" s="13" t="s">
        <v>802</v>
      </c>
      <c r="F18" s="13" t="s">
        <v>803</v>
      </c>
      <c r="G18" s="13" t="s">
        <v>804</v>
      </c>
      <c r="H18" s="13" t="s">
        <v>744</v>
      </c>
      <c r="I18" s="13" t="s">
        <v>805</v>
      </c>
      <c r="J18" t="s">
        <v>6824</v>
      </c>
      <c r="K18" t="s">
        <v>6825</v>
      </c>
    </row>
    <row r="19" spans="1:11" x14ac:dyDescent="0.25">
      <c r="A19">
        <v>17</v>
      </c>
      <c r="B19" t="s">
        <v>30</v>
      </c>
      <c r="C19" t="s">
        <v>6817</v>
      </c>
      <c r="D19" s="10">
        <v>41912</v>
      </c>
      <c r="E19" s="13" t="s">
        <v>806</v>
      </c>
      <c r="F19" s="13" t="s">
        <v>807</v>
      </c>
      <c r="G19" s="13" t="s">
        <v>808</v>
      </c>
      <c r="H19" s="13" t="s">
        <v>744</v>
      </c>
      <c r="I19" s="13" t="s">
        <v>809</v>
      </c>
      <c r="J19" t="s">
        <v>6824</v>
      </c>
      <c r="K19" t="s">
        <v>6825</v>
      </c>
    </row>
    <row r="20" spans="1:11" x14ac:dyDescent="0.25">
      <c r="A20">
        <v>18</v>
      </c>
      <c r="B20" t="s">
        <v>30</v>
      </c>
      <c r="C20" t="s">
        <v>6818</v>
      </c>
      <c r="D20" s="10">
        <v>42277</v>
      </c>
      <c r="E20" s="13" t="s">
        <v>810</v>
      </c>
      <c r="F20" s="13" t="s">
        <v>811</v>
      </c>
      <c r="G20" s="13" t="s">
        <v>812</v>
      </c>
      <c r="H20" s="13" t="s">
        <v>744</v>
      </c>
      <c r="I20" s="13" t="s">
        <v>813</v>
      </c>
      <c r="J20" t="s">
        <v>6824</v>
      </c>
      <c r="K20" t="s">
        <v>6825</v>
      </c>
    </row>
    <row r="21" spans="1:11" x14ac:dyDescent="0.25">
      <c r="A21">
        <v>19</v>
      </c>
      <c r="B21" t="s">
        <v>30</v>
      </c>
      <c r="C21" t="s">
        <v>6819</v>
      </c>
      <c r="D21" s="10">
        <v>42643</v>
      </c>
      <c r="E21" s="13" t="s">
        <v>814</v>
      </c>
      <c r="F21" s="13" t="s">
        <v>815</v>
      </c>
      <c r="G21" s="13" t="s">
        <v>816</v>
      </c>
      <c r="H21" s="13" t="s">
        <v>744</v>
      </c>
      <c r="I21" s="13" t="s">
        <v>817</v>
      </c>
      <c r="J21" t="s">
        <v>6824</v>
      </c>
      <c r="K21" t="s">
        <v>6825</v>
      </c>
    </row>
    <row r="22" spans="1:11" x14ac:dyDescent="0.25">
      <c r="A22">
        <v>20</v>
      </c>
      <c r="B22" t="s">
        <v>36</v>
      </c>
      <c r="C22" t="s">
        <v>6816</v>
      </c>
      <c r="D22" s="10">
        <v>41274</v>
      </c>
      <c r="E22" s="13" t="s">
        <v>818</v>
      </c>
      <c r="F22" s="13" t="s">
        <v>819</v>
      </c>
      <c r="G22" s="13" t="s">
        <v>820</v>
      </c>
      <c r="H22" s="13" t="s">
        <v>821</v>
      </c>
      <c r="I22" s="13" t="s">
        <v>822</v>
      </c>
      <c r="J22" t="s">
        <v>6824</v>
      </c>
      <c r="K22" t="s">
        <v>6826</v>
      </c>
    </row>
    <row r="23" spans="1:11" x14ac:dyDescent="0.25">
      <c r="A23">
        <v>21</v>
      </c>
      <c r="B23" t="s">
        <v>36</v>
      </c>
      <c r="C23" t="s">
        <v>6817</v>
      </c>
      <c r="D23" s="10">
        <v>41639</v>
      </c>
      <c r="E23" s="13" t="s">
        <v>823</v>
      </c>
      <c r="F23" s="13" t="s">
        <v>824</v>
      </c>
      <c r="G23" s="13" t="s">
        <v>825</v>
      </c>
      <c r="H23" s="13" t="s">
        <v>826</v>
      </c>
      <c r="I23" s="13" t="s">
        <v>827</v>
      </c>
      <c r="J23" t="s">
        <v>6824</v>
      </c>
      <c r="K23" t="s">
        <v>6826</v>
      </c>
    </row>
    <row r="24" spans="1:11" x14ac:dyDescent="0.25">
      <c r="A24">
        <v>22</v>
      </c>
      <c r="B24" t="s">
        <v>36</v>
      </c>
      <c r="C24" t="s">
        <v>6818</v>
      </c>
      <c r="D24" s="10">
        <v>42004</v>
      </c>
      <c r="E24" s="13" t="s">
        <v>828</v>
      </c>
      <c r="F24" s="13" t="s">
        <v>829</v>
      </c>
      <c r="G24" s="13" t="s">
        <v>830</v>
      </c>
      <c r="H24" s="13" t="s">
        <v>831</v>
      </c>
      <c r="I24" s="13" t="s">
        <v>832</v>
      </c>
      <c r="J24" t="s">
        <v>6824</v>
      </c>
      <c r="K24" t="s">
        <v>6826</v>
      </c>
    </row>
    <row r="25" spans="1:11" x14ac:dyDescent="0.25">
      <c r="A25">
        <v>23</v>
      </c>
      <c r="B25" t="s">
        <v>36</v>
      </c>
      <c r="C25" t="s">
        <v>6819</v>
      </c>
      <c r="D25" s="10">
        <v>42369</v>
      </c>
      <c r="E25" s="13" t="s">
        <v>833</v>
      </c>
      <c r="F25" s="13" t="s">
        <v>834</v>
      </c>
      <c r="G25" s="13" t="s">
        <v>835</v>
      </c>
      <c r="H25" s="13" t="s">
        <v>836</v>
      </c>
      <c r="I25" s="13" t="s">
        <v>837</v>
      </c>
      <c r="J25" t="s">
        <v>6824</v>
      </c>
      <c r="K25" t="s">
        <v>6826</v>
      </c>
    </row>
    <row r="26" spans="1:11" x14ac:dyDescent="0.25">
      <c r="A26">
        <v>24</v>
      </c>
      <c r="B26" t="s">
        <v>38</v>
      </c>
      <c r="C26" t="s">
        <v>6816</v>
      </c>
      <c r="D26" s="10">
        <v>41607</v>
      </c>
      <c r="E26" s="13" t="s">
        <v>838</v>
      </c>
      <c r="F26" s="13" t="s">
        <v>839</v>
      </c>
      <c r="G26" s="13" t="s">
        <v>840</v>
      </c>
      <c r="H26" s="13" t="s">
        <v>841</v>
      </c>
      <c r="I26" s="13" t="s">
        <v>842</v>
      </c>
      <c r="J26" t="s">
        <v>6822</v>
      </c>
      <c r="K26" t="s">
        <v>6827</v>
      </c>
    </row>
    <row r="27" spans="1:11" x14ac:dyDescent="0.25">
      <c r="A27">
        <v>25</v>
      </c>
      <c r="B27" t="s">
        <v>38</v>
      </c>
      <c r="C27" t="s">
        <v>6817</v>
      </c>
      <c r="D27" s="10">
        <v>41971</v>
      </c>
      <c r="E27" s="13" t="s">
        <v>843</v>
      </c>
      <c r="F27" s="13" t="s">
        <v>844</v>
      </c>
      <c r="G27" s="13" t="s">
        <v>845</v>
      </c>
      <c r="H27" s="13" t="s">
        <v>846</v>
      </c>
      <c r="I27" s="13" t="s">
        <v>847</v>
      </c>
      <c r="J27" t="s">
        <v>6822</v>
      </c>
      <c r="K27" t="s">
        <v>6827</v>
      </c>
    </row>
    <row r="28" spans="1:11" x14ac:dyDescent="0.25">
      <c r="A28">
        <v>26</v>
      </c>
      <c r="B28" t="s">
        <v>38</v>
      </c>
      <c r="C28" t="s">
        <v>6818</v>
      </c>
      <c r="D28" s="10">
        <v>42335</v>
      </c>
      <c r="E28" s="13" t="s">
        <v>848</v>
      </c>
      <c r="F28" s="13" t="s">
        <v>849</v>
      </c>
      <c r="G28" s="13" t="s">
        <v>850</v>
      </c>
      <c r="H28" s="13" t="s">
        <v>851</v>
      </c>
      <c r="I28" s="13" t="s">
        <v>852</v>
      </c>
      <c r="J28" t="s">
        <v>6822</v>
      </c>
      <c r="K28" t="s">
        <v>6827</v>
      </c>
    </row>
    <row r="29" spans="1:11" x14ac:dyDescent="0.25">
      <c r="A29">
        <v>27</v>
      </c>
      <c r="B29" t="s">
        <v>38</v>
      </c>
      <c r="C29" t="s">
        <v>6819</v>
      </c>
      <c r="D29" s="10">
        <v>42706</v>
      </c>
      <c r="E29" s="13" t="s">
        <v>853</v>
      </c>
      <c r="F29" s="13" t="s">
        <v>854</v>
      </c>
      <c r="G29" s="13" t="s">
        <v>855</v>
      </c>
      <c r="H29" s="13" t="s">
        <v>856</v>
      </c>
      <c r="I29" s="13" t="s">
        <v>857</v>
      </c>
      <c r="J29" t="s">
        <v>6822</v>
      </c>
      <c r="K29" t="s">
        <v>6827</v>
      </c>
    </row>
    <row r="30" spans="1:11" x14ac:dyDescent="0.25">
      <c r="A30">
        <v>28</v>
      </c>
      <c r="B30" t="s">
        <v>44</v>
      </c>
      <c r="C30" t="s">
        <v>6816</v>
      </c>
      <c r="D30" s="10">
        <v>41580</v>
      </c>
      <c r="E30" s="13" t="s">
        <v>858</v>
      </c>
      <c r="F30" s="13" t="s">
        <v>859</v>
      </c>
      <c r="G30" s="13" t="s">
        <v>860</v>
      </c>
      <c r="H30" s="13" t="s">
        <v>861</v>
      </c>
      <c r="I30" s="14">
        <v>220</v>
      </c>
      <c r="J30" t="s">
        <v>6822</v>
      </c>
      <c r="K30" t="s">
        <v>46</v>
      </c>
    </row>
    <row r="31" spans="1:11" x14ac:dyDescent="0.25">
      <c r="A31">
        <v>29</v>
      </c>
      <c r="B31" t="s">
        <v>44</v>
      </c>
      <c r="C31" t="s">
        <v>6817</v>
      </c>
      <c r="D31" s="10">
        <v>41944</v>
      </c>
      <c r="E31" s="13" t="s">
        <v>862</v>
      </c>
      <c r="F31" s="13" t="s">
        <v>863</v>
      </c>
      <c r="G31" s="13" t="s">
        <v>864</v>
      </c>
      <c r="H31" s="13" t="s">
        <v>865</v>
      </c>
      <c r="I31" s="13" t="s">
        <v>866</v>
      </c>
      <c r="J31" t="s">
        <v>6822</v>
      </c>
      <c r="K31" t="s">
        <v>46</v>
      </c>
    </row>
    <row r="32" spans="1:11" x14ac:dyDescent="0.25">
      <c r="A32">
        <v>30</v>
      </c>
      <c r="B32" t="s">
        <v>44</v>
      </c>
      <c r="C32" t="s">
        <v>6818</v>
      </c>
      <c r="D32" s="10">
        <v>42308</v>
      </c>
      <c r="E32" s="13" t="s">
        <v>867</v>
      </c>
      <c r="F32" s="13" t="s">
        <v>868</v>
      </c>
      <c r="G32" s="13" t="s">
        <v>869</v>
      </c>
      <c r="H32" s="13" t="s">
        <v>870</v>
      </c>
      <c r="I32" s="13" t="s">
        <v>871</v>
      </c>
      <c r="J32" t="s">
        <v>6822</v>
      </c>
      <c r="K32" t="s">
        <v>46</v>
      </c>
    </row>
    <row r="33" spans="1:11" x14ac:dyDescent="0.25">
      <c r="A33">
        <v>31</v>
      </c>
      <c r="B33" t="s">
        <v>44</v>
      </c>
      <c r="C33" t="s">
        <v>6819</v>
      </c>
      <c r="D33" s="10">
        <v>42672</v>
      </c>
      <c r="E33" s="13" t="s">
        <v>872</v>
      </c>
      <c r="F33" s="13" t="s">
        <v>873</v>
      </c>
      <c r="G33" s="13" t="s">
        <v>874</v>
      </c>
      <c r="H33" s="13" t="s">
        <v>875</v>
      </c>
      <c r="I33" s="13" t="s">
        <v>876</v>
      </c>
      <c r="J33" t="s">
        <v>6822</v>
      </c>
      <c r="K33" t="s">
        <v>46</v>
      </c>
    </row>
    <row r="34" spans="1:11" x14ac:dyDescent="0.25">
      <c r="A34">
        <v>32</v>
      </c>
      <c r="B34" t="s">
        <v>50</v>
      </c>
      <c r="C34" t="s">
        <v>6816</v>
      </c>
      <c r="D34" s="10">
        <v>41274</v>
      </c>
      <c r="E34" s="13" t="s">
        <v>877</v>
      </c>
      <c r="F34" s="13" t="s">
        <v>878</v>
      </c>
      <c r="G34" s="13" t="s">
        <v>879</v>
      </c>
      <c r="H34" s="13" t="s">
        <v>744</v>
      </c>
      <c r="I34" s="13" t="s">
        <v>744</v>
      </c>
      <c r="J34" t="s">
        <v>6828</v>
      </c>
      <c r="K34" t="s">
        <v>6829</v>
      </c>
    </row>
    <row r="35" spans="1:11" x14ac:dyDescent="0.25">
      <c r="A35">
        <v>33</v>
      </c>
      <c r="B35" t="s">
        <v>50</v>
      </c>
      <c r="C35" t="s">
        <v>6817</v>
      </c>
      <c r="D35" s="10">
        <v>41639</v>
      </c>
      <c r="E35" s="13" t="s">
        <v>880</v>
      </c>
      <c r="F35" s="13" t="s">
        <v>881</v>
      </c>
      <c r="G35" s="13" t="s">
        <v>882</v>
      </c>
      <c r="H35" s="13" t="s">
        <v>744</v>
      </c>
      <c r="I35" s="13" t="s">
        <v>744</v>
      </c>
      <c r="J35" t="s">
        <v>6828</v>
      </c>
      <c r="K35" t="s">
        <v>6829</v>
      </c>
    </row>
    <row r="36" spans="1:11" x14ac:dyDescent="0.25">
      <c r="A36">
        <v>34</v>
      </c>
      <c r="B36" t="s">
        <v>50</v>
      </c>
      <c r="C36" t="s">
        <v>6818</v>
      </c>
      <c r="D36" s="10">
        <v>42004</v>
      </c>
      <c r="E36" s="13" t="s">
        <v>883</v>
      </c>
      <c r="F36" s="13" t="s">
        <v>884</v>
      </c>
      <c r="G36" s="13" t="s">
        <v>885</v>
      </c>
      <c r="H36" s="13" t="s">
        <v>744</v>
      </c>
      <c r="I36" s="13" t="s">
        <v>744</v>
      </c>
      <c r="J36" t="s">
        <v>6828</v>
      </c>
      <c r="K36" t="s">
        <v>6829</v>
      </c>
    </row>
    <row r="37" spans="1:11" x14ac:dyDescent="0.25">
      <c r="A37">
        <v>35</v>
      </c>
      <c r="B37" t="s">
        <v>50</v>
      </c>
      <c r="C37" t="s">
        <v>6819</v>
      </c>
      <c r="D37" s="10">
        <v>42369</v>
      </c>
      <c r="E37" s="13" t="s">
        <v>886</v>
      </c>
      <c r="F37" s="13" t="s">
        <v>887</v>
      </c>
      <c r="G37" s="13" t="s">
        <v>888</v>
      </c>
      <c r="H37" s="13" t="s">
        <v>744</v>
      </c>
      <c r="I37" s="13" t="s">
        <v>744</v>
      </c>
      <c r="J37" t="s">
        <v>6828</v>
      </c>
      <c r="K37" t="s">
        <v>6829</v>
      </c>
    </row>
    <row r="38" spans="1:11" x14ac:dyDescent="0.25">
      <c r="A38">
        <v>36</v>
      </c>
      <c r="B38" t="s">
        <v>53</v>
      </c>
      <c r="C38" t="s">
        <v>6816</v>
      </c>
      <c r="D38" s="10">
        <v>41274</v>
      </c>
      <c r="E38" s="13" t="s">
        <v>889</v>
      </c>
      <c r="F38" s="13" t="s">
        <v>890</v>
      </c>
      <c r="G38" s="13" t="s">
        <v>891</v>
      </c>
      <c r="H38" s="13" t="s">
        <v>744</v>
      </c>
      <c r="I38" s="13" t="s">
        <v>892</v>
      </c>
      <c r="J38" t="s">
        <v>6822</v>
      </c>
      <c r="K38" t="s">
        <v>6830</v>
      </c>
    </row>
    <row r="39" spans="1:11" x14ac:dyDescent="0.25">
      <c r="A39">
        <v>37</v>
      </c>
      <c r="B39" t="s">
        <v>53</v>
      </c>
      <c r="C39" t="s">
        <v>6817</v>
      </c>
      <c r="D39" s="10">
        <v>41639</v>
      </c>
      <c r="E39" s="13" t="s">
        <v>893</v>
      </c>
      <c r="F39" s="13" t="s">
        <v>894</v>
      </c>
      <c r="G39" s="13" t="s">
        <v>895</v>
      </c>
      <c r="H39" s="13" t="s">
        <v>744</v>
      </c>
      <c r="I39" s="13" t="s">
        <v>896</v>
      </c>
      <c r="J39" t="s">
        <v>6822</v>
      </c>
      <c r="K39" t="s">
        <v>6830</v>
      </c>
    </row>
    <row r="40" spans="1:11" x14ac:dyDescent="0.25">
      <c r="A40">
        <v>38</v>
      </c>
      <c r="B40" t="s">
        <v>53</v>
      </c>
      <c r="C40" t="s">
        <v>6818</v>
      </c>
      <c r="D40" s="10">
        <v>42004</v>
      </c>
      <c r="E40" s="13" t="s">
        <v>897</v>
      </c>
      <c r="F40" s="13" t="s">
        <v>898</v>
      </c>
      <c r="G40" s="13" t="s">
        <v>899</v>
      </c>
      <c r="H40" s="13" t="s">
        <v>744</v>
      </c>
      <c r="I40" s="13" t="s">
        <v>900</v>
      </c>
      <c r="J40" t="s">
        <v>6822</v>
      </c>
      <c r="K40" t="s">
        <v>6830</v>
      </c>
    </row>
    <row r="41" spans="1:11" x14ac:dyDescent="0.25">
      <c r="A41">
        <v>39</v>
      </c>
      <c r="B41" t="s">
        <v>53</v>
      </c>
      <c r="C41" t="s">
        <v>6819</v>
      </c>
      <c r="D41" s="10">
        <v>42369</v>
      </c>
      <c r="E41" s="13" t="s">
        <v>901</v>
      </c>
      <c r="F41" s="13" t="s">
        <v>902</v>
      </c>
      <c r="G41" s="13" t="s">
        <v>903</v>
      </c>
      <c r="H41" s="13" t="s">
        <v>744</v>
      </c>
      <c r="I41" s="13" t="s">
        <v>904</v>
      </c>
      <c r="J41" t="s">
        <v>6822</v>
      </c>
      <c r="K41" t="s">
        <v>6830</v>
      </c>
    </row>
    <row r="42" spans="1:11" x14ac:dyDescent="0.25">
      <c r="A42">
        <v>40</v>
      </c>
      <c r="B42" t="s">
        <v>55</v>
      </c>
      <c r="C42" t="s">
        <v>6816</v>
      </c>
      <c r="D42" s="10">
        <v>41305</v>
      </c>
      <c r="E42" s="13" t="s">
        <v>905</v>
      </c>
      <c r="F42" s="13" t="s">
        <v>906</v>
      </c>
      <c r="G42" s="13" t="s">
        <v>907</v>
      </c>
      <c r="H42" s="13" t="s">
        <v>908</v>
      </c>
      <c r="I42" s="13" t="s">
        <v>909</v>
      </c>
      <c r="J42" t="s">
        <v>6822</v>
      </c>
      <c r="K42" t="s">
        <v>6827</v>
      </c>
    </row>
    <row r="43" spans="1:11" x14ac:dyDescent="0.25">
      <c r="A43">
        <v>41</v>
      </c>
      <c r="B43" t="s">
        <v>55</v>
      </c>
      <c r="C43" t="s">
        <v>6817</v>
      </c>
      <c r="D43" s="10">
        <v>41670</v>
      </c>
      <c r="E43" s="13" t="s">
        <v>910</v>
      </c>
      <c r="F43" s="13" t="s">
        <v>911</v>
      </c>
      <c r="G43" s="13" t="s">
        <v>912</v>
      </c>
      <c r="H43" s="13" t="s">
        <v>913</v>
      </c>
      <c r="I43" s="13" t="s">
        <v>914</v>
      </c>
      <c r="J43" t="s">
        <v>6822</v>
      </c>
      <c r="K43" t="s">
        <v>6827</v>
      </c>
    </row>
    <row r="44" spans="1:11" x14ac:dyDescent="0.25">
      <c r="A44">
        <v>42</v>
      </c>
      <c r="B44" t="s">
        <v>55</v>
      </c>
      <c r="C44" t="s">
        <v>6818</v>
      </c>
      <c r="D44" s="10">
        <v>42035</v>
      </c>
      <c r="E44" s="13" t="s">
        <v>915</v>
      </c>
      <c r="F44" s="13" t="s">
        <v>916</v>
      </c>
      <c r="G44" s="13" t="s">
        <v>917</v>
      </c>
      <c r="H44" s="13" t="s">
        <v>918</v>
      </c>
      <c r="I44" s="13" t="s">
        <v>919</v>
      </c>
      <c r="J44" t="s">
        <v>6822</v>
      </c>
      <c r="K44" t="s">
        <v>6827</v>
      </c>
    </row>
    <row r="45" spans="1:11" x14ac:dyDescent="0.25">
      <c r="A45">
        <v>43</v>
      </c>
      <c r="B45" t="s">
        <v>55</v>
      </c>
      <c r="C45" t="s">
        <v>6819</v>
      </c>
      <c r="D45" s="10">
        <v>42400</v>
      </c>
      <c r="E45" s="13" t="s">
        <v>920</v>
      </c>
      <c r="F45" s="13" t="s">
        <v>921</v>
      </c>
      <c r="G45" s="13" t="s">
        <v>922</v>
      </c>
      <c r="H45" s="13" t="s">
        <v>923</v>
      </c>
      <c r="I45" s="13" t="s">
        <v>924</v>
      </c>
      <c r="J45" t="s">
        <v>6822</v>
      </c>
      <c r="K45" t="s">
        <v>6827</v>
      </c>
    </row>
    <row r="46" spans="1:11" x14ac:dyDescent="0.25">
      <c r="A46">
        <v>44</v>
      </c>
      <c r="B46" t="s">
        <v>60</v>
      </c>
      <c r="C46" t="s">
        <v>6816</v>
      </c>
      <c r="D46" s="10">
        <v>41274</v>
      </c>
      <c r="E46" s="13" t="s">
        <v>925</v>
      </c>
      <c r="F46" s="13" t="s">
        <v>926</v>
      </c>
      <c r="G46" s="13" t="s">
        <v>927</v>
      </c>
      <c r="H46" s="13" t="s">
        <v>744</v>
      </c>
      <c r="I46" s="13" t="s">
        <v>928</v>
      </c>
      <c r="J46" t="s">
        <v>61</v>
      </c>
      <c r="K46" t="s">
        <v>62</v>
      </c>
    </row>
    <row r="47" spans="1:11" x14ac:dyDescent="0.25">
      <c r="A47">
        <v>45</v>
      </c>
      <c r="B47" t="s">
        <v>60</v>
      </c>
      <c r="C47" t="s">
        <v>6817</v>
      </c>
      <c r="D47" s="10">
        <v>41639</v>
      </c>
      <c r="E47" s="13" t="s">
        <v>929</v>
      </c>
      <c r="F47" s="13" t="s">
        <v>930</v>
      </c>
      <c r="G47" s="13" t="s">
        <v>931</v>
      </c>
      <c r="H47" s="13" t="s">
        <v>744</v>
      </c>
      <c r="I47" s="13" t="s">
        <v>932</v>
      </c>
      <c r="J47" t="s">
        <v>61</v>
      </c>
      <c r="K47" t="s">
        <v>62</v>
      </c>
    </row>
    <row r="48" spans="1:11" x14ac:dyDescent="0.25">
      <c r="A48">
        <v>46</v>
      </c>
      <c r="B48" t="s">
        <v>60</v>
      </c>
      <c r="C48" t="s">
        <v>6818</v>
      </c>
      <c r="D48" s="10">
        <v>42004</v>
      </c>
      <c r="E48" s="13" t="s">
        <v>933</v>
      </c>
      <c r="F48" s="13" t="s">
        <v>934</v>
      </c>
      <c r="G48" s="13" t="s">
        <v>935</v>
      </c>
      <c r="H48" s="13" t="s">
        <v>744</v>
      </c>
      <c r="I48" s="13" t="s">
        <v>936</v>
      </c>
      <c r="J48" t="s">
        <v>61</v>
      </c>
      <c r="K48" t="s">
        <v>62</v>
      </c>
    </row>
    <row r="49" spans="1:11" x14ac:dyDescent="0.25">
      <c r="A49">
        <v>47</v>
      </c>
      <c r="B49" t="s">
        <v>60</v>
      </c>
      <c r="C49" t="s">
        <v>6819</v>
      </c>
      <c r="D49" s="10">
        <v>42369</v>
      </c>
      <c r="E49" s="13" t="s">
        <v>937</v>
      </c>
      <c r="F49" s="13" t="s">
        <v>938</v>
      </c>
      <c r="G49" s="13" t="s">
        <v>939</v>
      </c>
      <c r="H49" s="13" t="s">
        <v>744</v>
      </c>
      <c r="I49" s="13" t="s">
        <v>940</v>
      </c>
      <c r="J49" t="s">
        <v>61</v>
      </c>
      <c r="K49" t="s">
        <v>62</v>
      </c>
    </row>
    <row r="50" spans="1:11" x14ac:dyDescent="0.25">
      <c r="A50">
        <v>48</v>
      </c>
      <c r="B50" t="s">
        <v>63</v>
      </c>
      <c r="C50" t="s">
        <v>6816</v>
      </c>
      <c r="D50" s="10">
        <v>41274</v>
      </c>
      <c r="E50" s="13" t="s">
        <v>941</v>
      </c>
      <c r="F50" s="13" t="s">
        <v>942</v>
      </c>
      <c r="G50" s="13" t="s">
        <v>943</v>
      </c>
      <c r="H50" s="13" t="s">
        <v>744</v>
      </c>
      <c r="I50" s="13" t="s">
        <v>944</v>
      </c>
      <c r="J50" t="s">
        <v>61</v>
      </c>
      <c r="K50" t="s">
        <v>6831</v>
      </c>
    </row>
    <row r="51" spans="1:11" x14ac:dyDescent="0.25">
      <c r="A51">
        <v>49</v>
      </c>
      <c r="B51" t="s">
        <v>63</v>
      </c>
      <c r="C51" t="s">
        <v>6817</v>
      </c>
      <c r="D51" s="10">
        <v>41639</v>
      </c>
      <c r="E51" s="13" t="s">
        <v>945</v>
      </c>
      <c r="F51" s="13" t="s">
        <v>946</v>
      </c>
      <c r="G51" s="13" t="s">
        <v>947</v>
      </c>
      <c r="H51" s="13" t="s">
        <v>744</v>
      </c>
      <c r="I51" s="13" t="s">
        <v>948</v>
      </c>
      <c r="J51" t="s">
        <v>61</v>
      </c>
      <c r="K51" t="s">
        <v>6831</v>
      </c>
    </row>
    <row r="52" spans="1:11" x14ac:dyDescent="0.25">
      <c r="A52">
        <v>50</v>
      </c>
      <c r="B52" t="s">
        <v>63</v>
      </c>
      <c r="C52" t="s">
        <v>6818</v>
      </c>
      <c r="D52" s="10">
        <v>42004</v>
      </c>
      <c r="E52" s="13" t="s">
        <v>949</v>
      </c>
      <c r="F52" s="13" t="s">
        <v>950</v>
      </c>
      <c r="G52" s="13" t="s">
        <v>951</v>
      </c>
      <c r="H52" s="13" t="s">
        <v>744</v>
      </c>
      <c r="I52" s="13" t="s">
        <v>952</v>
      </c>
      <c r="J52" t="s">
        <v>61</v>
      </c>
      <c r="K52" t="s">
        <v>6831</v>
      </c>
    </row>
    <row r="53" spans="1:11" x14ac:dyDescent="0.25">
      <c r="A53">
        <v>51</v>
      </c>
      <c r="B53" t="s">
        <v>63</v>
      </c>
      <c r="C53" t="s">
        <v>6819</v>
      </c>
      <c r="D53" s="10">
        <v>42369</v>
      </c>
      <c r="E53" s="13" t="s">
        <v>953</v>
      </c>
      <c r="F53" s="13" t="s">
        <v>954</v>
      </c>
      <c r="G53" s="13" t="s">
        <v>955</v>
      </c>
      <c r="H53" s="13" t="s">
        <v>744</v>
      </c>
      <c r="I53" s="13" t="s">
        <v>956</v>
      </c>
      <c r="J53" t="s">
        <v>61</v>
      </c>
      <c r="K53" t="s">
        <v>6831</v>
      </c>
    </row>
    <row r="54" spans="1:11" x14ac:dyDescent="0.25">
      <c r="A54">
        <v>52</v>
      </c>
      <c r="B54" t="s">
        <v>65</v>
      </c>
      <c r="C54" t="s">
        <v>6816</v>
      </c>
      <c r="D54" s="10">
        <v>41274</v>
      </c>
      <c r="E54" s="13" t="s">
        <v>957</v>
      </c>
      <c r="F54" s="13" t="s">
        <v>958</v>
      </c>
      <c r="G54" s="13" t="s">
        <v>744</v>
      </c>
      <c r="H54" s="13" t="s">
        <v>744</v>
      </c>
      <c r="I54" s="13" t="s">
        <v>959</v>
      </c>
      <c r="J54" t="s">
        <v>66</v>
      </c>
      <c r="K54" t="s">
        <v>6832</v>
      </c>
    </row>
    <row r="55" spans="1:11" x14ac:dyDescent="0.25">
      <c r="A55">
        <v>53</v>
      </c>
      <c r="B55" t="s">
        <v>65</v>
      </c>
      <c r="C55" t="s">
        <v>6817</v>
      </c>
      <c r="D55" s="10">
        <v>41639</v>
      </c>
      <c r="E55" s="13" t="s">
        <v>960</v>
      </c>
      <c r="F55" s="13" t="s">
        <v>961</v>
      </c>
      <c r="G55" s="13" t="s">
        <v>744</v>
      </c>
      <c r="H55" s="13" t="s">
        <v>744</v>
      </c>
      <c r="I55" s="13" t="s">
        <v>962</v>
      </c>
      <c r="J55" t="s">
        <v>66</v>
      </c>
      <c r="K55" t="s">
        <v>6832</v>
      </c>
    </row>
    <row r="56" spans="1:11" x14ac:dyDescent="0.25">
      <c r="A56">
        <v>54</v>
      </c>
      <c r="B56" t="s">
        <v>65</v>
      </c>
      <c r="C56" t="s">
        <v>6818</v>
      </c>
      <c r="D56" s="10">
        <v>42004</v>
      </c>
      <c r="E56" s="13" t="s">
        <v>963</v>
      </c>
      <c r="F56" s="13" t="s">
        <v>964</v>
      </c>
      <c r="G56" s="13" t="s">
        <v>744</v>
      </c>
      <c r="H56" s="13" t="s">
        <v>744</v>
      </c>
      <c r="I56" s="13" t="s">
        <v>965</v>
      </c>
      <c r="J56" t="s">
        <v>66</v>
      </c>
      <c r="K56" t="s">
        <v>6832</v>
      </c>
    </row>
    <row r="57" spans="1:11" x14ac:dyDescent="0.25">
      <c r="A57">
        <v>55</v>
      </c>
      <c r="B57" t="s">
        <v>65</v>
      </c>
      <c r="C57" t="s">
        <v>6819</v>
      </c>
      <c r="D57" s="10">
        <v>42369</v>
      </c>
      <c r="E57" s="13" t="s">
        <v>966</v>
      </c>
      <c r="F57" s="13" t="s">
        <v>967</v>
      </c>
      <c r="G57" s="13" t="s">
        <v>744</v>
      </c>
      <c r="H57" s="13" t="s">
        <v>744</v>
      </c>
      <c r="I57" s="13" t="s">
        <v>968</v>
      </c>
      <c r="J57" t="s">
        <v>66</v>
      </c>
      <c r="K57" t="s">
        <v>6832</v>
      </c>
    </row>
    <row r="58" spans="1:11" x14ac:dyDescent="0.25">
      <c r="A58">
        <v>56</v>
      </c>
      <c r="B58" t="s">
        <v>68</v>
      </c>
      <c r="C58" t="s">
        <v>6816</v>
      </c>
      <c r="D58" s="10">
        <v>41274</v>
      </c>
      <c r="E58" s="13" t="s">
        <v>969</v>
      </c>
      <c r="F58" s="13" t="s">
        <v>970</v>
      </c>
      <c r="G58" s="13" t="s">
        <v>971</v>
      </c>
      <c r="H58" s="13" t="s">
        <v>744</v>
      </c>
      <c r="I58" s="13" t="s">
        <v>744</v>
      </c>
      <c r="J58" t="s">
        <v>66</v>
      </c>
      <c r="K58" t="s">
        <v>6833</v>
      </c>
    </row>
    <row r="59" spans="1:11" x14ac:dyDescent="0.25">
      <c r="A59">
        <v>57</v>
      </c>
      <c r="B59" t="s">
        <v>68</v>
      </c>
      <c r="C59" t="s">
        <v>6817</v>
      </c>
      <c r="D59" s="10">
        <v>41639</v>
      </c>
      <c r="E59" s="13" t="s">
        <v>972</v>
      </c>
      <c r="F59" s="13" t="s">
        <v>973</v>
      </c>
      <c r="G59" s="13" t="s">
        <v>974</v>
      </c>
      <c r="H59" s="13" t="s">
        <v>744</v>
      </c>
      <c r="I59" s="13" t="s">
        <v>744</v>
      </c>
      <c r="J59" t="s">
        <v>66</v>
      </c>
      <c r="K59" t="s">
        <v>6833</v>
      </c>
    </row>
    <row r="60" spans="1:11" x14ac:dyDescent="0.25">
      <c r="A60">
        <v>58</v>
      </c>
      <c r="B60" t="s">
        <v>68</v>
      </c>
      <c r="C60" t="s">
        <v>6818</v>
      </c>
      <c r="D60" s="10">
        <v>42004</v>
      </c>
      <c r="E60" s="13" t="s">
        <v>975</v>
      </c>
      <c r="F60" s="13" t="s">
        <v>976</v>
      </c>
      <c r="G60" s="13" t="s">
        <v>977</v>
      </c>
      <c r="H60" s="13" t="s">
        <v>744</v>
      </c>
      <c r="I60" s="13" t="s">
        <v>744</v>
      </c>
      <c r="J60" t="s">
        <v>66</v>
      </c>
      <c r="K60" t="s">
        <v>6833</v>
      </c>
    </row>
    <row r="61" spans="1:11" x14ac:dyDescent="0.25">
      <c r="A61">
        <v>59</v>
      </c>
      <c r="B61" t="s">
        <v>68</v>
      </c>
      <c r="C61" t="s">
        <v>6819</v>
      </c>
      <c r="D61" s="10">
        <v>42369</v>
      </c>
      <c r="E61" s="13" t="s">
        <v>978</v>
      </c>
      <c r="F61" s="13" t="s">
        <v>979</v>
      </c>
      <c r="G61" s="13" t="s">
        <v>980</v>
      </c>
      <c r="H61" s="13" t="s">
        <v>744</v>
      </c>
      <c r="I61" s="13" t="s">
        <v>744</v>
      </c>
      <c r="J61" t="s">
        <v>66</v>
      </c>
      <c r="K61" t="s">
        <v>6833</v>
      </c>
    </row>
    <row r="62" spans="1:11" x14ac:dyDescent="0.25">
      <c r="A62">
        <v>60</v>
      </c>
      <c r="B62" t="s">
        <v>70</v>
      </c>
      <c r="C62" t="s">
        <v>6816</v>
      </c>
      <c r="D62" s="10">
        <v>41274</v>
      </c>
      <c r="E62" s="13" t="s">
        <v>981</v>
      </c>
      <c r="F62" s="13" t="s">
        <v>982</v>
      </c>
      <c r="G62" s="13" t="s">
        <v>983</v>
      </c>
      <c r="H62" s="13" t="s">
        <v>744</v>
      </c>
      <c r="I62" s="13" t="s">
        <v>984</v>
      </c>
      <c r="J62" t="s">
        <v>6834</v>
      </c>
      <c r="K62" t="s">
        <v>72</v>
      </c>
    </row>
    <row r="63" spans="1:11" x14ac:dyDescent="0.25">
      <c r="A63">
        <v>61</v>
      </c>
      <c r="B63" t="s">
        <v>70</v>
      </c>
      <c r="C63" t="s">
        <v>6817</v>
      </c>
      <c r="D63" s="10">
        <v>41639</v>
      </c>
      <c r="E63" s="13" t="s">
        <v>985</v>
      </c>
      <c r="F63" s="13" t="s">
        <v>986</v>
      </c>
      <c r="G63" s="13" t="s">
        <v>987</v>
      </c>
      <c r="H63" s="13" t="s">
        <v>744</v>
      </c>
      <c r="I63" s="13" t="s">
        <v>988</v>
      </c>
      <c r="J63" t="s">
        <v>6834</v>
      </c>
      <c r="K63" t="s">
        <v>72</v>
      </c>
    </row>
    <row r="64" spans="1:11" x14ac:dyDescent="0.25">
      <c r="A64">
        <v>62</v>
      </c>
      <c r="B64" t="s">
        <v>70</v>
      </c>
      <c r="C64" t="s">
        <v>6818</v>
      </c>
      <c r="D64" s="10">
        <v>42004</v>
      </c>
      <c r="E64" s="13" t="s">
        <v>989</v>
      </c>
      <c r="F64" s="13" t="s">
        <v>990</v>
      </c>
      <c r="G64" s="13" t="s">
        <v>991</v>
      </c>
      <c r="H64" s="13" t="s">
        <v>744</v>
      </c>
      <c r="I64" s="13" t="s">
        <v>992</v>
      </c>
      <c r="J64" t="s">
        <v>6834</v>
      </c>
      <c r="K64" t="s">
        <v>72</v>
      </c>
    </row>
    <row r="65" spans="1:11" x14ac:dyDescent="0.25">
      <c r="A65">
        <v>63</v>
      </c>
      <c r="B65" t="s">
        <v>70</v>
      </c>
      <c r="C65" t="s">
        <v>6819</v>
      </c>
      <c r="D65" s="10">
        <v>42369</v>
      </c>
      <c r="E65" s="13" t="s">
        <v>993</v>
      </c>
      <c r="F65" s="13" t="s">
        <v>994</v>
      </c>
      <c r="G65" s="13" t="s">
        <v>995</v>
      </c>
      <c r="H65" s="13" t="s">
        <v>744</v>
      </c>
      <c r="I65" s="13" t="s">
        <v>996</v>
      </c>
      <c r="J65" t="s">
        <v>6834</v>
      </c>
      <c r="K65" t="s">
        <v>72</v>
      </c>
    </row>
    <row r="66" spans="1:11" x14ac:dyDescent="0.25">
      <c r="A66">
        <v>64</v>
      </c>
      <c r="B66" t="s">
        <v>73</v>
      </c>
      <c r="C66" t="s">
        <v>6816</v>
      </c>
      <c r="D66" s="10">
        <v>41639</v>
      </c>
      <c r="E66" s="13" t="s">
        <v>997</v>
      </c>
      <c r="F66" s="13" t="s">
        <v>998</v>
      </c>
      <c r="G66" s="13" t="s">
        <v>744</v>
      </c>
      <c r="H66" s="13" t="s">
        <v>744</v>
      </c>
      <c r="I66" s="13" t="s">
        <v>999</v>
      </c>
      <c r="J66" t="s">
        <v>66</v>
      </c>
      <c r="K66" t="s">
        <v>6835</v>
      </c>
    </row>
    <row r="67" spans="1:11" x14ac:dyDescent="0.25">
      <c r="A67">
        <v>65</v>
      </c>
      <c r="B67" t="s">
        <v>73</v>
      </c>
      <c r="C67" t="s">
        <v>6817</v>
      </c>
      <c r="D67" s="10">
        <v>42004</v>
      </c>
      <c r="E67" s="13" t="s">
        <v>1000</v>
      </c>
      <c r="F67" s="13" t="s">
        <v>1001</v>
      </c>
      <c r="G67" s="13" t="s">
        <v>744</v>
      </c>
      <c r="H67" s="13" t="s">
        <v>744</v>
      </c>
      <c r="I67" s="13" t="s">
        <v>1002</v>
      </c>
      <c r="J67" t="s">
        <v>66</v>
      </c>
      <c r="K67" t="s">
        <v>6835</v>
      </c>
    </row>
    <row r="68" spans="1:11" x14ac:dyDescent="0.25">
      <c r="A68">
        <v>66</v>
      </c>
      <c r="B68" t="s">
        <v>73</v>
      </c>
      <c r="C68" t="s">
        <v>6818</v>
      </c>
      <c r="D68" s="10">
        <v>42369</v>
      </c>
      <c r="E68" s="13" t="s">
        <v>1003</v>
      </c>
      <c r="F68" s="13" t="s">
        <v>1004</v>
      </c>
      <c r="G68" s="13" t="s">
        <v>744</v>
      </c>
      <c r="H68" s="13" t="s">
        <v>744</v>
      </c>
      <c r="I68" s="13" t="s">
        <v>1005</v>
      </c>
      <c r="J68" t="s">
        <v>66</v>
      </c>
      <c r="K68" t="s">
        <v>6835</v>
      </c>
    </row>
    <row r="69" spans="1:11" x14ac:dyDescent="0.25">
      <c r="A69">
        <v>67</v>
      </c>
      <c r="B69" t="s">
        <v>73</v>
      </c>
      <c r="C69" t="s">
        <v>6819</v>
      </c>
      <c r="D69" s="10">
        <v>42735</v>
      </c>
      <c r="E69" s="13" t="s">
        <v>1006</v>
      </c>
      <c r="F69" s="13" t="s">
        <v>1007</v>
      </c>
      <c r="G69" s="13" t="s">
        <v>744</v>
      </c>
      <c r="H69" s="13" t="s">
        <v>744</v>
      </c>
      <c r="I69" s="13" t="s">
        <v>1008</v>
      </c>
      <c r="J69" t="s">
        <v>66</v>
      </c>
      <c r="K69" t="s">
        <v>6835</v>
      </c>
    </row>
    <row r="70" spans="1:11" x14ac:dyDescent="0.25">
      <c r="A70">
        <v>72</v>
      </c>
      <c r="B70" t="s">
        <v>76</v>
      </c>
      <c r="C70" t="s">
        <v>6816</v>
      </c>
      <c r="D70" s="10">
        <v>41274</v>
      </c>
      <c r="E70" s="13" t="s">
        <v>1009</v>
      </c>
      <c r="F70" s="13" t="s">
        <v>1010</v>
      </c>
      <c r="G70" s="13" t="s">
        <v>1011</v>
      </c>
      <c r="H70" s="13" t="s">
        <v>1012</v>
      </c>
      <c r="I70" s="13" t="s">
        <v>1013</v>
      </c>
      <c r="J70" t="s">
        <v>6822</v>
      </c>
      <c r="K70" t="s">
        <v>6836</v>
      </c>
    </row>
    <row r="71" spans="1:11" x14ac:dyDescent="0.25">
      <c r="A71">
        <v>73</v>
      </c>
      <c r="B71" t="s">
        <v>76</v>
      </c>
      <c r="C71" t="s">
        <v>6817</v>
      </c>
      <c r="D71" s="10">
        <v>41639</v>
      </c>
      <c r="E71" s="13" t="s">
        <v>1014</v>
      </c>
      <c r="F71" s="13" t="s">
        <v>1015</v>
      </c>
      <c r="G71" s="13" t="s">
        <v>1016</v>
      </c>
      <c r="H71" s="13" t="s">
        <v>1017</v>
      </c>
      <c r="I71" s="13" t="s">
        <v>1018</v>
      </c>
      <c r="J71" t="s">
        <v>6822</v>
      </c>
      <c r="K71" t="s">
        <v>6836</v>
      </c>
    </row>
    <row r="72" spans="1:11" x14ac:dyDescent="0.25">
      <c r="A72">
        <v>74</v>
      </c>
      <c r="B72" t="s">
        <v>76</v>
      </c>
      <c r="C72" t="s">
        <v>6818</v>
      </c>
      <c r="D72" s="10">
        <v>42004</v>
      </c>
      <c r="E72" s="13" t="s">
        <v>1019</v>
      </c>
      <c r="F72" s="13" t="s">
        <v>1020</v>
      </c>
      <c r="G72" s="13" t="s">
        <v>1021</v>
      </c>
      <c r="H72" s="13" t="s">
        <v>1022</v>
      </c>
      <c r="I72" s="13" t="s">
        <v>1023</v>
      </c>
      <c r="J72" t="s">
        <v>6822</v>
      </c>
      <c r="K72" t="s">
        <v>6836</v>
      </c>
    </row>
    <row r="73" spans="1:11" x14ac:dyDescent="0.25">
      <c r="A73">
        <v>75</v>
      </c>
      <c r="B73" t="s">
        <v>76</v>
      </c>
      <c r="C73" t="s">
        <v>6819</v>
      </c>
      <c r="D73" s="10">
        <v>42369</v>
      </c>
      <c r="E73" s="13" t="s">
        <v>1024</v>
      </c>
      <c r="F73" s="13" t="s">
        <v>1025</v>
      </c>
      <c r="G73" s="13" t="s">
        <v>1026</v>
      </c>
      <c r="H73" s="13" t="s">
        <v>1027</v>
      </c>
      <c r="I73" s="13" t="s">
        <v>1028</v>
      </c>
      <c r="J73" t="s">
        <v>6822</v>
      </c>
      <c r="K73" t="s">
        <v>6836</v>
      </c>
    </row>
    <row r="74" spans="1:11" x14ac:dyDescent="0.25">
      <c r="A74">
        <v>76</v>
      </c>
      <c r="B74" t="s">
        <v>78</v>
      </c>
      <c r="C74" t="s">
        <v>6816</v>
      </c>
      <c r="D74" s="10">
        <v>41274</v>
      </c>
      <c r="E74" s="13" t="s">
        <v>1029</v>
      </c>
      <c r="F74" s="13" t="s">
        <v>1030</v>
      </c>
      <c r="G74" s="13" t="s">
        <v>1031</v>
      </c>
      <c r="H74" s="13" t="s">
        <v>1032</v>
      </c>
      <c r="I74" s="13" t="s">
        <v>744</v>
      </c>
      <c r="J74" t="s">
        <v>79</v>
      </c>
      <c r="K74" t="s">
        <v>6837</v>
      </c>
    </row>
    <row r="75" spans="1:11" x14ac:dyDescent="0.25">
      <c r="A75">
        <v>77</v>
      </c>
      <c r="B75" t="s">
        <v>78</v>
      </c>
      <c r="C75" t="s">
        <v>6817</v>
      </c>
      <c r="D75" s="10">
        <v>41639</v>
      </c>
      <c r="E75" s="13" t="s">
        <v>1033</v>
      </c>
      <c r="F75" s="13" t="s">
        <v>1034</v>
      </c>
      <c r="G75" s="13" t="s">
        <v>1035</v>
      </c>
      <c r="H75" s="13" t="s">
        <v>1036</v>
      </c>
      <c r="I75" s="13" t="s">
        <v>744</v>
      </c>
      <c r="J75" t="s">
        <v>79</v>
      </c>
      <c r="K75" t="s">
        <v>6837</v>
      </c>
    </row>
    <row r="76" spans="1:11" x14ac:dyDescent="0.25">
      <c r="A76">
        <v>78</v>
      </c>
      <c r="B76" t="s">
        <v>78</v>
      </c>
      <c r="C76" t="s">
        <v>6818</v>
      </c>
      <c r="D76" s="10">
        <v>42004</v>
      </c>
      <c r="E76" s="13" t="s">
        <v>1037</v>
      </c>
      <c r="F76" s="13" t="s">
        <v>1038</v>
      </c>
      <c r="G76" s="13" t="s">
        <v>1039</v>
      </c>
      <c r="H76" s="13" t="s">
        <v>1040</v>
      </c>
      <c r="I76" s="13" t="s">
        <v>744</v>
      </c>
      <c r="J76" t="s">
        <v>79</v>
      </c>
      <c r="K76" t="s">
        <v>6837</v>
      </c>
    </row>
    <row r="77" spans="1:11" x14ac:dyDescent="0.25">
      <c r="A77">
        <v>79</v>
      </c>
      <c r="B77" t="s">
        <v>78</v>
      </c>
      <c r="C77" t="s">
        <v>6819</v>
      </c>
      <c r="D77" s="10">
        <v>42369</v>
      </c>
      <c r="E77" s="13" t="s">
        <v>1041</v>
      </c>
      <c r="F77" s="13" t="s">
        <v>1042</v>
      </c>
      <c r="G77" s="13" t="s">
        <v>1043</v>
      </c>
      <c r="H77" s="13" t="s">
        <v>1044</v>
      </c>
      <c r="I77" s="13" t="s">
        <v>744</v>
      </c>
      <c r="J77" t="s">
        <v>79</v>
      </c>
      <c r="K77" t="s">
        <v>6837</v>
      </c>
    </row>
    <row r="78" spans="1:11" x14ac:dyDescent="0.25">
      <c r="A78">
        <v>80</v>
      </c>
      <c r="B78" t="s">
        <v>81</v>
      </c>
      <c r="C78" t="s">
        <v>6816</v>
      </c>
      <c r="D78" s="10">
        <v>41274</v>
      </c>
      <c r="E78" s="13" t="s">
        <v>1045</v>
      </c>
      <c r="F78" s="13" t="s">
        <v>1046</v>
      </c>
      <c r="G78" s="13" t="s">
        <v>1047</v>
      </c>
      <c r="H78" s="13" t="s">
        <v>744</v>
      </c>
      <c r="I78" s="13" t="s">
        <v>1048</v>
      </c>
      <c r="J78" t="s">
        <v>8</v>
      </c>
      <c r="K78" t="s">
        <v>9</v>
      </c>
    </row>
    <row r="79" spans="1:11" x14ac:dyDescent="0.25">
      <c r="A79">
        <v>81</v>
      </c>
      <c r="B79" t="s">
        <v>81</v>
      </c>
      <c r="C79" t="s">
        <v>6817</v>
      </c>
      <c r="D79" s="10">
        <v>41639</v>
      </c>
      <c r="E79" s="13" t="s">
        <v>1049</v>
      </c>
      <c r="F79" s="13" t="s">
        <v>1050</v>
      </c>
      <c r="G79" s="13" t="s">
        <v>1051</v>
      </c>
      <c r="H79" s="13" t="s">
        <v>744</v>
      </c>
      <c r="I79" s="13" t="s">
        <v>1052</v>
      </c>
      <c r="J79" t="s">
        <v>8</v>
      </c>
      <c r="K79" t="s">
        <v>9</v>
      </c>
    </row>
    <row r="80" spans="1:11" x14ac:dyDescent="0.25">
      <c r="A80">
        <v>82</v>
      </c>
      <c r="B80" t="s">
        <v>81</v>
      </c>
      <c r="C80" t="s">
        <v>6818</v>
      </c>
      <c r="D80" s="10">
        <v>42004</v>
      </c>
      <c r="E80" s="13" t="s">
        <v>1053</v>
      </c>
      <c r="F80" s="13" t="s">
        <v>1054</v>
      </c>
      <c r="G80" s="13" t="s">
        <v>1055</v>
      </c>
      <c r="H80" s="13" t="s">
        <v>744</v>
      </c>
      <c r="I80" s="13" t="s">
        <v>1056</v>
      </c>
      <c r="J80" t="s">
        <v>8</v>
      </c>
      <c r="K80" t="s">
        <v>9</v>
      </c>
    </row>
    <row r="81" spans="1:11" x14ac:dyDescent="0.25">
      <c r="A81">
        <v>83</v>
      </c>
      <c r="B81" t="s">
        <v>81</v>
      </c>
      <c r="C81" t="s">
        <v>6819</v>
      </c>
      <c r="D81" s="10">
        <v>42369</v>
      </c>
      <c r="E81" s="13" t="s">
        <v>1057</v>
      </c>
      <c r="F81" s="13" t="s">
        <v>1058</v>
      </c>
      <c r="G81" s="13" t="s">
        <v>1059</v>
      </c>
      <c r="H81" s="13" t="s">
        <v>744</v>
      </c>
      <c r="I81" s="13" t="s">
        <v>1060</v>
      </c>
      <c r="J81" t="s">
        <v>8</v>
      </c>
      <c r="K81" t="s">
        <v>9</v>
      </c>
    </row>
    <row r="82" spans="1:11" x14ac:dyDescent="0.25">
      <c r="A82">
        <v>84</v>
      </c>
      <c r="B82" t="s">
        <v>82</v>
      </c>
      <c r="C82" t="s">
        <v>6816</v>
      </c>
      <c r="D82" s="10">
        <v>41274</v>
      </c>
      <c r="E82" s="13" t="s">
        <v>1061</v>
      </c>
      <c r="F82" s="13" t="s">
        <v>1062</v>
      </c>
      <c r="G82" s="13" t="s">
        <v>744</v>
      </c>
      <c r="H82" s="13" t="s">
        <v>744</v>
      </c>
      <c r="I82" s="13" t="s">
        <v>1063</v>
      </c>
      <c r="J82" t="s">
        <v>66</v>
      </c>
      <c r="K82" t="s">
        <v>6833</v>
      </c>
    </row>
    <row r="83" spans="1:11" x14ac:dyDescent="0.25">
      <c r="A83">
        <v>85</v>
      </c>
      <c r="B83" t="s">
        <v>82</v>
      </c>
      <c r="C83" t="s">
        <v>6817</v>
      </c>
      <c r="D83" s="10">
        <v>41639</v>
      </c>
      <c r="E83" s="13" t="s">
        <v>1064</v>
      </c>
      <c r="F83" s="13" t="s">
        <v>1065</v>
      </c>
      <c r="G83" s="13" t="s">
        <v>1066</v>
      </c>
      <c r="H83" s="13" t="s">
        <v>744</v>
      </c>
      <c r="I83" s="13" t="s">
        <v>1067</v>
      </c>
      <c r="J83" t="s">
        <v>66</v>
      </c>
      <c r="K83" t="s">
        <v>6833</v>
      </c>
    </row>
    <row r="84" spans="1:11" x14ac:dyDescent="0.25">
      <c r="A84">
        <v>86</v>
      </c>
      <c r="B84" t="s">
        <v>82</v>
      </c>
      <c r="C84" t="s">
        <v>6818</v>
      </c>
      <c r="D84" s="10">
        <v>42004</v>
      </c>
      <c r="E84" s="13" t="s">
        <v>1068</v>
      </c>
      <c r="F84" s="13" t="s">
        <v>1069</v>
      </c>
      <c r="G84" s="13" t="s">
        <v>1070</v>
      </c>
      <c r="H84" s="13" t="s">
        <v>744</v>
      </c>
      <c r="I84" s="13" t="s">
        <v>1071</v>
      </c>
      <c r="J84" t="s">
        <v>66</v>
      </c>
      <c r="K84" t="s">
        <v>6833</v>
      </c>
    </row>
    <row r="85" spans="1:11" x14ac:dyDescent="0.25">
      <c r="A85">
        <v>87</v>
      </c>
      <c r="B85" t="s">
        <v>82</v>
      </c>
      <c r="C85" t="s">
        <v>6819</v>
      </c>
      <c r="D85" s="10">
        <v>42369</v>
      </c>
      <c r="E85" s="13" t="s">
        <v>1072</v>
      </c>
      <c r="F85" s="13" t="s">
        <v>1073</v>
      </c>
      <c r="G85" s="13" t="s">
        <v>1074</v>
      </c>
      <c r="H85" s="13" t="s">
        <v>744</v>
      </c>
      <c r="I85" s="13" t="s">
        <v>1075</v>
      </c>
      <c r="J85" t="s">
        <v>66</v>
      </c>
      <c r="K85" t="s">
        <v>6833</v>
      </c>
    </row>
    <row r="86" spans="1:11" x14ac:dyDescent="0.25">
      <c r="A86">
        <v>88</v>
      </c>
      <c r="B86" t="s">
        <v>83</v>
      </c>
      <c r="C86" t="s">
        <v>6816</v>
      </c>
      <c r="D86" s="10">
        <v>41639</v>
      </c>
      <c r="E86" s="13" t="s">
        <v>1076</v>
      </c>
      <c r="F86" s="13" t="s">
        <v>1077</v>
      </c>
      <c r="G86" s="13" t="s">
        <v>1078</v>
      </c>
      <c r="H86" s="13" t="s">
        <v>744</v>
      </c>
      <c r="I86" s="13" t="s">
        <v>744</v>
      </c>
      <c r="J86" t="s">
        <v>8</v>
      </c>
      <c r="K86" t="s">
        <v>6838</v>
      </c>
    </row>
    <row r="87" spans="1:11" x14ac:dyDescent="0.25">
      <c r="A87">
        <v>89</v>
      </c>
      <c r="B87" t="s">
        <v>83</v>
      </c>
      <c r="C87" t="s">
        <v>6817</v>
      </c>
      <c r="D87" s="10">
        <v>42004</v>
      </c>
      <c r="E87" s="13" t="s">
        <v>1079</v>
      </c>
      <c r="F87" s="13" t="s">
        <v>1080</v>
      </c>
      <c r="G87" s="13" t="s">
        <v>1081</v>
      </c>
      <c r="H87" s="13" t="s">
        <v>744</v>
      </c>
      <c r="I87" s="13" t="s">
        <v>744</v>
      </c>
      <c r="J87" t="s">
        <v>8</v>
      </c>
      <c r="K87" t="s">
        <v>6838</v>
      </c>
    </row>
    <row r="88" spans="1:11" x14ac:dyDescent="0.25">
      <c r="A88">
        <v>90</v>
      </c>
      <c r="B88" t="s">
        <v>83</v>
      </c>
      <c r="C88" t="s">
        <v>6818</v>
      </c>
      <c r="D88" s="10">
        <v>42369</v>
      </c>
      <c r="E88" s="13" t="s">
        <v>1082</v>
      </c>
      <c r="F88" s="13" t="s">
        <v>1083</v>
      </c>
      <c r="G88" s="13" t="s">
        <v>1084</v>
      </c>
      <c r="H88" s="13" t="s">
        <v>744</v>
      </c>
      <c r="I88" s="13" t="s">
        <v>744</v>
      </c>
      <c r="J88" t="s">
        <v>8</v>
      </c>
      <c r="K88" t="s">
        <v>6838</v>
      </c>
    </row>
    <row r="89" spans="1:11" x14ac:dyDescent="0.25">
      <c r="A89">
        <v>91</v>
      </c>
      <c r="B89" t="s">
        <v>83</v>
      </c>
      <c r="C89" t="s">
        <v>6819</v>
      </c>
      <c r="D89" s="10">
        <v>42735</v>
      </c>
      <c r="E89" s="13" t="s">
        <v>1085</v>
      </c>
      <c r="F89" s="13" t="s">
        <v>1086</v>
      </c>
      <c r="G89" s="13" t="s">
        <v>1087</v>
      </c>
      <c r="H89" s="13" t="s">
        <v>744</v>
      </c>
      <c r="I89" s="13" t="s">
        <v>744</v>
      </c>
      <c r="J89" t="s">
        <v>8</v>
      </c>
      <c r="K89" t="s">
        <v>6838</v>
      </c>
    </row>
    <row r="90" spans="1:11" x14ac:dyDescent="0.25">
      <c r="A90">
        <v>92</v>
      </c>
      <c r="B90" t="s">
        <v>85</v>
      </c>
      <c r="C90" t="s">
        <v>6816</v>
      </c>
      <c r="D90" s="10">
        <v>41639</v>
      </c>
      <c r="E90" s="13" t="s">
        <v>1088</v>
      </c>
      <c r="F90" s="13" t="s">
        <v>1089</v>
      </c>
      <c r="G90" s="13" t="s">
        <v>1090</v>
      </c>
      <c r="H90" s="13" t="s">
        <v>1091</v>
      </c>
      <c r="I90" s="13">
        <v>417</v>
      </c>
      <c r="J90" t="s">
        <v>6824</v>
      </c>
      <c r="K90" t="s">
        <v>86</v>
      </c>
    </row>
    <row r="91" spans="1:11" x14ac:dyDescent="0.25">
      <c r="A91">
        <v>93</v>
      </c>
      <c r="B91" t="s">
        <v>85</v>
      </c>
      <c r="C91" t="s">
        <v>6817</v>
      </c>
      <c r="D91" s="10">
        <v>42004</v>
      </c>
      <c r="E91" s="13" t="s">
        <v>1092</v>
      </c>
      <c r="F91" s="13" t="s">
        <v>1093</v>
      </c>
      <c r="G91" s="13" t="s">
        <v>1094</v>
      </c>
      <c r="H91" s="13" t="s">
        <v>1095</v>
      </c>
      <c r="I91" s="13" t="s">
        <v>744</v>
      </c>
      <c r="J91" t="s">
        <v>6824</v>
      </c>
      <c r="K91" t="s">
        <v>86</v>
      </c>
    </row>
    <row r="92" spans="1:11" x14ac:dyDescent="0.25">
      <c r="A92">
        <v>94</v>
      </c>
      <c r="B92" t="s">
        <v>85</v>
      </c>
      <c r="C92" t="s">
        <v>6818</v>
      </c>
      <c r="D92" s="10">
        <v>42369</v>
      </c>
      <c r="E92" s="13" t="s">
        <v>1096</v>
      </c>
      <c r="F92" s="13" t="s">
        <v>1097</v>
      </c>
      <c r="G92" s="13" t="s">
        <v>1098</v>
      </c>
      <c r="H92" s="13" t="s">
        <v>1099</v>
      </c>
      <c r="I92" s="13" t="s">
        <v>1100</v>
      </c>
      <c r="J92" t="s">
        <v>6824</v>
      </c>
      <c r="K92" t="s">
        <v>86</v>
      </c>
    </row>
    <row r="93" spans="1:11" x14ac:dyDescent="0.25">
      <c r="A93">
        <v>95</v>
      </c>
      <c r="B93" t="s">
        <v>85</v>
      </c>
      <c r="C93" t="s">
        <v>6819</v>
      </c>
      <c r="D93" s="10">
        <v>42735</v>
      </c>
      <c r="E93" s="13" t="s">
        <v>1101</v>
      </c>
      <c r="F93" s="13" t="s">
        <v>1102</v>
      </c>
      <c r="G93" s="13" t="s">
        <v>1103</v>
      </c>
      <c r="H93" s="13" t="s">
        <v>1104</v>
      </c>
      <c r="I93" s="13" t="s">
        <v>1105</v>
      </c>
      <c r="J93" t="s">
        <v>6824</v>
      </c>
      <c r="K93" t="s">
        <v>86</v>
      </c>
    </row>
    <row r="94" spans="1:11" x14ac:dyDescent="0.25">
      <c r="A94">
        <v>96</v>
      </c>
      <c r="B94" t="s">
        <v>87</v>
      </c>
      <c r="C94" t="s">
        <v>6816</v>
      </c>
      <c r="D94" s="10">
        <v>41574</v>
      </c>
      <c r="E94" s="13" t="s">
        <v>1106</v>
      </c>
      <c r="F94" s="13" t="s">
        <v>1107</v>
      </c>
      <c r="G94" s="13" t="s">
        <v>1108</v>
      </c>
      <c r="H94" s="13" t="s">
        <v>1109</v>
      </c>
      <c r="I94" s="13" t="s">
        <v>744</v>
      </c>
      <c r="J94" t="s">
        <v>6822</v>
      </c>
      <c r="K94" t="s">
        <v>6839</v>
      </c>
    </row>
    <row r="95" spans="1:11" x14ac:dyDescent="0.25">
      <c r="A95">
        <v>97</v>
      </c>
      <c r="B95" t="s">
        <v>87</v>
      </c>
      <c r="C95" t="s">
        <v>6817</v>
      </c>
      <c r="D95" s="10">
        <v>41938</v>
      </c>
      <c r="E95" s="13" t="s">
        <v>1110</v>
      </c>
      <c r="F95" s="13" t="s">
        <v>1111</v>
      </c>
      <c r="G95" s="13" t="s">
        <v>1112</v>
      </c>
      <c r="H95" s="13" t="s">
        <v>1113</v>
      </c>
      <c r="I95" s="13" t="s">
        <v>744</v>
      </c>
      <c r="J95" t="s">
        <v>6822</v>
      </c>
      <c r="K95" t="s">
        <v>6839</v>
      </c>
    </row>
    <row r="96" spans="1:11" x14ac:dyDescent="0.25">
      <c r="A96">
        <v>98</v>
      </c>
      <c r="B96" t="s">
        <v>87</v>
      </c>
      <c r="C96" t="s">
        <v>6818</v>
      </c>
      <c r="D96" s="10">
        <v>42302</v>
      </c>
      <c r="E96" s="13" t="s">
        <v>1114</v>
      </c>
      <c r="F96" s="13" t="s">
        <v>1115</v>
      </c>
      <c r="G96" s="13" t="s">
        <v>1116</v>
      </c>
      <c r="H96" s="13" t="s">
        <v>1117</v>
      </c>
      <c r="I96" s="13" t="s">
        <v>744</v>
      </c>
      <c r="J96" t="s">
        <v>6822</v>
      </c>
      <c r="K96" t="s">
        <v>6839</v>
      </c>
    </row>
    <row r="97" spans="1:11" x14ac:dyDescent="0.25">
      <c r="A97">
        <v>99</v>
      </c>
      <c r="B97" t="s">
        <v>87</v>
      </c>
      <c r="C97" t="s">
        <v>6819</v>
      </c>
      <c r="D97" s="10">
        <v>42673</v>
      </c>
      <c r="E97" s="13" t="s">
        <v>1118</v>
      </c>
      <c r="F97" s="13" t="s">
        <v>1119</v>
      </c>
      <c r="G97" s="13" t="s">
        <v>1120</v>
      </c>
      <c r="H97" s="13" t="s">
        <v>1121</v>
      </c>
      <c r="I97" s="13" t="s">
        <v>744</v>
      </c>
      <c r="J97" t="s">
        <v>6822</v>
      </c>
      <c r="K97" t="s">
        <v>6839</v>
      </c>
    </row>
    <row r="98" spans="1:11" x14ac:dyDescent="0.25">
      <c r="A98">
        <v>100</v>
      </c>
      <c r="B98" t="s">
        <v>93</v>
      </c>
      <c r="C98" t="s">
        <v>6816</v>
      </c>
      <c r="D98" s="10">
        <v>41274</v>
      </c>
      <c r="E98" s="13" t="s">
        <v>1122</v>
      </c>
      <c r="F98" s="13" t="s">
        <v>1123</v>
      </c>
      <c r="G98" s="13" t="s">
        <v>1124</v>
      </c>
      <c r="H98" s="13" t="s">
        <v>744</v>
      </c>
      <c r="I98" s="13" t="s">
        <v>1125</v>
      </c>
      <c r="J98" t="s">
        <v>8</v>
      </c>
      <c r="K98" t="s">
        <v>6840</v>
      </c>
    </row>
    <row r="99" spans="1:11" x14ac:dyDescent="0.25">
      <c r="A99">
        <v>101</v>
      </c>
      <c r="B99" t="s">
        <v>93</v>
      </c>
      <c r="C99" t="s">
        <v>6817</v>
      </c>
      <c r="D99" s="10">
        <v>41639</v>
      </c>
      <c r="E99" s="13" t="s">
        <v>1126</v>
      </c>
      <c r="F99" s="13" t="s">
        <v>1127</v>
      </c>
      <c r="G99" s="13" t="s">
        <v>1128</v>
      </c>
      <c r="H99" s="13" t="s">
        <v>744</v>
      </c>
      <c r="I99" s="13" t="s">
        <v>1129</v>
      </c>
      <c r="J99" t="s">
        <v>8</v>
      </c>
      <c r="K99" t="s">
        <v>6840</v>
      </c>
    </row>
    <row r="100" spans="1:11" x14ac:dyDescent="0.25">
      <c r="A100">
        <v>102</v>
      </c>
      <c r="B100" t="s">
        <v>93</v>
      </c>
      <c r="C100" t="s">
        <v>6818</v>
      </c>
      <c r="D100" s="10">
        <v>42004</v>
      </c>
      <c r="E100" s="13" t="s">
        <v>1130</v>
      </c>
      <c r="F100" s="13" t="s">
        <v>1131</v>
      </c>
      <c r="G100" s="13" t="s">
        <v>1132</v>
      </c>
      <c r="H100" s="13" t="s">
        <v>744</v>
      </c>
      <c r="I100" s="13" t="s">
        <v>1133</v>
      </c>
      <c r="J100" t="s">
        <v>8</v>
      </c>
      <c r="K100" t="s">
        <v>6840</v>
      </c>
    </row>
    <row r="101" spans="1:11" x14ac:dyDescent="0.25">
      <c r="A101">
        <v>103</v>
      </c>
      <c r="B101" t="s">
        <v>93</v>
      </c>
      <c r="C101" t="s">
        <v>6819</v>
      </c>
      <c r="D101" s="10">
        <v>42369</v>
      </c>
      <c r="E101" s="13" t="s">
        <v>1134</v>
      </c>
      <c r="F101" s="13" t="s">
        <v>1135</v>
      </c>
      <c r="G101" s="13" t="s">
        <v>1136</v>
      </c>
      <c r="H101" s="13" t="s">
        <v>744</v>
      </c>
      <c r="I101" s="13" t="s">
        <v>1137</v>
      </c>
      <c r="J101" t="s">
        <v>8</v>
      </c>
      <c r="K101" t="s">
        <v>6840</v>
      </c>
    </row>
    <row r="102" spans="1:11" x14ac:dyDescent="0.25">
      <c r="A102">
        <v>108</v>
      </c>
      <c r="B102" t="s">
        <v>95</v>
      </c>
      <c r="C102" t="s">
        <v>6816</v>
      </c>
      <c r="D102" s="10">
        <v>41639</v>
      </c>
      <c r="E102" s="13" t="s">
        <v>1138</v>
      </c>
      <c r="F102" s="13" t="s">
        <v>1139</v>
      </c>
      <c r="G102" s="13" t="s">
        <v>1140</v>
      </c>
      <c r="H102" s="13" t="s">
        <v>1141</v>
      </c>
      <c r="I102" s="13" t="s">
        <v>744</v>
      </c>
      <c r="J102" t="s">
        <v>6824</v>
      </c>
      <c r="K102" t="s">
        <v>86</v>
      </c>
    </row>
    <row r="103" spans="1:11" x14ac:dyDescent="0.25">
      <c r="A103">
        <v>109</v>
      </c>
      <c r="B103" t="s">
        <v>95</v>
      </c>
      <c r="C103" t="s">
        <v>6817</v>
      </c>
      <c r="D103" s="10">
        <v>42004</v>
      </c>
      <c r="E103" s="13" t="s">
        <v>1142</v>
      </c>
      <c r="F103" s="13" t="s">
        <v>1143</v>
      </c>
      <c r="G103" s="13" t="s">
        <v>1144</v>
      </c>
      <c r="H103" s="13" t="s">
        <v>1145</v>
      </c>
      <c r="I103" s="13" t="s">
        <v>744</v>
      </c>
      <c r="J103" t="s">
        <v>6824</v>
      </c>
      <c r="K103" t="s">
        <v>86</v>
      </c>
    </row>
    <row r="104" spans="1:11" x14ac:dyDescent="0.25">
      <c r="A104">
        <v>110</v>
      </c>
      <c r="B104" t="s">
        <v>95</v>
      </c>
      <c r="C104" t="s">
        <v>6818</v>
      </c>
      <c r="D104" s="10">
        <v>42369</v>
      </c>
      <c r="E104" s="13" t="s">
        <v>1146</v>
      </c>
      <c r="F104" s="13" t="s">
        <v>1147</v>
      </c>
      <c r="G104" s="13" t="s">
        <v>1148</v>
      </c>
      <c r="H104" s="13" t="s">
        <v>1149</v>
      </c>
      <c r="I104" s="13" t="s">
        <v>744</v>
      </c>
      <c r="J104" t="s">
        <v>6824</v>
      </c>
      <c r="K104" t="s">
        <v>86</v>
      </c>
    </row>
    <row r="105" spans="1:11" x14ac:dyDescent="0.25">
      <c r="A105">
        <v>111</v>
      </c>
      <c r="B105" t="s">
        <v>95</v>
      </c>
      <c r="C105" t="s">
        <v>6819</v>
      </c>
      <c r="D105" s="10">
        <v>42735</v>
      </c>
      <c r="E105" s="13" t="s">
        <v>1150</v>
      </c>
      <c r="F105" s="13" t="s">
        <v>1151</v>
      </c>
      <c r="G105" s="13" t="s">
        <v>1152</v>
      </c>
      <c r="H105" s="13" t="s">
        <v>1153</v>
      </c>
      <c r="I105" s="13" t="s">
        <v>744</v>
      </c>
      <c r="J105" t="s">
        <v>6824</v>
      </c>
      <c r="K105" t="s">
        <v>86</v>
      </c>
    </row>
    <row r="106" spans="1:11" x14ac:dyDescent="0.25">
      <c r="A106">
        <v>112</v>
      </c>
      <c r="B106" t="s">
        <v>96</v>
      </c>
      <c r="C106" t="s">
        <v>6816</v>
      </c>
      <c r="D106" s="10">
        <v>41274</v>
      </c>
      <c r="E106" s="13" t="s">
        <v>1154</v>
      </c>
      <c r="F106" s="13" t="s">
        <v>1155</v>
      </c>
      <c r="G106" s="13" t="s">
        <v>1156</v>
      </c>
      <c r="H106" s="13" t="s">
        <v>744</v>
      </c>
      <c r="I106" s="13" t="s">
        <v>1157</v>
      </c>
      <c r="J106" t="s">
        <v>66</v>
      </c>
      <c r="K106" t="s">
        <v>6841</v>
      </c>
    </row>
    <row r="107" spans="1:11" x14ac:dyDescent="0.25">
      <c r="A107">
        <v>113</v>
      </c>
      <c r="B107" t="s">
        <v>96</v>
      </c>
      <c r="C107" t="s">
        <v>6817</v>
      </c>
      <c r="D107" s="10">
        <v>41639</v>
      </c>
      <c r="E107" s="13" t="s">
        <v>1158</v>
      </c>
      <c r="F107" s="13" t="s">
        <v>1159</v>
      </c>
      <c r="G107" s="13" t="s">
        <v>1160</v>
      </c>
      <c r="H107" s="13" t="s">
        <v>744</v>
      </c>
      <c r="I107" s="13" t="s">
        <v>1161</v>
      </c>
      <c r="J107" t="s">
        <v>66</v>
      </c>
      <c r="K107" t="s">
        <v>6841</v>
      </c>
    </row>
    <row r="108" spans="1:11" x14ac:dyDescent="0.25">
      <c r="A108">
        <v>114</v>
      </c>
      <c r="B108" t="s">
        <v>96</v>
      </c>
      <c r="C108" t="s">
        <v>6818</v>
      </c>
      <c r="D108" s="10">
        <v>42004</v>
      </c>
      <c r="E108" s="13" t="s">
        <v>1162</v>
      </c>
      <c r="F108" s="13" t="s">
        <v>1163</v>
      </c>
      <c r="G108" s="13" t="s">
        <v>1164</v>
      </c>
      <c r="H108" s="13" t="s">
        <v>744</v>
      </c>
      <c r="I108" s="13" t="s">
        <v>1165</v>
      </c>
      <c r="J108" t="s">
        <v>66</v>
      </c>
      <c r="K108" t="s">
        <v>6841</v>
      </c>
    </row>
    <row r="109" spans="1:11" x14ac:dyDescent="0.25">
      <c r="A109">
        <v>115</v>
      </c>
      <c r="B109" t="s">
        <v>96</v>
      </c>
      <c r="C109" t="s">
        <v>6819</v>
      </c>
      <c r="D109" s="10">
        <v>42369</v>
      </c>
      <c r="E109" s="13" t="s">
        <v>1166</v>
      </c>
      <c r="F109" s="13" t="s">
        <v>1167</v>
      </c>
      <c r="G109" s="13" t="s">
        <v>1168</v>
      </c>
      <c r="H109" s="13" t="s">
        <v>744</v>
      </c>
      <c r="I109" s="13" t="s">
        <v>1169</v>
      </c>
      <c r="J109" t="s">
        <v>66</v>
      </c>
      <c r="K109" t="s">
        <v>6841</v>
      </c>
    </row>
    <row r="110" spans="1:11" x14ac:dyDescent="0.25">
      <c r="A110">
        <v>116</v>
      </c>
      <c r="B110" t="s">
        <v>98</v>
      </c>
      <c r="C110" t="s">
        <v>6816</v>
      </c>
      <c r="D110" s="10">
        <v>41274</v>
      </c>
      <c r="E110" s="13" t="s">
        <v>1170</v>
      </c>
      <c r="F110" s="13" t="s">
        <v>1171</v>
      </c>
      <c r="G110" s="13" t="s">
        <v>1172</v>
      </c>
      <c r="H110" s="13" t="s">
        <v>744</v>
      </c>
      <c r="I110" s="13" t="s">
        <v>1173</v>
      </c>
      <c r="J110" t="s">
        <v>6834</v>
      </c>
      <c r="K110" t="s">
        <v>6842</v>
      </c>
    </row>
    <row r="111" spans="1:11" x14ac:dyDescent="0.25">
      <c r="A111">
        <v>117</v>
      </c>
      <c r="B111" t="s">
        <v>98</v>
      </c>
      <c r="C111" t="s">
        <v>6817</v>
      </c>
      <c r="D111" s="10">
        <v>41639</v>
      </c>
      <c r="E111" s="13" t="s">
        <v>1174</v>
      </c>
      <c r="F111" s="13" t="s">
        <v>1175</v>
      </c>
      <c r="G111" s="13" t="s">
        <v>1176</v>
      </c>
      <c r="H111" s="13" t="s">
        <v>744</v>
      </c>
      <c r="I111" s="13" t="s">
        <v>1177</v>
      </c>
      <c r="J111" t="s">
        <v>6834</v>
      </c>
      <c r="K111" t="s">
        <v>6842</v>
      </c>
    </row>
    <row r="112" spans="1:11" x14ac:dyDescent="0.25">
      <c r="A112">
        <v>118</v>
      </c>
      <c r="B112" t="s">
        <v>98</v>
      </c>
      <c r="C112" t="s">
        <v>6818</v>
      </c>
      <c r="D112" s="10">
        <v>42004</v>
      </c>
      <c r="E112" s="13" t="s">
        <v>1178</v>
      </c>
      <c r="F112" s="13" t="s">
        <v>1179</v>
      </c>
      <c r="G112" s="13" t="s">
        <v>1180</v>
      </c>
      <c r="H112" s="13" t="s">
        <v>744</v>
      </c>
      <c r="I112" s="13" t="s">
        <v>1181</v>
      </c>
      <c r="J112" t="s">
        <v>6834</v>
      </c>
      <c r="K112" t="s">
        <v>6842</v>
      </c>
    </row>
    <row r="113" spans="1:11" x14ac:dyDescent="0.25">
      <c r="A113">
        <v>119</v>
      </c>
      <c r="B113" t="s">
        <v>98</v>
      </c>
      <c r="C113" t="s">
        <v>6819</v>
      </c>
      <c r="D113" s="10">
        <v>42369</v>
      </c>
      <c r="E113" s="13" t="s">
        <v>1182</v>
      </c>
      <c r="F113" s="13" t="s">
        <v>1183</v>
      </c>
      <c r="G113" s="13" t="s">
        <v>1184</v>
      </c>
      <c r="H113" s="13" t="s">
        <v>744</v>
      </c>
      <c r="I113" s="13" t="s">
        <v>1185</v>
      </c>
      <c r="J113" t="s">
        <v>6834</v>
      </c>
      <c r="K113" t="s">
        <v>6842</v>
      </c>
    </row>
    <row r="114" spans="1:11" x14ac:dyDescent="0.25">
      <c r="A114">
        <v>120</v>
      </c>
      <c r="B114" t="s">
        <v>100</v>
      </c>
      <c r="C114" t="s">
        <v>6816</v>
      </c>
      <c r="D114" s="10">
        <v>41639</v>
      </c>
      <c r="E114" s="13" t="s">
        <v>1186</v>
      </c>
      <c r="F114" s="13" t="s">
        <v>1187</v>
      </c>
      <c r="G114" s="13" t="s">
        <v>1188</v>
      </c>
      <c r="H114" s="13" t="s">
        <v>744</v>
      </c>
      <c r="I114" s="13" t="s">
        <v>744</v>
      </c>
      <c r="J114" t="s">
        <v>6820</v>
      </c>
      <c r="K114" t="s">
        <v>6843</v>
      </c>
    </row>
    <row r="115" spans="1:11" x14ac:dyDescent="0.25">
      <c r="A115">
        <v>121</v>
      </c>
      <c r="B115" t="s">
        <v>100</v>
      </c>
      <c r="C115" t="s">
        <v>6817</v>
      </c>
      <c r="D115" s="10">
        <v>42004</v>
      </c>
      <c r="E115" s="13" t="s">
        <v>1189</v>
      </c>
      <c r="F115" s="13" t="s">
        <v>1190</v>
      </c>
      <c r="G115" s="13" t="s">
        <v>1191</v>
      </c>
      <c r="H115" s="13" t="s">
        <v>744</v>
      </c>
      <c r="I115" s="13" t="s">
        <v>744</v>
      </c>
      <c r="J115" t="s">
        <v>6820</v>
      </c>
      <c r="K115" t="s">
        <v>6843</v>
      </c>
    </row>
    <row r="116" spans="1:11" x14ac:dyDescent="0.25">
      <c r="A116">
        <v>122</v>
      </c>
      <c r="B116" t="s">
        <v>100</v>
      </c>
      <c r="C116" t="s">
        <v>6818</v>
      </c>
      <c r="D116" s="10">
        <v>42369</v>
      </c>
      <c r="E116" s="13" t="s">
        <v>1192</v>
      </c>
      <c r="F116" s="13" t="s">
        <v>1193</v>
      </c>
      <c r="G116" s="13" t="s">
        <v>1194</v>
      </c>
      <c r="H116" s="13" t="s">
        <v>744</v>
      </c>
      <c r="I116" s="13" t="s">
        <v>744</v>
      </c>
      <c r="J116" t="s">
        <v>6820</v>
      </c>
      <c r="K116" t="s">
        <v>6843</v>
      </c>
    </row>
    <row r="117" spans="1:11" x14ac:dyDescent="0.25">
      <c r="A117">
        <v>123</v>
      </c>
      <c r="B117" t="s">
        <v>100</v>
      </c>
      <c r="C117" t="s">
        <v>6819</v>
      </c>
      <c r="D117" s="10">
        <v>42735</v>
      </c>
      <c r="E117" s="13" t="s">
        <v>1195</v>
      </c>
      <c r="F117" s="13" t="s">
        <v>1196</v>
      </c>
      <c r="G117" s="13" t="s">
        <v>1197</v>
      </c>
      <c r="H117" s="13" t="s">
        <v>744</v>
      </c>
      <c r="I117" s="13" t="s">
        <v>744</v>
      </c>
      <c r="J117" t="s">
        <v>6820</v>
      </c>
      <c r="K117" t="s">
        <v>6843</v>
      </c>
    </row>
    <row r="118" spans="1:11" x14ac:dyDescent="0.25">
      <c r="A118">
        <v>124</v>
      </c>
      <c r="B118" t="s">
        <v>102</v>
      </c>
      <c r="C118" t="s">
        <v>6816</v>
      </c>
      <c r="D118" s="10">
        <v>41639</v>
      </c>
      <c r="E118" s="13" t="s">
        <v>1198</v>
      </c>
      <c r="F118" s="13" t="s">
        <v>1199</v>
      </c>
      <c r="G118" s="13" t="s">
        <v>1200</v>
      </c>
      <c r="H118" s="13" t="s">
        <v>744</v>
      </c>
      <c r="I118" s="13" t="s">
        <v>1201</v>
      </c>
      <c r="J118" t="s">
        <v>6820</v>
      </c>
      <c r="K118" t="s">
        <v>6844</v>
      </c>
    </row>
    <row r="119" spans="1:11" x14ac:dyDescent="0.25">
      <c r="A119">
        <v>125</v>
      </c>
      <c r="B119" t="s">
        <v>102</v>
      </c>
      <c r="C119" t="s">
        <v>6817</v>
      </c>
      <c r="D119" s="10">
        <v>42004</v>
      </c>
      <c r="E119" s="13" t="s">
        <v>1202</v>
      </c>
      <c r="F119" s="13" t="s">
        <v>1203</v>
      </c>
      <c r="G119" s="13" t="s">
        <v>1204</v>
      </c>
      <c r="H119" s="13" t="s">
        <v>744</v>
      </c>
      <c r="I119" s="13" t="s">
        <v>1205</v>
      </c>
      <c r="J119" t="s">
        <v>6820</v>
      </c>
      <c r="K119" t="s">
        <v>6844</v>
      </c>
    </row>
    <row r="120" spans="1:11" x14ac:dyDescent="0.25">
      <c r="A120">
        <v>126</v>
      </c>
      <c r="B120" t="s">
        <v>102</v>
      </c>
      <c r="C120" t="s">
        <v>6818</v>
      </c>
      <c r="D120" s="10">
        <v>42369</v>
      </c>
      <c r="E120" s="13" t="s">
        <v>1206</v>
      </c>
      <c r="F120" s="13" t="s">
        <v>1207</v>
      </c>
      <c r="G120" s="13" t="s">
        <v>1208</v>
      </c>
      <c r="H120" s="13" t="s">
        <v>744</v>
      </c>
      <c r="I120" s="13" t="s">
        <v>1209</v>
      </c>
      <c r="J120" t="s">
        <v>6820</v>
      </c>
      <c r="K120" t="s">
        <v>6844</v>
      </c>
    </row>
    <row r="121" spans="1:11" x14ac:dyDescent="0.25">
      <c r="A121">
        <v>127</v>
      </c>
      <c r="B121" t="s">
        <v>102</v>
      </c>
      <c r="C121" t="s">
        <v>6819</v>
      </c>
      <c r="D121" s="10">
        <v>42735</v>
      </c>
      <c r="E121" s="13" t="s">
        <v>1210</v>
      </c>
      <c r="F121" s="13" t="s">
        <v>1211</v>
      </c>
      <c r="G121" s="13" t="s">
        <v>1212</v>
      </c>
      <c r="H121" s="13" t="s">
        <v>744</v>
      </c>
      <c r="I121" s="13" t="s">
        <v>1213</v>
      </c>
      <c r="J121" t="s">
        <v>6820</v>
      </c>
      <c r="K121" t="s">
        <v>6844</v>
      </c>
    </row>
    <row r="122" spans="1:11" x14ac:dyDescent="0.25">
      <c r="A122">
        <v>128</v>
      </c>
      <c r="B122" t="s">
        <v>104</v>
      </c>
      <c r="C122" t="s">
        <v>6816</v>
      </c>
      <c r="D122" s="10">
        <v>41274</v>
      </c>
      <c r="E122" s="13" t="s">
        <v>1214</v>
      </c>
      <c r="F122" s="13" t="s">
        <v>1215</v>
      </c>
      <c r="G122" s="13" t="s">
        <v>1216</v>
      </c>
      <c r="H122" s="13" t="s">
        <v>744</v>
      </c>
      <c r="I122" s="13" t="s">
        <v>1097</v>
      </c>
      <c r="J122" t="s">
        <v>6824</v>
      </c>
      <c r="K122" t="s">
        <v>6845</v>
      </c>
    </row>
    <row r="123" spans="1:11" x14ac:dyDescent="0.25">
      <c r="A123">
        <v>129</v>
      </c>
      <c r="B123" t="s">
        <v>104</v>
      </c>
      <c r="C123" t="s">
        <v>6817</v>
      </c>
      <c r="D123" s="10">
        <v>41639</v>
      </c>
      <c r="E123" s="13" t="s">
        <v>1217</v>
      </c>
      <c r="F123" s="13" t="s">
        <v>1218</v>
      </c>
      <c r="G123" s="13" t="s">
        <v>1219</v>
      </c>
      <c r="H123" s="13" t="s">
        <v>744</v>
      </c>
      <c r="I123" s="13" t="s">
        <v>1220</v>
      </c>
      <c r="J123" t="s">
        <v>6824</v>
      </c>
      <c r="K123" t="s">
        <v>6845</v>
      </c>
    </row>
    <row r="124" spans="1:11" x14ac:dyDescent="0.25">
      <c r="A124">
        <v>130</v>
      </c>
      <c r="B124" t="s">
        <v>104</v>
      </c>
      <c r="C124" t="s">
        <v>6818</v>
      </c>
      <c r="D124" s="10">
        <v>42004</v>
      </c>
      <c r="E124" s="13" t="s">
        <v>1221</v>
      </c>
      <c r="F124" s="13" t="s">
        <v>1222</v>
      </c>
      <c r="G124" s="13" t="s">
        <v>1223</v>
      </c>
      <c r="H124" s="13" t="s">
        <v>744</v>
      </c>
      <c r="I124" s="13" t="s">
        <v>1224</v>
      </c>
      <c r="J124" t="s">
        <v>6824</v>
      </c>
      <c r="K124" t="s">
        <v>6845</v>
      </c>
    </row>
    <row r="125" spans="1:11" x14ac:dyDescent="0.25">
      <c r="A125">
        <v>131</v>
      </c>
      <c r="B125" t="s">
        <v>104</v>
      </c>
      <c r="C125" t="s">
        <v>6819</v>
      </c>
      <c r="D125" s="10">
        <v>42369</v>
      </c>
      <c r="E125" s="13" t="s">
        <v>1225</v>
      </c>
      <c r="F125" s="13" t="s">
        <v>1226</v>
      </c>
      <c r="G125" s="13" t="s">
        <v>1227</v>
      </c>
      <c r="H125" s="13" t="s">
        <v>744</v>
      </c>
      <c r="I125" s="13" t="s">
        <v>1228</v>
      </c>
      <c r="J125" t="s">
        <v>6824</v>
      </c>
      <c r="K125" t="s">
        <v>6845</v>
      </c>
    </row>
    <row r="126" spans="1:11" x14ac:dyDescent="0.25">
      <c r="A126">
        <v>136</v>
      </c>
      <c r="B126" t="s">
        <v>106</v>
      </c>
      <c r="C126" t="s">
        <v>6816</v>
      </c>
      <c r="D126" s="10">
        <v>41274</v>
      </c>
      <c r="E126" s="13" t="s">
        <v>1229</v>
      </c>
      <c r="F126" s="13" t="s">
        <v>1230</v>
      </c>
      <c r="G126" s="13" t="s">
        <v>1231</v>
      </c>
      <c r="H126" s="13" t="s">
        <v>744</v>
      </c>
      <c r="I126" s="13" t="s">
        <v>1232</v>
      </c>
      <c r="J126" t="s">
        <v>107</v>
      </c>
      <c r="K126" t="s">
        <v>6846</v>
      </c>
    </row>
    <row r="127" spans="1:11" x14ac:dyDescent="0.25">
      <c r="A127">
        <v>137</v>
      </c>
      <c r="B127" t="s">
        <v>106</v>
      </c>
      <c r="C127" t="s">
        <v>6817</v>
      </c>
      <c r="D127" s="10">
        <v>41639</v>
      </c>
      <c r="E127" s="13" t="s">
        <v>1233</v>
      </c>
      <c r="F127" s="13" t="s">
        <v>1234</v>
      </c>
      <c r="G127" s="13" t="s">
        <v>1235</v>
      </c>
      <c r="H127" s="13" t="s">
        <v>744</v>
      </c>
      <c r="I127" s="13" t="s">
        <v>1236</v>
      </c>
      <c r="J127" t="s">
        <v>107</v>
      </c>
      <c r="K127" t="s">
        <v>6846</v>
      </c>
    </row>
    <row r="128" spans="1:11" x14ac:dyDescent="0.25">
      <c r="A128">
        <v>138</v>
      </c>
      <c r="B128" t="s">
        <v>106</v>
      </c>
      <c r="C128" t="s">
        <v>6818</v>
      </c>
      <c r="D128" s="10">
        <v>42004</v>
      </c>
      <c r="E128" s="13" t="s">
        <v>1237</v>
      </c>
      <c r="F128" s="13" t="s">
        <v>1238</v>
      </c>
      <c r="G128" s="13" t="s">
        <v>1239</v>
      </c>
      <c r="H128" s="13" t="s">
        <v>744</v>
      </c>
      <c r="I128" s="13" t="s">
        <v>1240</v>
      </c>
      <c r="J128" t="s">
        <v>107</v>
      </c>
      <c r="K128" t="s">
        <v>6846</v>
      </c>
    </row>
    <row r="129" spans="1:11" x14ac:dyDescent="0.25">
      <c r="A129">
        <v>139</v>
      </c>
      <c r="B129" t="s">
        <v>106</v>
      </c>
      <c r="C129" t="s">
        <v>6819</v>
      </c>
      <c r="D129" s="10">
        <v>42369</v>
      </c>
      <c r="E129" s="13" t="s">
        <v>1241</v>
      </c>
      <c r="F129" s="13" t="s">
        <v>1242</v>
      </c>
      <c r="G129" s="13" t="s">
        <v>1243</v>
      </c>
      <c r="H129" s="13" t="s">
        <v>744</v>
      </c>
      <c r="I129" s="13" t="s">
        <v>1244</v>
      </c>
      <c r="J129" t="s">
        <v>107</v>
      </c>
      <c r="K129" t="s">
        <v>6846</v>
      </c>
    </row>
    <row r="130" spans="1:11" x14ac:dyDescent="0.25">
      <c r="A130">
        <v>140</v>
      </c>
      <c r="B130" t="s">
        <v>109</v>
      </c>
      <c r="C130" t="s">
        <v>6816</v>
      </c>
      <c r="D130" s="10">
        <v>41639</v>
      </c>
      <c r="E130" s="13" t="s">
        <v>1245</v>
      </c>
      <c r="F130" s="13" t="s">
        <v>1246</v>
      </c>
      <c r="G130" s="13" t="s">
        <v>1247</v>
      </c>
      <c r="H130" s="13" t="s">
        <v>744</v>
      </c>
      <c r="I130" s="13" t="s">
        <v>1156</v>
      </c>
      <c r="J130" t="s">
        <v>107</v>
      </c>
      <c r="K130" t="s">
        <v>6846</v>
      </c>
    </row>
    <row r="131" spans="1:11" x14ac:dyDescent="0.25">
      <c r="A131">
        <v>141</v>
      </c>
      <c r="B131" t="s">
        <v>109</v>
      </c>
      <c r="C131" t="s">
        <v>6817</v>
      </c>
      <c r="D131" s="10">
        <v>42004</v>
      </c>
      <c r="E131" s="13" t="s">
        <v>1248</v>
      </c>
      <c r="F131" s="13" t="s">
        <v>1249</v>
      </c>
      <c r="G131" s="13" t="s">
        <v>1250</v>
      </c>
      <c r="H131" s="13" t="s">
        <v>744</v>
      </c>
      <c r="I131" s="13" t="s">
        <v>1251</v>
      </c>
      <c r="J131" t="s">
        <v>107</v>
      </c>
      <c r="K131" t="s">
        <v>6846</v>
      </c>
    </row>
    <row r="132" spans="1:11" x14ac:dyDescent="0.25">
      <c r="A132">
        <v>142</v>
      </c>
      <c r="B132" t="s">
        <v>109</v>
      </c>
      <c r="C132" t="s">
        <v>6818</v>
      </c>
      <c r="D132" s="10">
        <v>42369</v>
      </c>
      <c r="E132" s="13" t="s">
        <v>1252</v>
      </c>
      <c r="F132" s="13" t="s">
        <v>1253</v>
      </c>
      <c r="G132" s="13" t="s">
        <v>1254</v>
      </c>
      <c r="H132" s="13" t="s">
        <v>744</v>
      </c>
      <c r="I132" s="13" t="s">
        <v>1255</v>
      </c>
      <c r="J132" t="s">
        <v>107</v>
      </c>
      <c r="K132" t="s">
        <v>6846</v>
      </c>
    </row>
    <row r="133" spans="1:11" x14ac:dyDescent="0.25">
      <c r="A133">
        <v>143</v>
      </c>
      <c r="B133" t="s">
        <v>109</v>
      </c>
      <c r="C133" t="s">
        <v>6819</v>
      </c>
      <c r="D133" s="10">
        <v>42735</v>
      </c>
      <c r="E133" s="13" t="s">
        <v>1256</v>
      </c>
      <c r="F133" s="13" t="s">
        <v>1257</v>
      </c>
      <c r="G133" s="13" t="s">
        <v>1258</v>
      </c>
      <c r="H133" s="13" t="s">
        <v>744</v>
      </c>
      <c r="I133" s="13" t="s">
        <v>1259</v>
      </c>
      <c r="J133" t="s">
        <v>107</v>
      </c>
      <c r="K133" t="s">
        <v>6846</v>
      </c>
    </row>
    <row r="134" spans="1:11" x14ac:dyDescent="0.25">
      <c r="A134">
        <v>144</v>
      </c>
      <c r="B134" t="s">
        <v>110</v>
      </c>
      <c r="C134" t="s">
        <v>6816</v>
      </c>
      <c r="D134" s="10">
        <v>41547</v>
      </c>
      <c r="E134" s="13" t="s">
        <v>1260</v>
      </c>
      <c r="F134" s="13" t="s">
        <v>1261</v>
      </c>
      <c r="G134" s="13" t="s">
        <v>1262</v>
      </c>
      <c r="H134" s="13" t="s">
        <v>1263</v>
      </c>
      <c r="I134" s="13" t="s">
        <v>744</v>
      </c>
      <c r="J134" t="s">
        <v>79</v>
      </c>
      <c r="K134" t="s">
        <v>6847</v>
      </c>
    </row>
    <row r="135" spans="1:11" x14ac:dyDescent="0.25">
      <c r="A135">
        <v>145</v>
      </c>
      <c r="B135" t="s">
        <v>110</v>
      </c>
      <c r="C135" t="s">
        <v>6817</v>
      </c>
      <c r="D135" s="10">
        <v>41912</v>
      </c>
      <c r="E135" s="13" t="s">
        <v>1264</v>
      </c>
      <c r="F135" s="13" t="s">
        <v>1265</v>
      </c>
      <c r="G135" s="13" t="s">
        <v>1266</v>
      </c>
      <c r="H135" s="13" t="s">
        <v>1267</v>
      </c>
      <c r="I135" s="13" t="s">
        <v>744</v>
      </c>
      <c r="J135" t="s">
        <v>79</v>
      </c>
      <c r="K135" t="s">
        <v>6847</v>
      </c>
    </row>
    <row r="136" spans="1:11" x14ac:dyDescent="0.25">
      <c r="A136">
        <v>146</v>
      </c>
      <c r="B136" t="s">
        <v>110</v>
      </c>
      <c r="C136" t="s">
        <v>6818</v>
      </c>
      <c r="D136" s="10">
        <v>42277</v>
      </c>
      <c r="E136" s="13" t="s">
        <v>1268</v>
      </c>
      <c r="F136" s="13" t="s">
        <v>1269</v>
      </c>
      <c r="G136" s="13" t="s">
        <v>1270</v>
      </c>
      <c r="H136" s="13" t="s">
        <v>1271</v>
      </c>
      <c r="I136" s="13" t="s">
        <v>744</v>
      </c>
      <c r="J136" t="s">
        <v>79</v>
      </c>
      <c r="K136" t="s">
        <v>6847</v>
      </c>
    </row>
    <row r="137" spans="1:11" x14ac:dyDescent="0.25">
      <c r="A137">
        <v>147</v>
      </c>
      <c r="B137" t="s">
        <v>110</v>
      </c>
      <c r="C137" t="s">
        <v>6819</v>
      </c>
      <c r="D137" s="10">
        <v>42643</v>
      </c>
      <c r="E137" s="13" t="s">
        <v>1272</v>
      </c>
      <c r="F137" s="13" t="s">
        <v>1273</v>
      </c>
      <c r="G137" s="13" t="s">
        <v>1274</v>
      </c>
      <c r="H137" s="13" t="s">
        <v>1275</v>
      </c>
      <c r="I137" s="13" t="s">
        <v>744</v>
      </c>
      <c r="J137" t="s">
        <v>79</v>
      </c>
      <c r="K137" t="s">
        <v>6847</v>
      </c>
    </row>
    <row r="138" spans="1:11" x14ac:dyDescent="0.25">
      <c r="A138">
        <v>148</v>
      </c>
      <c r="B138" t="s">
        <v>112</v>
      </c>
      <c r="C138" t="s">
        <v>6816</v>
      </c>
      <c r="D138" s="10">
        <v>41274</v>
      </c>
      <c r="E138" s="13" t="s">
        <v>1276</v>
      </c>
      <c r="F138" s="13" t="s">
        <v>1277</v>
      </c>
      <c r="G138" s="13" t="s">
        <v>1278</v>
      </c>
      <c r="H138" s="13" t="s">
        <v>744</v>
      </c>
      <c r="I138" s="13" t="s">
        <v>744</v>
      </c>
      <c r="J138" t="s">
        <v>6822</v>
      </c>
      <c r="K138" t="s">
        <v>6848</v>
      </c>
    </row>
    <row r="139" spans="1:11" x14ac:dyDescent="0.25">
      <c r="A139">
        <v>149</v>
      </c>
      <c r="B139" t="s">
        <v>112</v>
      </c>
      <c r="C139" t="s">
        <v>6817</v>
      </c>
      <c r="D139" s="10">
        <v>41639</v>
      </c>
      <c r="E139" s="13" t="s">
        <v>1279</v>
      </c>
      <c r="F139" s="13" t="s">
        <v>1280</v>
      </c>
      <c r="G139" s="13" t="s">
        <v>1281</v>
      </c>
      <c r="H139" s="13" t="s">
        <v>744</v>
      </c>
      <c r="I139" s="13" t="s">
        <v>744</v>
      </c>
      <c r="J139" t="s">
        <v>6822</v>
      </c>
      <c r="K139" t="s">
        <v>6848</v>
      </c>
    </row>
    <row r="140" spans="1:11" x14ac:dyDescent="0.25">
      <c r="A140">
        <v>150</v>
      </c>
      <c r="B140" t="s">
        <v>112</v>
      </c>
      <c r="C140" t="s">
        <v>6818</v>
      </c>
      <c r="D140" s="10">
        <v>42004</v>
      </c>
      <c r="E140" s="13" t="s">
        <v>1282</v>
      </c>
      <c r="F140" s="13" t="s">
        <v>1283</v>
      </c>
      <c r="G140" s="13" t="s">
        <v>1284</v>
      </c>
      <c r="H140" s="13" t="s">
        <v>744</v>
      </c>
      <c r="I140" s="13" t="s">
        <v>744</v>
      </c>
      <c r="J140" t="s">
        <v>6822</v>
      </c>
      <c r="K140" t="s">
        <v>6848</v>
      </c>
    </row>
    <row r="141" spans="1:11" x14ac:dyDescent="0.25">
      <c r="A141">
        <v>151</v>
      </c>
      <c r="B141" t="s">
        <v>112</v>
      </c>
      <c r="C141" t="s">
        <v>6819</v>
      </c>
      <c r="D141" s="10">
        <v>42369</v>
      </c>
      <c r="E141" s="13" t="s">
        <v>1285</v>
      </c>
      <c r="F141" s="13" t="s">
        <v>1286</v>
      </c>
      <c r="G141" s="13" t="s">
        <v>1287</v>
      </c>
      <c r="H141" s="13" t="s">
        <v>744</v>
      </c>
      <c r="I141" s="13" t="s">
        <v>744</v>
      </c>
      <c r="J141" t="s">
        <v>6822</v>
      </c>
      <c r="K141" t="s">
        <v>6848</v>
      </c>
    </row>
    <row r="142" spans="1:11" x14ac:dyDescent="0.25">
      <c r="A142">
        <v>152</v>
      </c>
      <c r="B142" t="s">
        <v>114</v>
      </c>
      <c r="C142" t="s">
        <v>6816</v>
      </c>
      <c r="D142" s="10">
        <v>41274</v>
      </c>
      <c r="E142" s="13" t="s">
        <v>1288</v>
      </c>
      <c r="F142" s="13" t="s">
        <v>1289</v>
      </c>
      <c r="G142" s="13" t="s">
        <v>1290</v>
      </c>
      <c r="H142" s="13" t="s">
        <v>1291</v>
      </c>
      <c r="I142" s="13" t="s">
        <v>1292</v>
      </c>
      <c r="J142" t="s">
        <v>8</v>
      </c>
      <c r="K142" t="s">
        <v>6849</v>
      </c>
    </row>
    <row r="143" spans="1:11" x14ac:dyDescent="0.25">
      <c r="A143">
        <v>153</v>
      </c>
      <c r="B143" t="s">
        <v>114</v>
      </c>
      <c r="C143" t="s">
        <v>6817</v>
      </c>
      <c r="D143" s="10">
        <v>41639</v>
      </c>
      <c r="E143" s="13" t="s">
        <v>1293</v>
      </c>
      <c r="F143" s="13" t="s">
        <v>1294</v>
      </c>
      <c r="G143" s="13" t="s">
        <v>1295</v>
      </c>
      <c r="H143" s="13" t="s">
        <v>1296</v>
      </c>
      <c r="I143" s="13" t="s">
        <v>1297</v>
      </c>
      <c r="J143" t="s">
        <v>8</v>
      </c>
      <c r="K143" t="s">
        <v>6849</v>
      </c>
    </row>
    <row r="144" spans="1:11" x14ac:dyDescent="0.25">
      <c r="A144">
        <v>154</v>
      </c>
      <c r="B144" t="s">
        <v>114</v>
      </c>
      <c r="C144" t="s">
        <v>6818</v>
      </c>
      <c r="D144" s="10">
        <v>42004</v>
      </c>
      <c r="E144" s="13" t="s">
        <v>1298</v>
      </c>
      <c r="F144" s="13" t="s">
        <v>1299</v>
      </c>
      <c r="G144" s="13" t="s">
        <v>1300</v>
      </c>
      <c r="H144" s="13" t="s">
        <v>1301</v>
      </c>
      <c r="I144" s="13" t="s">
        <v>826</v>
      </c>
      <c r="J144" t="s">
        <v>8</v>
      </c>
      <c r="K144" t="s">
        <v>6849</v>
      </c>
    </row>
    <row r="145" spans="1:11" x14ac:dyDescent="0.25">
      <c r="A145">
        <v>155</v>
      </c>
      <c r="B145" t="s">
        <v>114</v>
      </c>
      <c r="C145" t="s">
        <v>6819</v>
      </c>
      <c r="D145" s="10">
        <v>42369</v>
      </c>
      <c r="E145" s="13" t="s">
        <v>1302</v>
      </c>
      <c r="F145" s="13" t="s">
        <v>1303</v>
      </c>
      <c r="G145" s="13" t="s">
        <v>1304</v>
      </c>
      <c r="H145" s="13" t="s">
        <v>1305</v>
      </c>
      <c r="I145" s="13" t="s">
        <v>1306</v>
      </c>
      <c r="J145" t="s">
        <v>8</v>
      </c>
      <c r="K145" t="s">
        <v>6849</v>
      </c>
    </row>
    <row r="146" spans="1:11" x14ac:dyDescent="0.25">
      <c r="A146">
        <v>156</v>
      </c>
      <c r="B146" t="s">
        <v>116</v>
      </c>
      <c r="C146" t="s">
        <v>6816</v>
      </c>
      <c r="D146" s="10">
        <v>41274</v>
      </c>
      <c r="E146" s="13" t="s">
        <v>1307</v>
      </c>
      <c r="F146" s="13" t="s">
        <v>1308</v>
      </c>
      <c r="G146" s="13" t="s">
        <v>1309</v>
      </c>
      <c r="H146" s="13" t="s">
        <v>1310</v>
      </c>
      <c r="I146" s="13" t="s">
        <v>744</v>
      </c>
      <c r="J146" t="s">
        <v>6822</v>
      </c>
      <c r="K146" t="s">
        <v>6850</v>
      </c>
    </row>
    <row r="147" spans="1:11" x14ac:dyDescent="0.25">
      <c r="A147">
        <v>157</v>
      </c>
      <c r="B147" t="s">
        <v>116</v>
      </c>
      <c r="C147" t="s">
        <v>6817</v>
      </c>
      <c r="D147" s="10">
        <v>41639</v>
      </c>
      <c r="E147" s="13" t="s">
        <v>1311</v>
      </c>
      <c r="F147" s="13" t="s">
        <v>1312</v>
      </c>
      <c r="G147" s="13" t="s">
        <v>1313</v>
      </c>
      <c r="H147" s="13" t="s">
        <v>1314</v>
      </c>
      <c r="I147" s="13" t="s">
        <v>744</v>
      </c>
      <c r="J147" t="s">
        <v>6822</v>
      </c>
      <c r="K147" t="s">
        <v>6850</v>
      </c>
    </row>
    <row r="148" spans="1:11" x14ac:dyDescent="0.25">
      <c r="A148">
        <v>158</v>
      </c>
      <c r="B148" t="s">
        <v>116</v>
      </c>
      <c r="C148" t="s">
        <v>6818</v>
      </c>
      <c r="D148" s="10">
        <v>42004</v>
      </c>
      <c r="E148" s="13" t="s">
        <v>1315</v>
      </c>
      <c r="F148" s="13" t="s">
        <v>1316</v>
      </c>
      <c r="G148" s="13" t="s">
        <v>1317</v>
      </c>
      <c r="H148" s="13" t="s">
        <v>1318</v>
      </c>
      <c r="I148" s="13" t="s">
        <v>744</v>
      </c>
      <c r="J148" t="s">
        <v>6822</v>
      </c>
      <c r="K148" t="s">
        <v>6850</v>
      </c>
    </row>
    <row r="149" spans="1:11" x14ac:dyDescent="0.25">
      <c r="A149">
        <v>159</v>
      </c>
      <c r="B149" t="s">
        <v>116</v>
      </c>
      <c r="C149" t="s">
        <v>6819</v>
      </c>
      <c r="D149" s="10">
        <v>42369</v>
      </c>
      <c r="E149" s="13" t="s">
        <v>1319</v>
      </c>
      <c r="F149" s="13" t="s">
        <v>1320</v>
      </c>
      <c r="G149" s="13" t="s">
        <v>1321</v>
      </c>
      <c r="H149" s="13" t="s">
        <v>1322</v>
      </c>
      <c r="I149" s="13" t="s">
        <v>744</v>
      </c>
      <c r="J149" t="s">
        <v>6822</v>
      </c>
      <c r="K149" t="s">
        <v>6850</v>
      </c>
    </row>
    <row r="150" spans="1:11" x14ac:dyDescent="0.25">
      <c r="A150">
        <v>164</v>
      </c>
      <c r="B150" t="s">
        <v>118</v>
      </c>
      <c r="C150" t="s">
        <v>6816</v>
      </c>
      <c r="D150" s="10">
        <v>42309</v>
      </c>
      <c r="E150" s="13" t="s">
        <v>1323</v>
      </c>
      <c r="F150" s="13" t="s">
        <v>1324</v>
      </c>
      <c r="G150" s="13" t="s">
        <v>1325</v>
      </c>
      <c r="H150" s="13" t="s">
        <v>1326</v>
      </c>
      <c r="I150" s="13" t="s">
        <v>1327</v>
      </c>
      <c r="J150" t="s">
        <v>6822</v>
      </c>
      <c r="K150" t="s">
        <v>46</v>
      </c>
    </row>
    <row r="151" spans="1:11" x14ac:dyDescent="0.25">
      <c r="A151">
        <v>165</v>
      </c>
      <c r="B151" t="s">
        <v>118</v>
      </c>
      <c r="C151" t="s">
        <v>6817</v>
      </c>
      <c r="D151" s="10">
        <v>42673</v>
      </c>
      <c r="E151" s="13" t="s">
        <v>1328</v>
      </c>
      <c r="F151" s="13" t="s">
        <v>1329</v>
      </c>
      <c r="G151" s="13" t="s">
        <v>1330</v>
      </c>
      <c r="H151" s="13" t="s">
        <v>1331</v>
      </c>
      <c r="I151" s="13" t="s">
        <v>1332</v>
      </c>
      <c r="J151" t="s">
        <v>6822</v>
      </c>
      <c r="K151" t="s">
        <v>46</v>
      </c>
    </row>
    <row r="152" spans="1:11" x14ac:dyDescent="0.25">
      <c r="A152">
        <v>166</v>
      </c>
      <c r="B152" t="s">
        <v>120</v>
      </c>
      <c r="C152" t="s">
        <v>6816</v>
      </c>
      <c r="D152" s="10">
        <v>41274</v>
      </c>
      <c r="E152" s="13" t="s">
        <v>1333</v>
      </c>
      <c r="F152" s="13" t="s">
        <v>1334</v>
      </c>
      <c r="G152" s="13" t="s">
        <v>1335</v>
      </c>
      <c r="H152" s="13" t="s">
        <v>744</v>
      </c>
      <c r="I152" s="13" t="s">
        <v>744</v>
      </c>
      <c r="J152" t="s">
        <v>79</v>
      </c>
      <c r="K152" t="s">
        <v>6851</v>
      </c>
    </row>
    <row r="153" spans="1:11" x14ac:dyDescent="0.25">
      <c r="A153">
        <v>167</v>
      </c>
      <c r="B153" t="s">
        <v>120</v>
      </c>
      <c r="C153" t="s">
        <v>6817</v>
      </c>
      <c r="D153" s="10">
        <v>41636</v>
      </c>
      <c r="E153" s="13" t="s">
        <v>1336</v>
      </c>
      <c r="F153" s="13" t="s">
        <v>1337</v>
      </c>
      <c r="G153" s="13" t="s">
        <v>1338</v>
      </c>
      <c r="H153" s="13" t="s">
        <v>744</v>
      </c>
      <c r="I153" s="13" t="s">
        <v>744</v>
      </c>
      <c r="J153" t="s">
        <v>79</v>
      </c>
      <c r="K153" t="s">
        <v>6851</v>
      </c>
    </row>
    <row r="154" spans="1:11" x14ac:dyDescent="0.25">
      <c r="A154">
        <v>168</v>
      </c>
      <c r="B154" t="s">
        <v>120</v>
      </c>
      <c r="C154" t="s">
        <v>6818</v>
      </c>
      <c r="D154" s="10">
        <v>42007</v>
      </c>
      <c r="E154" s="13" t="s">
        <v>1339</v>
      </c>
      <c r="F154" s="13" t="s">
        <v>1340</v>
      </c>
      <c r="G154" s="13" t="s">
        <v>1341</v>
      </c>
      <c r="H154" s="13" t="s">
        <v>744</v>
      </c>
      <c r="I154" s="13" t="s">
        <v>744</v>
      </c>
      <c r="J154" t="s">
        <v>79</v>
      </c>
      <c r="K154" t="s">
        <v>6851</v>
      </c>
    </row>
    <row r="155" spans="1:11" x14ac:dyDescent="0.25">
      <c r="A155">
        <v>169</v>
      </c>
      <c r="B155" t="s">
        <v>120</v>
      </c>
      <c r="C155" t="s">
        <v>6819</v>
      </c>
      <c r="D155" s="10">
        <v>42371</v>
      </c>
      <c r="E155" s="13" t="s">
        <v>1342</v>
      </c>
      <c r="F155" s="13" t="s">
        <v>1343</v>
      </c>
      <c r="G155" s="13" t="s">
        <v>1344</v>
      </c>
      <c r="H155" s="13" t="s">
        <v>744</v>
      </c>
      <c r="I155" s="13" t="s">
        <v>744</v>
      </c>
      <c r="J155" t="s">
        <v>79</v>
      </c>
      <c r="K155" t="s">
        <v>6851</v>
      </c>
    </row>
    <row r="156" spans="1:11" x14ac:dyDescent="0.25">
      <c r="A156">
        <v>170</v>
      </c>
      <c r="B156" t="s">
        <v>122</v>
      </c>
      <c r="C156" t="s">
        <v>6816</v>
      </c>
      <c r="D156" s="10">
        <v>41274</v>
      </c>
      <c r="E156" s="13" t="s">
        <v>1345</v>
      </c>
      <c r="F156" s="13" t="s">
        <v>1346</v>
      </c>
      <c r="G156" s="13" t="s">
        <v>1347</v>
      </c>
      <c r="H156" s="13" t="s">
        <v>744</v>
      </c>
      <c r="I156" s="13" t="s">
        <v>1348</v>
      </c>
      <c r="J156" t="s">
        <v>61</v>
      </c>
      <c r="K156" t="s">
        <v>6852</v>
      </c>
    </row>
    <row r="157" spans="1:11" x14ac:dyDescent="0.25">
      <c r="A157">
        <v>171</v>
      </c>
      <c r="B157" t="s">
        <v>122</v>
      </c>
      <c r="C157" t="s">
        <v>6817</v>
      </c>
      <c r="D157" s="10">
        <v>41639</v>
      </c>
      <c r="E157" s="13" t="s">
        <v>1349</v>
      </c>
      <c r="F157" s="13" t="s">
        <v>1350</v>
      </c>
      <c r="G157" s="13" t="s">
        <v>1351</v>
      </c>
      <c r="H157" s="13" t="s">
        <v>744</v>
      </c>
      <c r="I157" s="13" t="s">
        <v>1352</v>
      </c>
      <c r="J157" t="s">
        <v>61</v>
      </c>
      <c r="K157" t="s">
        <v>6852</v>
      </c>
    </row>
    <row r="158" spans="1:11" x14ac:dyDescent="0.25">
      <c r="A158">
        <v>172</v>
      </c>
      <c r="B158" t="s">
        <v>122</v>
      </c>
      <c r="C158" t="s">
        <v>6818</v>
      </c>
      <c r="D158" s="10">
        <v>42004</v>
      </c>
      <c r="E158" s="13" t="s">
        <v>1353</v>
      </c>
      <c r="F158" s="13" t="s">
        <v>1354</v>
      </c>
      <c r="G158" s="13" t="s">
        <v>1355</v>
      </c>
      <c r="H158" s="13" t="s">
        <v>744</v>
      </c>
      <c r="I158" s="13" t="s">
        <v>1356</v>
      </c>
      <c r="J158" t="s">
        <v>61</v>
      </c>
      <c r="K158" t="s">
        <v>6852</v>
      </c>
    </row>
    <row r="159" spans="1:11" x14ac:dyDescent="0.25">
      <c r="A159">
        <v>173</v>
      </c>
      <c r="B159" t="s">
        <v>122</v>
      </c>
      <c r="C159" t="s">
        <v>6819</v>
      </c>
      <c r="D159" s="10">
        <v>42369</v>
      </c>
      <c r="E159" s="13" t="s">
        <v>1357</v>
      </c>
      <c r="F159" s="13" t="s">
        <v>1358</v>
      </c>
      <c r="G159" s="13" t="s">
        <v>1359</v>
      </c>
      <c r="H159" s="13" t="s">
        <v>744</v>
      </c>
      <c r="I159" s="13" t="s">
        <v>1360</v>
      </c>
      <c r="J159" t="s">
        <v>61</v>
      </c>
      <c r="K159" t="s">
        <v>6852</v>
      </c>
    </row>
    <row r="160" spans="1:11" x14ac:dyDescent="0.25">
      <c r="A160">
        <v>174</v>
      </c>
      <c r="B160" t="s">
        <v>124</v>
      </c>
      <c r="C160" t="s">
        <v>6816</v>
      </c>
      <c r="D160" s="10">
        <v>41274</v>
      </c>
      <c r="E160" s="13" t="s">
        <v>1361</v>
      </c>
      <c r="F160" s="13" t="s">
        <v>1362</v>
      </c>
      <c r="G160" s="13" t="s">
        <v>1363</v>
      </c>
      <c r="H160" s="13" t="s">
        <v>744</v>
      </c>
      <c r="I160" s="13" t="s">
        <v>1364</v>
      </c>
      <c r="J160" t="s">
        <v>66</v>
      </c>
      <c r="K160" t="s">
        <v>6853</v>
      </c>
    </row>
    <row r="161" spans="1:11" x14ac:dyDescent="0.25">
      <c r="A161">
        <v>175</v>
      </c>
      <c r="B161" t="s">
        <v>124</v>
      </c>
      <c r="C161" t="s">
        <v>6817</v>
      </c>
      <c r="D161" s="10">
        <v>41639</v>
      </c>
      <c r="E161" s="13" t="s">
        <v>1365</v>
      </c>
      <c r="F161" s="13" t="s">
        <v>1366</v>
      </c>
      <c r="G161" s="13" t="s">
        <v>1367</v>
      </c>
      <c r="H161" s="13" t="s">
        <v>744</v>
      </c>
      <c r="I161" s="13" t="s">
        <v>1368</v>
      </c>
      <c r="J161" t="s">
        <v>66</v>
      </c>
      <c r="K161" t="s">
        <v>6853</v>
      </c>
    </row>
    <row r="162" spans="1:11" x14ac:dyDescent="0.25">
      <c r="A162">
        <v>176</v>
      </c>
      <c r="B162" t="s">
        <v>124</v>
      </c>
      <c r="C162" t="s">
        <v>6818</v>
      </c>
      <c r="D162" s="10">
        <v>42004</v>
      </c>
      <c r="E162" s="13" t="s">
        <v>1369</v>
      </c>
      <c r="F162" s="13" t="s">
        <v>1370</v>
      </c>
      <c r="G162" s="13" t="s">
        <v>1371</v>
      </c>
      <c r="H162" s="13" t="s">
        <v>744</v>
      </c>
      <c r="I162" s="13" t="s">
        <v>1372</v>
      </c>
      <c r="J162" t="s">
        <v>66</v>
      </c>
      <c r="K162" t="s">
        <v>6853</v>
      </c>
    </row>
    <row r="163" spans="1:11" x14ac:dyDescent="0.25">
      <c r="A163">
        <v>177</v>
      </c>
      <c r="B163" t="s">
        <v>124</v>
      </c>
      <c r="C163" t="s">
        <v>6819</v>
      </c>
      <c r="D163" s="10">
        <v>42369</v>
      </c>
      <c r="E163" s="13" t="s">
        <v>1373</v>
      </c>
      <c r="F163" s="13" t="s">
        <v>1374</v>
      </c>
      <c r="G163" s="13" t="s">
        <v>1375</v>
      </c>
      <c r="H163" s="13" t="s">
        <v>744</v>
      </c>
      <c r="I163" s="13" t="s">
        <v>1376</v>
      </c>
      <c r="J163" t="s">
        <v>66</v>
      </c>
      <c r="K163" t="s">
        <v>6853</v>
      </c>
    </row>
    <row r="164" spans="1:11" x14ac:dyDescent="0.25">
      <c r="A164">
        <v>178</v>
      </c>
      <c r="B164" t="s">
        <v>126</v>
      </c>
      <c r="C164" t="s">
        <v>6816</v>
      </c>
      <c r="D164" s="10">
        <v>41517</v>
      </c>
      <c r="E164" s="13" t="s">
        <v>1377</v>
      </c>
      <c r="F164" s="13" t="s">
        <v>1378</v>
      </c>
      <c r="G164" s="13" t="s">
        <v>1379</v>
      </c>
      <c r="H164" s="13" t="s">
        <v>744</v>
      </c>
      <c r="I164" s="13" t="s">
        <v>744</v>
      </c>
      <c r="J164" t="s">
        <v>8</v>
      </c>
      <c r="K164" t="s">
        <v>6840</v>
      </c>
    </row>
    <row r="165" spans="1:11" x14ac:dyDescent="0.25">
      <c r="A165">
        <v>179</v>
      </c>
      <c r="B165" t="s">
        <v>126</v>
      </c>
      <c r="C165" t="s">
        <v>6817</v>
      </c>
      <c r="D165" s="10">
        <v>41882</v>
      </c>
      <c r="E165" s="13" t="s">
        <v>1380</v>
      </c>
      <c r="F165" s="13" t="s">
        <v>1381</v>
      </c>
      <c r="G165" s="13" t="s">
        <v>1382</v>
      </c>
      <c r="H165" s="13" t="s">
        <v>744</v>
      </c>
      <c r="I165" s="13" t="s">
        <v>744</v>
      </c>
      <c r="J165" t="s">
        <v>8</v>
      </c>
      <c r="K165" t="s">
        <v>6840</v>
      </c>
    </row>
    <row r="166" spans="1:11" x14ac:dyDescent="0.25">
      <c r="A166">
        <v>180</v>
      </c>
      <c r="B166" t="s">
        <v>126</v>
      </c>
      <c r="C166" t="s">
        <v>6818</v>
      </c>
      <c r="D166" s="10">
        <v>42247</v>
      </c>
      <c r="E166" s="13" t="s">
        <v>1383</v>
      </c>
      <c r="F166" s="13" t="s">
        <v>1384</v>
      </c>
      <c r="G166" s="13" t="s">
        <v>1385</v>
      </c>
      <c r="H166" s="13" t="s">
        <v>744</v>
      </c>
      <c r="I166" s="13" t="s">
        <v>744</v>
      </c>
      <c r="J166" t="s">
        <v>8</v>
      </c>
      <c r="K166" t="s">
        <v>6840</v>
      </c>
    </row>
    <row r="167" spans="1:11" x14ac:dyDescent="0.25">
      <c r="A167">
        <v>181</v>
      </c>
      <c r="B167" t="s">
        <v>126</v>
      </c>
      <c r="C167" t="s">
        <v>6819</v>
      </c>
      <c r="D167" s="10">
        <v>42613</v>
      </c>
      <c r="E167" s="13" t="s">
        <v>1386</v>
      </c>
      <c r="F167" s="13" t="s">
        <v>1387</v>
      </c>
      <c r="G167" s="13" t="s">
        <v>1388</v>
      </c>
      <c r="H167" s="13" t="s">
        <v>744</v>
      </c>
      <c r="I167" s="13" t="s">
        <v>744</v>
      </c>
      <c r="J167" t="s">
        <v>8</v>
      </c>
      <c r="K167" t="s">
        <v>6840</v>
      </c>
    </row>
    <row r="168" spans="1:11" x14ac:dyDescent="0.25">
      <c r="A168">
        <v>182</v>
      </c>
      <c r="B168" t="s">
        <v>131</v>
      </c>
      <c r="C168" t="s">
        <v>6816</v>
      </c>
      <c r="D168" s="10">
        <v>41517</v>
      </c>
      <c r="E168" s="13" t="s">
        <v>1389</v>
      </c>
      <c r="F168" s="13" t="s">
        <v>1390</v>
      </c>
      <c r="G168" s="13" t="s">
        <v>1391</v>
      </c>
      <c r="H168" s="13" t="s">
        <v>744</v>
      </c>
      <c r="I168" s="13" t="s">
        <v>744</v>
      </c>
      <c r="J168" t="s">
        <v>6820</v>
      </c>
      <c r="K168" t="s">
        <v>6844</v>
      </c>
    </row>
    <row r="169" spans="1:11" x14ac:dyDescent="0.25">
      <c r="A169">
        <v>183</v>
      </c>
      <c r="B169" t="s">
        <v>131</v>
      </c>
      <c r="C169" t="s">
        <v>6817</v>
      </c>
      <c r="D169" s="10">
        <v>41881</v>
      </c>
      <c r="E169" s="13" t="s">
        <v>1392</v>
      </c>
      <c r="F169" s="13" t="s">
        <v>1393</v>
      </c>
      <c r="G169" s="13" t="s">
        <v>1394</v>
      </c>
      <c r="H169" s="13" t="s">
        <v>744</v>
      </c>
      <c r="I169" s="13" t="s">
        <v>744</v>
      </c>
      <c r="J169" t="s">
        <v>6820</v>
      </c>
      <c r="K169" t="s">
        <v>6844</v>
      </c>
    </row>
    <row r="170" spans="1:11" x14ac:dyDescent="0.25">
      <c r="A170">
        <v>184</v>
      </c>
      <c r="B170" t="s">
        <v>131</v>
      </c>
      <c r="C170" t="s">
        <v>6818</v>
      </c>
      <c r="D170" s="10">
        <v>42245</v>
      </c>
      <c r="E170" s="13" t="s">
        <v>1395</v>
      </c>
      <c r="F170" s="13" t="s">
        <v>1396</v>
      </c>
      <c r="G170" s="13" t="s">
        <v>1397</v>
      </c>
      <c r="H170" s="13" t="s">
        <v>744</v>
      </c>
      <c r="I170" s="13" t="s">
        <v>744</v>
      </c>
      <c r="J170" t="s">
        <v>6820</v>
      </c>
      <c r="K170" t="s">
        <v>6844</v>
      </c>
    </row>
    <row r="171" spans="1:11" x14ac:dyDescent="0.25">
      <c r="A171">
        <v>185</v>
      </c>
      <c r="B171" t="s">
        <v>131</v>
      </c>
      <c r="C171" t="s">
        <v>6819</v>
      </c>
      <c r="D171" s="10">
        <v>42609</v>
      </c>
      <c r="E171" s="13" t="s">
        <v>1398</v>
      </c>
      <c r="F171" s="13" t="s">
        <v>1399</v>
      </c>
      <c r="G171" s="13" t="s">
        <v>1400</v>
      </c>
      <c r="H171" s="13" t="s">
        <v>744</v>
      </c>
      <c r="I171" s="13" t="s">
        <v>744</v>
      </c>
      <c r="J171" t="s">
        <v>6820</v>
      </c>
      <c r="K171" t="s">
        <v>6844</v>
      </c>
    </row>
    <row r="172" spans="1:11" x14ac:dyDescent="0.25">
      <c r="A172">
        <v>186</v>
      </c>
      <c r="B172" t="s">
        <v>135</v>
      </c>
      <c r="C172" t="s">
        <v>6816</v>
      </c>
      <c r="D172" s="10">
        <v>41639</v>
      </c>
      <c r="E172" s="13" t="s">
        <v>1401</v>
      </c>
      <c r="F172" s="13" t="s">
        <v>1402</v>
      </c>
      <c r="G172" s="13" t="s">
        <v>1403</v>
      </c>
      <c r="H172" s="13" t="s">
        <v>1404</v>
      </c>
      <c r="I172" s="13" t="s">
        <v>744</v>
      </c>
      <c r="J172" t="s">
        <v>8</v>
      </c>
      <c r="K172" t="s">
        <v>6849</v>
      </c>
    </row>
    <row r="173" spans="1:11" x14ac:dyDescent="0.25">
      <c r="A173">
        <v>187</v>
      </c>
      <c r="B173" t="s">
        <v>135</v>
      </c>
      <c r="C173" t="s">
        <v>6817</v>
      </c>
      <c r="D173" s="10">
        <v>42004</v>
      </c>
      <c r="E173" s="13" t="s">
        <v>1405</v>
      </c>
      <c r="F173" s="13" t="s">
        <v>1406</v>
      </c>
      <c r="G173" s="13" t="s">
        <v>1407</v>
      </c>
      <c r="H173" s="13" t="s">
        <v>1408</v>
      </c>
      <c r="I173" s="13" t="s">
        <v>744</v>
      </c>
      <c r="J173" t="s">
        <v>8</v>
      </c>
      <c r="K173" t="s">
        <v>6849</v>
      </c>
    </row>
    <row r="174" spans="1:11" x14ac:dyDescent="0.25">
      <c r="A174">
        <v>188</v>
      </c>
      <c r="B174" t="s">
        <v>135</v>
      </c>
      <c r="C174" t="s">
        <v>6818</v>
      </c>
      <c r="D174" s="10">
        <v>42369</v>
      </c>
      <c r="E174" s="13" t="s">
        <v>1409</v>
      </c>
      <c r="F174" s="13" t="s">
        <v>1410</v>
      </c>
      <c r="G174" s="13" t="s">
        <v>1411</v>
      </c>
      <c r="H174" s="13" t="s">
        <v>1412</v>
      </c>
      <c r="I174" s="13" t="s">
        <v>744</v>
      </c>
      <c r="J174" t="s">
        <v>8</v>
      </c>
      <c r="K174" t="s">
        <v>6849</v>
      </c>
    </row>
    <row r="175" spans="1:11" x14ac:dyDescent="0.25">
      <c r="A175">
        <v>189</v>
      </c>
      <c r="B175" t="s">
        <v>135</v>
      </c>
      <c r="C175" t="s">
        <v>6819</v>
      </c>
      <c r="D175" s="10">
        <v>42735</v>
      </c>
      <c r="E175" s="13" t="s">
        <v>1413</v>
      </c>
      <c r="F175" s="13" t="s">
        <v>1414</v>
      </c>
      <c r="G175" s="13" t="s">
        <v>1415</v>
      </c>
      <c r="H175" s="13" t="s">
        <v>1416</v>
      </c>
      <c r="I175" s="13" t="s">
        <v>744</v>
      </c>
      <c r="J175" t="s">
        <v>8</v>
      </c>
      <c r="K175" t="s">
        <v>6849</v>
      </c>
    </row>
    <row r="176" spans="1:11" x14ac:dyDescent="0.25">
      <c r="A176">
        <v>190</v>
      </c>
      <c r="B176" t="s">
        <v>136</v>
      </c>
      <c r="C176" t="s">
        <v>6816</v>
      </c>
      <c r="D176" s="10">
        <v>41274</v>
      </c>
      <c r="E176" s="13" t="s">
        <v>1417</v>
      </c>
      <c r="F176" s="13" t="s">
        <v>1418</v>
      </c>
      <c r="G176" s="13" t="s">
        <v>1419</v>
      </c>
      <c r="H176" s="13" t="s">
        <v>744</v>
      </c>
      <c r="I176" s="13" t="s">
        <v>1420</v>
      </c>
      <c r="J176" t="s">
        <v>66</v>
      </c>
      <c r="K176" t="s">
        <v>137</v>
      </c>
    </row>
    <row r="177" spans="1:11" x14ac:dyDescent="0.25">
      <c r="A177">
        <v>191</v>
      </c>
      <c r="B177" t="s">
        <v>136</v>
      </c>
      <c r="C177" t="s">
        <v>6817</v>
      </c>
      <c r="D177" s="10">
        <v>41639</v>
      </c>
      <c r="E177" s="13" t="s">
        <v>1421</v>
      </c>
      <c r="F177" s="13" t="s">
        <v>1422</v>
      </c>
      <c r="G177" s="13" t="s">
        <v>1423</v>
      </c>
      <c r="H177" s="13" t="s">
        <v>744</v>
      </c>
      <c r="I177" s="13" t="s">
        <v>1424</v>
      </c>
      <c r="J177" t="s">
        <v>66</v>
      </c>
      <c r="K177" t="s">
        <v>137</v>
      </c>
    </row>
    <row r="178" spans="1:11" x14ac:dyDescent="0.25">
      <c r="A178">
        <v>192</v>
      </c>
      <c r="B178" t="s">
        <v>136</v>
      </c>
      <c r="C178" t="s">
        <v>6818</v>
      </c>
      <c r="D178" s="10">
        <v>42004</v>
      </c>
      <c r="E178" s="13" t="s">
        <v>1425</v>
      </c>
      <c r="F178" s="13" t="s">
        <v>1426</v>
      </c>
      <c r="G178" s="13" t="s">
        <v>1427</v>
      </c>
      <c r="H178" s="13" t="s">
        <v>744</v>
      </c>
      <c r="I178" s="13" t="s">
        <v>1428</v>
      </c>
      <c r="J178" t="s">
        <v>66</v>
      </c>
      <c r="K178" t="s">
        <v>137</v>
      </c>
    </row>
    <row r="179" spans="1:11" x14ac:dyDescent="0.25">
      <c r="A179">
        <v>193</v>
      </c>
      <c r="B179" t="s">
        <v>136</v>
      </c>
      <c r="C179" t="s">
        <v>6819</v>
      </c>
      <c r="D179" s="10">
        <v>42369</v>
      </c>
      <c r="E179" s="13" t="s">
        <v>1429</v>
      </c>
      <c r="F179" s="13" t="s">
        <v>1430</v>
      </c>
      <c r="G179" s="13" t="s">
        <v>1431</v>
      </c>
      <c r="H179" s="13" t="s">
        <v>744</v>
      </c>
      <c r="I179" s="13" t="s">
        <v>1432</v>
      </c>
      <c r="J179" t="s">
        <v>66</v>
      </c>
      <c r="K179" t="s">
        <v>137</v>
      </c>
    </row>
    <row r="180" spans="1:11" x14ac:dyDescent="0.25">
      <c r="A180">
        <v>194</v>
      </c>
      <c r="B180" t="s">
        <v>138</v>
      </c>
      <c r="C180" t="s">
        <v>6816</v>
      </c>
      <c r="D180" s="10">
        <v>41274</v>
      </c>
      <c r="E180" s="13" t="s">
        <v>1433</v>
      </c>
      <c r="F180" s="13" t="s">
        <v>1434</v>
      </c>
      <c r="G180" s="13" t="s">
        <v>1435</v>
      </c>
      <c r="H180" s="13" t="s">
        <v>1436</v>
      </c>
      <c r="I180" s="13" t="s">
        <v>744</v>
      </c>
      <c r="J180" t="s">
        <v>6824</v>
      </c>
      <c r="K180" t="s">
        <v>6826</v>
      </c>
    </row>
    <row r="181" spans="1:11" x14ac:dyDescent="0.25">
      <c r="A181">
        <v>195</v>
      </c>
      <c r="B181" t="s">
        <v>138</v>
      </c>
      <c r="C181" t="s">
        <v>6817</v>
      </c>
      <c r="D181" s="10">
        <v>41639</v>
      </c>
      <c r="E181" s="13" t="s">
        <v>1437</v>
      </c>
      <c r="F181" s="13" t="s">
        <v>1438</v>
      </c>
      <c r="G181" s="13" t="s">
        <v>1101</v>
      </c>
      <c r="H181" s="13" t="s">
        <v>1439</v>
      </c>
      <c r="I181" s="13" t="s">
        <v>744</v>
      </c>
      <c r="J181" t="s">
        <v>6824</v>
      </c>
      <c r="K181" t="s">
        <v>6826</v>
      </c>
    </row>
    <row r="182" spans="1:11" x14ac:dyDescent="0.25">
      <c r="A182">
        <v>196</v>
      </c>
      <c r="B182" t="s">
        <v>138</v>
      </c>
      <c r="C182" t="s">
        <v>6818</v>
      </c>
      <c r="D182" s="10">
        <v>42004</v>
      </c>
      <c r="E182" s="13" t="s">
        <v>1440</v>
      </c>
      <c r="F182" s="13" t="s">
        <v>1441</v>
      </c>
      <c r="G182" s="13" t="s">
        <v>1442</v>
      </c>
      <c r="H182" s="13" t="s">
        <v>1443</v>
      </c>
      <c r="I182" s="13" t="s">
        <v>744</v>
      </c>
      <c r="J182" t="s">
        <v>6824</v>
      </c>
      <c r="K182" t="s">
        <v>6826</v>
      </c>
    </row>
    <row r="183" spans="1:11" x14ac:dyDescent="0.25">
      <c r="A183">
        <v>197</v>
      </c>
      <c r="B183" t="s">
        <v>138</v>
      </c>
      <c r="C183" t="s">
        <v>6819</v>
      </c>
      <c r="D183" s="10">
        <v>42369</v>
      </c>
      <c r="E183" s="13" t="s">
        <v>1444</v>
      </c>
      <c r="F183" s="13" t="s">
        <v>1445</v>
      </c>
      <c r="G183" s="13" t="s">
        <v>1446</v>
      </c>
      <c r="H183" s="13" t="s">
        <v>1447</v>
      </c>
      <c r="I183" s="13" t="s">
        <v>744</v>
      </c>
      <c r="J183" t="s">
        <v>6824</v>
      </c>
      <c r="K183" t="s">
        <v>6826</v>
      </c>
    </row>
    <row r="184" spans="1:11" x14ac:dyDescent="0.25">
      <c r="A184">
        <v>198</v>
      </c>
      <c r="B184" t="s">
        <v>139</v>
      </c>
      <c r="C184" t="s">
        <v>6816</v>
      </c>
      <c r="D184" s="10">
        <v>41335</v>
      </c>
      <c r="E184" s="13" t="s">
        <v>1448</v>
      </c>
      <c r="F184" s="13" t="s">
        <v>1449</v>
      </c>
      <c r="G184" s="13" t="s">
        <v>1450</v>
      </c>
      <c r="H184" s="13" t="s">
        <v>744</v>
      </c>
      <c r="I184" s="13" t="s">
        <v>744</v>
      </c>
      <c r="J184" t="s">
        <v>6820</v>
      </c>
      <c r="K184" t="s">
        <v>6844</v>
      </c>
    </row>
    <row r="185" spans="1:11" x14ac:dyDescent="0.25">
      <c r="A185">
        <v>199</v>
      </c>
      <c r="B185" t="s">
        <v>139</v>
      </c>
      <c r="C185" t="s">
        <v>6817</v>
      </c>
      <c r="D185" s="10">
        <v>41699</v>
      </c>
      <c r="E185" s="13" t="s">
        <v>1451</v>
      </c>
      <c r="F185" s="13" t="s">
        <v>1452</v>
      </c>
      <c r="G185" s="13" t="s">
        <v>1453</v>
      </c>
      <c r="H185" s="13" t="s">
        <v>744</v>
      </c>
      <c r="I185" s="13" t="s">
        <v>744</v>
      </c>
      <c r="J185" t="s">
        <v>6820</v>
      </c>
      <c r="K185" t="s">
        <v>6844</v>
      </c>
    </row>
    <row r="186" spans="1:11" x14ac:dyDescent="0.25">
      <c r="A186">
        <v>200</v>
      </c>
      <c r="B186" t="s">
        <v>139</v>
      </c>
      <c r="C186" t="s">
        <v>6818</v>
      </c>
      <c r="D186" s="10">
        <v>42063</v>
      </c>
      <c r="E186" s="13" t="s">
        <v>1454</v>
      </c>
      <c r="F186" s="13" t="s">
        <v>1455</v>
      </c>
      <c r="G186" s="13" t="s">
        <v>1456</v>
      </c>
      <c r="H186" s="13" t="s">
        <v>744</v>
      </c>
      <c r="I186" s="13" t="s">
        <v>744</v>
      </c>
      <c r="J186" t="s">
        <v>6820</v>
      </c>
      <c r="K186" t="s">
        <v>6844</v>
      </c>
    </row>
    <row r="187" spans="1:11" x14ac:dyDescent="0.25">
      <c r="A187">
        <v>201</v>
      </c>
      <c r="B187" t="s">
        <v>139</v>
      </c>
      <c r="C187" t="s">
        <v>6819</v>
      </c>
      <c r="D187" s="10">
        <v>42427</v>
      </c>
      <c r="E187" s="13" t="s">
        <v>1457</v>
      </c>
      <c r="F187" s="13" t="s">
        <v>1458</v>
      </c>
      <c r="G187" s="13" t="s">
        <v>1459</v>
      </c>
      <c r="H187" s="13" t="s">
        <v>744</v>
      </c>
      <c r="I187" s="13" t="s">
        <v>744</v>
      </c>
      <c r="J187" t="s">
        <v>6820</v>
      </c>
      <c r="K187" t="s">
        <v>6844</v>
      </c>
    </row>
    <row r="188" spans="1:11" x14ac:dyDescent="0.25">
      <c r="A188">
        <v>202</v>
      </c>
      <c r="B188" t="s">
        <v>144</v>
      </c>
      <c r="C188" t="s">
        <v>6816</v>
      </c>
      <c r="D188" s="10">
        <v>41274</v>
      </c>
      <c r="E188" s="13" t="s">
        <v>1460</v>
      </c>
      <c r="F188" s="13" t="s">
        <v>1461</v>
      </c>
      <c r="G188" s="13" t="s">
        <v>1462</v>
      </c>
      <c r="H188" s="13" t="s">
        <v>744</v>
      </c>
      <c r="I188" s="13" t="s">
        <v>1463</v>
      </c>
      <c r="J188" t="s">
        <v>66</v>
      </c>
      <c r="K188" t="s">
        <v>137</v>
      </c>
    </row>
    <row r="189" spans="1:11" x14ac:dyDescent="0.25">
      <c r="A189">
        <v>203</v>
      </c>
      <c r="B189" t="s">
        <v>144</v>
      </c>
      <c r="C189" t="s">
        <v>6817</v>
      </c>
      <c r="D189" s="10">
        <v>41639</v>
      </c>
      <c r="E189" s="13" t="s">
        <v>1464</v>
      </c>
      <c r="F189" s="13" t="s">
        <v>1465</v>
      </c>
      <c r="G189" s="13" t="s">
        <v>1466</v>
      </c>
      <c r="H189" s="13" t="s">
        <v>744</v>
      </c>
      <c r="I189" s="13" t="s">
        <v>1467</v>
      </c>
      <c r="J189" t="s">
        <v>66</v>
      </c>
      <c r="K189" t="s">
        <v>137</v>
      </c>
    </row>
    <row r="190" spans="1:11" x14ac:dyDescent="0.25">
      <c r="A190">
        <v>204</v>
      </c>
      <c r="B190" t="s">
        <v>144</v>
      </c>
      <c r="C190" t="s">
        <v>6818</v>
      </c>
      <c r="D190" s="10">
        <v>42004</v>
      </c>
      <c r="E190" s="13" t="s">
        <v>1468</v>
      </c>
      <c r="F190" s="13" t="s">
        <v>1469</v>
      </c>
      <c r="G190" s="13" t="s">
        <v>1470</v>
      </c>
      <c r="H190" s="13" t="s">
        <v>744</v>
      </c>
      <c r="I190" s="13" t="s">
        <v>1471</v>
      </c>
      <c r="J190" t="s">
        <v>66</v>
      </c>
      <c r="K190" t="s">
        <v>137</v>
      </c>
    </row>
    <row r="191" spans="1:11" x14ac:dyDescent="0.25">
      <c r="A191">
        <v>205</v>
      </c>
      <c r="B191" t="s">
        <v>144</v>
      </c>
      <c r="C191" t="s">
        <v>6819</v>
      </c>
      <c r="D191" s="10">
        <v>42369</v>
      </c>
      <c r="E191" s="13" t="s">
        <v>1472</v>
      </c>
      <c r="F191" s="13" t="s">
        <v>1097</v>
      </c>
      <c r="G191" s="13" t="s">
        <v>1473</v>
      </c>
      <c r="H191" s="13" t="s">
        <v>744</v>
      </c>
      <c r="I191" s="13" t="s">
        <v>1474</v>
      </c>
      <c r="J191" t="s">
        <v>66</v>
      </c>
      <c r="K191" t="s">
        <v>137</v>
      </c>
    </row>
    <row r="192" spans="1:11" x14ac:dyDescent="0.25">
      <c r="A192">
        <v>206</v>
      </c>
      <c r="B192" t="s">
        <v>145</v>
      </c>
      <c r="C192" t="s">
        <v>6816</v>
      </c>
      <c r="D192" s="10">
        <v>40971</v>
      </c>
      <c r="E192" s="13" t="s">
        <v>1475</v>
      </c>
      <c r="F192" s="13" t="s">
        <v>1476</v>
      </c>
      <c r="G192" s="13" t="s">
        <v>1477</v>
      </c>
      <c r="H192" s="13" t="s">
        <v>744</v>
      </c>
      <c r="I192" s="13" t="s">
        <v>744</v>
      </c>
      <c r="J192" t="s">
        <v>6820</v>
      </c>
      <c r="K192" t="s">
        <v>6854</v>
      </c>
    </row>
    <row r="193" spans="1:11" x14ac:dyDescent="0.25">
      <c r="A193">
        <v>207</v>
      </c>
      <c r="B193" t="s">
        <v>145</v>
      </c>
      <c r="C193" t="s">
        <v>6817</v>
      </c>
      <c r="D193" s="10">
        <v>41671</v>
      </c>
      <c r="E193" s="13" t="s">
        <v>1478</v>
      </c>
      <c r="F193" s="13" t="s">
        <v>1479</v>
      </c>
      <c r="G193" s="13" t="s">
        <v>1480</v>
      </c>
      <c r="H193" s="13" t="s">
        <v>744</v>
      </c>
      <c r="I193" s="13" t="s">
        <v>744</v>
      </c>
      <c r="J193" t="s">
        <v>6820</v>
      </c>
      <c r="K193" t="s">
        <v>6854</v>
      </c>
    </row>
    <row r="194" spans="1:11" x14ac:dyDescent="0.25">
      <c r="A194">
        <v>208</v>
      </c>
      <c r="B194" t="s">
        <v>145</v>
      </c>
      <c r="C194" t="s">
        <v>6818</v>
      </c>
      <c r="D194" s="10">
        <v>42035</v>
      </c>
      <c r="E194" s="13" t="s">
        <v>1481</v>
      </c>
      <c r="F194" s="13" t="s">
        <v>1482</v>
      </c>
      <c r="G194" s="13" t="s">
        <v>1483</v>
      </c>
      <c r="H194" s="13" t="s">
        <v>744</v>
      </c>
      <c r="I194" s="13" t="s">
        <v>744</v>
      </c>
      <c r="J194" t="s">
        <v>6820</v>
      </c>
      <c r="K194" t="s">
        <v>6854</v>
      </c>
    </row>
    <row r="195" spans="1:11" x14ac:dyDescent="0.25">
      <c r="A195">
        <v>209</v>
      </c>
      <c r="B195" t="s">
        <v>145</v>
      </c>
      <c r="C195" t="s">
        <v>6819</v>
      </c>
      <c r="D195" s="10">
        <v>42399</v>
      </c>
      <c r="E195" s="13" t="s">
        <v>1484</v>
      </c>
      <c r="F195" s="13" t="s">
        <v>1485</v>
      </c>
      <c r="G195" s="13" t="s">
        <v>1486</v>
      </c>
      <c r="H195" s="13" t="s">
        <v>744</v>
      </c>
      <c r="I195" s="13" t="s">
        <v>744</v>
      </c>
      <c r="J195" t="s">
        <v>6820</v>
      </c>
      <c r="K195" t="s">
        <v>6854</v>
      </c>
    </row>
    <row r="196" spans="1:11" x14ac:dyDescent="0.25">
      <c r="A196">
        <v>210</v>
      </c>
      <c r="B196" t="s">
        <v>150</v>
      </c>
      <c r="C196" t="s">
        <v>6816</v>
      </c>
      <c r="D196" s="10">
        <v>41639</v>
      </c>
      <c r="E196" s="13" t="s">
        <v>1487</v>
      </c>
      <c r="F196" s="13" t="s">
        <v>1488</v>
      </c>
      <c r="G196" s="13" t="s">
        <v>1489</v>
      </c>
      <c r="H196" s="13" t="s">
        <v>1490</v>
      </c>
      <c r="I196" s="13" t="s">
        <v>744</v>
      </c>
      <c r="J196" t="s">
        <v>6824</v>
      </c>
      <c r="K196" t="s">
        <v>6826</v>
      </c>
    </row>
    <row r="197" spans="1:11" x14ac:dyDescent="0.25">
      <c r="A197">
        <v>211</v>
      </c>
      <c r="B197" t="s">
        <v>150</v>
      </c>
      <c r="C197" t="s">
        <v>6817</v>
      </c>
      <c r="D197" s="10">
        <v>42004</v>
      </c>
      <c r="E197" s="13" t="s">
        <v>1491</v>
      </c>
      <c r="F197" s="13" t="s">
        <v>1492</v>
      </c>
      <c r="G197" s="13" t="s">
        <v>1493</v>
      </c>
      <c r="H197" s="13" t="s">
        <v>1494</v>
      </c>
      <c r="I197" s="13" t="s">
        <v>744</v>
      </c>
      <c r="J197" t="s">
        <v>6824</v>
      </c>
      <c r="K197" t="s">
        <v>6826</v>
      </c>
    </row>
    <row r="198" spans="1:11" x14ac:dyDescent="0.25">
      <c r="A198">
        <v>212</v>
      </c>
      <c r="B198" t="s">
        <v>150</v>
      </c>
      <c r="C198" t="s">
        <v>6818</v>
      </c>
      <c r="D198" s="10">
        <v>42369</v>
      </c>
      <c r="E198" s="13" t="s">
        <v>1495</v>
      </c>
      <c r="F198" s="13" t="s">
        <v>1496</v>
      </c>
      <c r="G198" s="13" t="s">
        <v>1497</v>
      </c>
      <c r="H198" s="13" t="s">
        <v>1498</v>
      </c>
      <c r="I198" s="13" t="s">
        <v>744</v>
      </c>
      <c r="J198" t="s">
        <v>6824</v>
      </c>
      <c r="K198" t="s">
        <v>6826</v>
      </c>
    </row>
    <row r="199" spans="1:11" x14ac:dyDescent="0.25">
      <c r="A199">
        <v>213</v>
      </c>
      <c r="B199" t="s">
        <v>150</v>
      </c>
      <c r="C199" t="s">
        <v>6819</v>
      </c>
      <c r="D199" s="10">
        <v>42735</v>
      </c>
      <c r="E199" s="13" t="s">
        <v>1499</v>
      </c>
      <c r="F199" s="13" t="s">
        <v>1500</v>
      </c>
      <c r="G199" s="13" t="s">
        <v>1501</v>
      </c>
      <c r="H199" s="13" t="s">
        <v>1502</v>
      </c>
      <c r="I199" s="13" t="s">
        <v>744</v>
      </c>
      <c r="J199" t="s">
        <v>6824</v>
      </c>
      <c r="K199" t="s">
        <v>6826</v>
      </c>
    </row>
    <row r="200" spans="1:11" x14ac:dyDescent="0.25">
      <c r="A200">
        <v>214</v>
      </c>
      <c r="B200" t="s">
        <v>151</v>
      </c>
      <c r="C200" t="s">
        <v>6816</v>
      </c>
      <c r="D200" s="10">
        <v>41547</v>
      </c>
      <c r="E200" s="13" t="s">
        <v>1503</v>
      </c>
      <c r="F200" s="13" t="s">
        <v>1504</v>
      </c>
      <c r="G200" s="13" t="s">
        <v>1505</v>
      </c>
      <c r="H200" s="13" t="s">
        <v>1506</v>
      </c>
      <c r="I200" s="13" t="s">
        <v>744</v>
      </c>
      <c r="J200" t="s">
        <v>6824</v>
      </c>
      <c r="K200" t="s">
        <v>6826</v>
      </c>
    </row>
    <row r="201" spans="1:11" x14ac:dyDescent="0.25">
      <c r="A201">
        <v>215</v>
      </c>
      <c r="B201" t="s">
        <v>151</v>
      </c>
      <c r="C201" t="s">
        <v>6817</v>
      </c>
      <c r="D201" s="10">
        <v>41912</v>
      </c>
      <c r="E201" s="13" t="s">
        <v>1507</v>
      </c>
      <c r="F201" s="13" t="s">
        <v>1508</v>
      </c>
      <c r="G201" s="13" t="s">
        <v>1509</v>
      </c>
      <c r="H201" s="13" t="s">
        <v>1510</v>
      </c>
      <c r="I201" s="13" t="s">
        <v>744</v>
      </c>
      <c r="J201" t="s">
        <v>6824</v>
      </c>
      <c r="K201" t="s">
        <v>6826</v>
      </c>
    </row>
    <row r="202" spans="1:11" x14ac:dyDescent="0.25">
      <c r="A202">
        <v>216</v>
      </c>
      <c r="B202" t="s">
        <v>151</v>
      </c>
      <c r="C202" t="s">
        <v>6818</v>
      </c>
      <c r="D202" s="10">
        <v>42277</v>
      </c>
      <c r="E202" s="13" t="s">
        <v>1511</v>
      </c>
      <c r="F202" s="13" t="s">
        <v>1512</v>
      </c>
      <c r="G202" s="13" t="s">
        <v>1513</v>
      </c>
      <c r="H202" s="13" t="s">
        <v>1514</v>
      </c>
      <c r="I202" s="13" t="s">
        <v>744</v>
      </c>
      <c r="J202" t="s">
        <v>6824</v>
      </c>
      <c r="K202" t="s">
        <v>6826</v>
      </c>
    </row>
    <row r="203" spans="1:11" x14ac:dyDescent="0.25">
      <c r="A203">
        <v>217</v>
      </c>
      <c r="B203" t="s">
        <v>151</v>
      </c>
      <c r="C203" t="s">
        <v>6819</v>
      </c>
      <c r="D203" s="10">
        <v>42643</v>
      </c>
      <c r="E203" s="13" t="s">
        <v>1515</v>
      </c>
      <c r="F203" s="13" t="s">
        <v>1516</v>
      </c>
      <c r="G203" s="13" t="s">
        <v>1517</v>
      </c>
      <c r="H203" s="13" t="s">
        <v>1518</v>
      </c>
      <c r="I203" s="13" t="s">
        <v>744</v>
      </c>
      <c r="J203" t="s">
        <v>6824</v>
      </c>
      <c r="K203" t="s">
        <v>6826</v>
      </c>
    </row>
    <row r="204" spans="1:11" x14ac:dyDescent="0.25">
      <c r="A204">
        <v>218</v>
      </c>
      <c r="B204" t="s">
        <v>152</v>
      </c>
      <c r="C204" t="s">
        <v>6816</v>
      </c>
      <c r="D204" s="10">
        <v>41639</v>
      </c>
      <c r="E204" s="13" t="s">
        <v>1519</v>
      </c>
      <c r="F204" s="13" t="s">
        <v>1520</v>
      </c>
      <c r="G204" s="13" t="s">
        <v>1521</v>
      </c>
      <c r="H204" s="13" t="s">
        <v>1522</v>
      </c>
      <c r="I204" s="13" t="s">
        <v>744</v>
      </c>
      <c r="J204" t="s">
        <v>107</v>
      </c>
      <c r="K204" t="s">
        <v>6855</v>
      </c>
    </row>
    <row r="205" spans="1:11" x14ac:dyDescent="0.25">
      <c r="A205">
        <v>219</v>
      </c>
      <c r="B205" t="s">
        <v>152</v>
      </c>
      <c r="C205" t="s">
        <v>6817</v>
      </c>
      <c r="D205" s="10">
        <v>42004</v>
      </c>
      <c r="E205" s="13" t="s">
        <v>1523</v>
      </c>
      <c r="F205" s="13" t="s">
        <v>1524</v>
      </c>
      <c r="G205" s="13" t="s">
        <v>1231</v>
      </c>
      <c r="H205" s="13" t="s">
        <v>1525</v>
      </c>
      <c r="I205" s="13" t="s">
        <v>744</v>
      </c>
      <c r="J205" t="s">
        <v>107</v>
      </c>
      <c r="K205" t="s">
        <v>6855</v>
      </c>
    </row>
    <row r="206" spans="1:11" x14ac:dyDescent="0.25">
      <c r="A206">
        <v>220</v>
      </c>
      <c r="B206" t="s">
        <v>152</v>
      </c>
      <c r="C206" t="s">
        <v>6818</v>
      </c>
      <c r="D206" s="10">
        <v>42369</v>
      </c>
      <c r="E206" s="13" t="s">
        <v>1526</v>
      </c>
      <c r="F206" s="13" t="s">
        <v>1527</v>
      </c>
      <c r="G206" s="13" t="s">
        <v>1528</v>
      </c>
      <c r="H206" s="13" t="s">
        <v>1529</v>
      </c>
      <c r="I206" s="13" t="s">
        <v>744</v>
      </c>
      <c r="J206" t="s">
        <v>107</v>
      </c>
      <c r="K206" t="s">
        <v>6855</v>
      </c>
    </row>
    <row r="207" spans="1:11" x14ac:dyDescent="0.25">
      <c r="A207">
        <v>221</v>
      </c>
      <c r="B207" t="s">
        <v>152</v>
      </c>
      <c r="C207" t="s">
        <v>6819</v>
      </c>
      <c r="D207" s="10">
        <v>42735</v>
      </c>
      <c r="E207" s="13" t="s">
        <v>1530</v>
      </c>
      <c r="F207" s="13" t="s">
        <v>1531</v>
      </c>
      <c r="G207" s="13" t="s">
        <v>1532</v>
      </c>
      <c r="H207" s="13" t="s">
        <v>1533</v>
      </c>
      <c r="I207" s="13" t="s">
        <v>744</v>
      </c>
      <c r="J207" t="s">
        <v>107</v>
      </c>
      <c r="K207" t="s">
        <v>6855</v>
      </c>
    </row>
    <row r="208" spans="1:11" x14ac:dyDescent="0.25">
      <c r="A208">
        <v>222</v>
      </c>
      <c r="B208" t="s">
        <v>154</v>
      </c>
      <c r="C208" t="s">
        <v>6816</v>
      </c>
      <c r="D208" s="10">
        <v>41639</v>
      </c>
      <c r="E208" s="13" t="s">
        <v>1534</v>
      </c>
      <c r="F208" s="13" t="s">
        <v>1535</v>
      </c>
      <c r="G208" s="13" t="s">
        <v>1536</v>
      </c>
      <c r="H208" s="13" t="s">
        <v>1537</v>
      </c>
      <c r="I208" s="13" t="s">
        <v>1538</v>
      </c>
      <c r="J208" t="s">
        <v>6824</v>
      </c>
      <c r="K208" t="s">
        <v>86</v>
      </c>
    </row>
    <row r="209" spans="1:11" x14ac:dyDescent="0.25">
      <c r="A209">
        <v>223</v>
      </c>
      <c r="B209" t="s">
        <v>154</v>
      </c>
      <c r="C209" t="s">
        <v>6817</v>
      </c>
      <c r="D209" s="10">
        <v>42004</v>
      </c>
      <c r="E209" s="13" t="s">
        <v>1539</v>
      </c>
      <c r="F209" s="13" t="s">
        <v>1540</v>
      </c>
      <c r="G209" s="13" t="s">
        <v>1541</v>
      </c>
      <c r="H209" s="13" t="s">
        <v>1542</v>
      </c>
      <c r="I209" s="13" t="s">
        <v>1543</v>
      </c>
      <c r="J209" t="s">
        <v>6824</v>
      </c>
      <c r="K209" t="s">
        <v>86</v>
      </c>
    </row>
    <row r="210" spans="1:11" x14ac:dyDescent="0.25">
      <c r="A210">
        <v>224</v>
      </c>
      <c r="B210" t="s">
        <v>154</v>
      </c>
      <c r="C210" t="s">
        <v>6818</v>
      </c>
      <c r="D210" s="10">
        <v>42369</v>
      </c>
      <c r="E210" s="13" t="s">
        <v>1544</v>
      </c>
      <c r="F210" s="13" t="s">
        <v>1545</v>
      </c>
      <c r="G210" s="13" t="s">
        <v>1546</v>
      </c>
      <c r="H210" s="13" t="s">
        <v>1547</v>
      </c>
      <c r="I210" s="13" t="s">
        <v>1548</v>
      </c>
      <c r="J210" t="s">
        <v>6824</v>
      </c>
      <c r="K210" t="s">
        <v>86</v>
      </c>
    </row>
    <row r="211" spans="1:11" x14ac:dyDescent="0.25">
      <c r="A211">
        <v>225</v>
      </c>
      <c r="B211" t="s">
        <v>154</v>
      </c>
      <c r="C211" t="s">
        <v>6819</v>
      </c>
      <c r="D211" s="10">
        <v>42735</v>
      </c>
      <c r="E211" s="13" t="s">
        <v>1549</v>
      </c>
      <c r="F211" s="13" t="s">
        <v>1550</v>
      </c>
      <c r="G211" s="13" t="s">
        <v>1551</v>
      </c>
      <c r="H211" s="13" t="s">
        <v>1552</v>
      </c>
      <c r="I211" s="13" t="s">
        <v>1553</v>
      </c>
      <c r="J211" t="s">
        <v>6824</v>
      </c>
      <c r="K211" t="s">
        <v>86</v>
      </c>
    </row>
    <row r="212" spans="1:11" x14ac:dyDescent="0.25">
      <c r="A212">
        <v>230</v>
      </c>
      <c r="B212" t="s">
        <v>155</v>
      </c>
      <c r="C212" t="s">
        <v>6816</v>
      </c>
      <c r="D212" s="10">
        <v>41274</v>
      </c>
      <c r="E212" s="13" t="s">
        <v>1554</v>
      </c>
      <c r="F212" s="13" t="s">
        <v>1555</v>
      </c>
      <c r="G212" s="13" t="s">
        <v>1556</v>
      </c>
      <c r="H212" s="13" t="s">
        <v>744</v>
      </c>
      <c r="I212" s="13" t="s">
        <v>1557</v>
      </c>
      <c r="J212" t="s">
        <v>79</v>
      </c>
      <c r="K212" t="s">
        <v>6856</v>
      </c>
    </row>
    <row r="213" spans="1:11" x14ac:dyDescent="0.25">
      <c r="A213">
        <v>231</v>
      </c>
      <c r="B213" t="s">
        <v>155</v>
      </c>
      <c r="C213" t="s">
        <v>6817</v>
      </c>
      <c r="D213" s="10">
        <v>41639</v>
      </c>
      <c r="E213" s="13" t="s">
        <v>1558</v>
      </c>
      <c r="F213" s="13" t="s">
        <v>1559</v>
      </c>
      <c r="G213" s="13" t="s">
        <v>1560</v>
      </c>
      <c r="H213" s="13" t="s">
        <v>744</v>
      </c>
      <c r="I213" s="13" t="s">
        <v>1561</v>
      </c>
      <c r="J213" t="s">
        <v>79</v>
      </c>
      <c r="K213" t="s">
        <v>6856</v>
      </c>
    </row>
    <row r="214" spans="1:11" x14ac:dyDescent="0.25">
      <c r="A214">
        <v>232</v>
      </c>
      <c r="B214" t="s">
        <v>155</v>
      </c>
      <c r="C214" t="s">
        <v>6818</v>
      </c>
      <c r="D214" s="10">
        <v>42004</v>
      </c>
      <c r="E214" s="13" t="s">
        <v>1562</v>
      </c>
      <c r="F214" s="13" t="s">
        <v>1563</v>
      </c>
      <c r="G214" s="13" t="s">
        <v>1564</v>
      </c>
      <c r="H214" s="13" t="s">
        <v>744</v>
      </c>
      <c r="I214" s="13" t="s">
        <v>1565</v>
      </c>
      <c r="J214" t="s">
        <v>79</v>
      </c>
      <c r="K214" t="s">
        <v>6856</v>
      </c>
    </row>
    <row r="215" spans="1:11" x14ac:dyDescent="0.25">
      <c r="A215">
        <v>233</v>
      </c>
      <c r="B215" t="s">
        <v>155</v>
      </c>
      <c r="C215" t="s">
        <v>6819</v>
      </c>
      <c r="D215" s="10">
        <v>42369</v>
      </c>
      <c r="E215" s="13" t="s">
        <v>1566</v>
      </c>
      <c r="F215" s="13" t="s">
        <v>1567</v>
      </c>
      <c r="G215" s="13" t="s">
        <v>1322</v>
      </c>
      <c r="H215" s="13" t="s">
        <v>744</v>
      </c>
      <c r="I215" s="13" t="s">
        <v>1568</v>
      </c>
      <c r="J215" t="s">
        <v>79</v>
      </c>
      <c r="K215" t="s">
        <v>6856</v>
      </c>
    </row>
    <row r="216" spans="1:11" x14ac:dyDescent="0.25">
      <c r="A216">
        <v>234</v>
      </c>
      <c r="B216" t="s">
        <v>157</v>
      </c>
      <c r="C216" t="s">
        <v>6816</v>
      </c>
      <c r="D216" s="10">
        <v>41274</v>
      </c>
      <c r="E216" s="13" t="s">
        <v>1569</v>
      </c>
      <c r="F216" s="13" t="s">
        <v>1570</v>
      </c>
      <c r="G216" s="13" t="s">
        <v>1571</v>
      </c>
      <c r="H216" s="13" t="s">
        <v>1572</v>
      </c>
      <c r="I216" s="13" t="s">
        <v>744</v>
      </c>
      <c r="J216" t="s">
        <v>6824</v>
      </c>
      <c r="K216" t="s">
        <v>6825</v>
      </c>
    </row>
    <row r="217" spans="1:11" x14ac:dyDescent="0.25">
      <c r="A217">
        <v>235</v>
      </c>
      <c r="B217" t="s">
        <v>157</v>
      </c>
      <c r="C217" t="s">
        <v>6817</v>
      </c>
      <c r="D217" s="10">
        <v>41639</v>
      </c>
      <c r="E217" s="13" t="s">
        <v>1573</v>
      </c>
      <c r="F217" s="13" t="s">
        <v>1574</v>
      </c>
      <c r="G217" s="13" t="s">
        <v>1575</v>
      </c>
      <c r="H217" s="13" t="s">
        <v>1576</v>
      </c>
      <c r="I217" s="13" t="s">
        <v>744</v>
      </c>
      <c r="J217" t="s">
        <v>6824</v>
      </c>
      <c r="K217" t="s">
        <v>6825</v>
      </c>
    </row>
    <row r="218" spans="1:11" x14ac:dyDescent="0.25">
      <c r="A218">
        <v>236</v>
      </c>
      <c r="B218" t="s">
        <v>157</v>
      </c>
      <c r="C218" t="s">
        <v>6818</v>
      </c>
      <c r="D218" s="10">
        <v>42004</v>
      </c>
      <c r="E218" s="13" t="s">
        <v>1577</v>
      </c>
      <c r="F218" s="13" t="s">
        <v>1578</v>
      </c>
      <c r="G218" s="13" t="s">
        <v>1579</v>
      </c>
      <c r="H218" s="13" t="s">
        <v>1580</v>
      </c>
      <c r="I218" s="13" t="s">
        <v>744</v>
      </c>
      <c r="J218" t="s">
        <v>6824</v>
      </c>
      <c r="K218" t="s">
        <v>6825</v>
      </c>
    </row>
    <row r="219" spans="1:11" x14ac:dyDescent="0.25">
      <c r="A219">
        <v>237</v>
      </c>
      <c r="B219" t="s">
        <v>157</v>
      </c>
      <c r="C219" t="s">
        <v>6819</v>
      </c>
      <c r="D219" s="10">
        <v>42369</v>
      </c>
      <c r="E219" s="13" t="s">
        <v>1581</v>
      </c>
      <c r="F219" s="13" t="s">
        <v>1582</v>
      </c>
      <c r="G219" s="13" t="s">
        <v>1583</v>
      </c>
      <c r="H219" s="13" t="s">
        <v>1584</v>
      </c>
      <c r="I219" s="13" t="s">
        <v>744</v>
      </c>
      <c r="J219" t="s">
        <v>6824</v>
      </c>
      <c r="K219" t="s">
        <v>6825</v>
      </c>
    </row>
    <row r="220" spans="1:11" x14ac:dyDescent="0.25">
      <c r="A220">
        <v>238</v>
      </c>
      <c r="B220" t="s">
        <v>158</v>
      </c>
      <c r="C220" t="s">
        <v>6816</v>
      </c>
      <c r="D220" s="10">
        <v>41274</v>
      </c>
      <c r="E220" s="13" t="s">
        <v>1585</v>
      </c>
      <c r="F220" s="13" t="s">
        <v>1586</v>
      </c>
      <c r="G220" s="13" t="s">
        <v>1587</v>
      </c>
      <c r="H220" s="13" t="s">
        <v>1588</v>
      </c>
      <c r="I220" s="13" t="s">
        <v>1589</v>
      </c>
      <c r="J220" t="s">
        <v>6824</v>
      </c>
      <c r="K220" t="s">
        <v>6826</v>
      </c>
    </row>
    <row r="221" spans="1:11" x14ac:dyDescent="0.25">
      <c r="A221">
        <v>239</v>
      </c>
      <c r="B221" t="s">
        <v>158</v>
      </c>
      <c r="C221" t="s">
        <v>6817</v>
      </c>
      <c r="D221" s="10">
        <v>41639</v>
      </c>
      <c r="E221" s="13" t="s">
        <v>1590</v>
      </c>
      <c r="F221" s="13" t="s">
        <v>1591</v>
      </c>
      <c r="G221" s="13" t="s">
        <v>1592</v>
      </c>
      <c r="H221" s="13" t="s">
        <v>1593</v>
      </c>
      <c r="I221" s="13" t="s">
        <v>1594</v>
      </c>
      <c r="J221" t="s">
        <v>6824</v>
      </c>
      <c r="K221" t="s">
        <v>6826</v>
      </c>
    </row>
    <row r="222" spans="1:11" x14ac:dyDescent="0.25">
      <c r="A222">
        <v>240</v>
      </c>
      <c r="B222" t="s">
        <v>158</v>
      </c>
      <c r="C222" t="s">
        <v>6818</v>
      </c>
      <c r="D222" s="10">
        <v>42004</v>
      </c>
      <c r="E222" s="13" t="s">
        <v>1595</v>
      </c>
      <c r="F222" s="13" t="s">
        <v>1596</v>
      </c>
      <c r="G222" s="13" t="s">
        <v>1597</v>
      </c>
      <c r="H222" s="13" t="s">
        <v>1598</v>
      </c>
      <c r="I222" s="13" t="s">
        <v>1599</v>
      </c>
      <c r="J222" t="s">
        <v>6824</v>
      </c>
      <c r="K222" t="s">
        <v>6826</v>
      </c>
    </row>
    <row r="223" spans="1:11" x14ac:dyDescent="0.25">
      <c r="A223">
        <v>241</v>
      </c>
      <c r="B223" t="s">
        <v>158</v>
      </c>
      <c r="C223" t="s">
        <v>6819</v>
      </c>
      <c r="D223" s="10">
        <v>42369</v>
      </c>
      <c r="E223" s="13" t="s">
        <v>1600</v>
      </c>
      <c r="F223" s="13" t="s">
        <v>1601</v>
      </c>
      <c r="G223" s="13" t="s">
        <v>1602</v>
      </c>
      <c r="H223" s="13" t="s">
        <v>1603</v>
      </c>
      <c r="I223" s="13" t="s">
        <v>1604</v>
      </c>
      <c r="J223" t="s">
        <v>6824</v>
      </c>
      <c r="K223" t="s">
        <v>6826</v>
      </c>
    </row>
    <row r="224" spans="1:11" x14ac:dyDescent="0.25">
      <c r="A224">
        <v>242</v>
      </c>
      <c r="B224" t="s">
        <v>159</v>
      </c>
      <c r="C224" t="s">
        <v>6816</v>
      </c>
      <c r="D224" s="10">
        <v>41639</v>
      </c>
      <c r="E224" s="13" t="s">
        <v>1605</v>
      </c>
      <c r="F224" s="13" t="s">
        <v>1606</v>
      </c>
      <c r="G224" s="13" t="s">
        <v>1607</v>
      </c>
      <c r="H224" s="13" t="s">
        <v>744</v>
      </c>
      <c r="I224" s="13" t="s">
        <v>744</v>
      </c>
      <c r="J224" t="s">
        <v>6820</v>
      </c>
      <c r="K224" t="s">
        <v>6857</v>
      </c>
    </row>
    <row r="225" spans="1:11" x14ac:dyDescent="0.25">
      <c r="A225">
        <v>243</v>
      </c>
      <c r="B225" t="s">
        <v>159</v>
      </c>
      <c r="C225" t="s">
        <v>6817</v>
      </c>
      <c r="D225" s="10">
        <v>42004</v>
      </c>
      <c r="E225" s="13" t="s">
        <v>1608</v>
      </c>
      <c r="F225" s="13" t="s">
        <v>1609</v>
      </c>
      <c r="G225" s="13" t="s">
        <v>1610</v>
      </c>
      <c r="H225" s="13" t="s">
        <v>744</v>
      </c>
      <c r="I225" s="13" t="s">
        <v>744</v>
      </c>
      <c r="J225" t="s">
        <v>6820</v>
      </c>
      <c r="K225" t="s">
        <v>6857</v>
      </c>
    </row>
    <row r="226" spans="1:11" x14ac:dyDescent="0.25">
      <c r="A226">
        <v>244</v>
      </c>
      <c r="B226" t="s">
        <v>159</v>
      </c>
      <c r="C226" t="s">
        <v>6818</v>
      </c>
      <c r="D226" s="10">
        <v>42369</v>
      </c>
      <c r="E226" s="13" t="s">
        <v>1611</v>
      </c>
      <c r="F226" s="13" t="s">
        <v>1612</v>
      </c>
      <c r="G226" s="13" t="s">
        <v>1613</v>
      </c>
      <c r="H226" s="13" t="s">
        <v>744</v>
      </c>
      <c r="I226" s="13" t="s">
        <v>744</v>
      </c>
      <c r="J226" t="s">
        <v>6820</v>
      </c>
      <c r="K226" t="s">
        <v>6857</v>
      </c>
    </row>
    <row r="227" spans="1:11" x14ac:dyDescent="0.25">
      <c r="A227">
        <v>245</v>
      </c>
      <c r="B227" t="s">
        <v>159</v>
      </c>
      <c r="C227" t="s">
        <v>6819</v>
      </c>
      <c r="D227" s="10">
        <v>42735</v>
      </c>
      <c r="E227" s="13" t="s">
        <v>1614</v>
      </c>
      <c r="F227" s="13" t="s">
        <v>1615</v>
      </c>
      <c r="G227" s="13" t="s">
        <v>1616</v>
      </c>
      <c r="H227" s="13" t="s">
        <v>744</v>
      </c>
      <c r="I227" s="13" t="s">
        <v>744</v>
      </c>
      <c r="J227" t="s">
        <v>6820</v>
      </c>
      <c r="K227" t="s">
        <v>6857</v>
      </c>
    </row>
    <row r="228" spans="1:11" x14ac:dyDescent="0.25">
      <c r="A228">
        <v>246</v>
      </c>
      <c r="B228" t="s">
        <v>161</v>
      </c>
      <c r="C228" t="s">
        <v>6816</v>
      </c>
      <c r="D228" s="10">
        <v>41274</v>
      </c>
      <c r="E228" s="13" t="s">
        <v>1617</v>
      </c>
      <c r="F228" s="13" t="s">
        <v>1618</v>
      </c>
      <c r="G228" s="13" t="s">
        <v>1619</v>
      </c>
      <c r="H228" s="13" t="s">
        <v>744</v>
      </c>
      <c r="I228" s="13" t="s">
        <v>1620</v>
      </c>
      <c r="J228" t="s">
        <v>6834</v>
      </c>
      <c r="K228" t="s">
        <v>72</v>
      </c>
    </row>
    <row r="229" spans="1:11" x14ac:dyDescent="0.25">
      <c r="A229">
        <v>247</v>
      </c>
      <c r="B229" t="s">
        <v>161</v>
      </c>
      <c r="C229" t="s">
        <v>6817</v>
      </c>
      <c r="D229" s="10">
        <v>41639</v>
      </c>
      <c r="E229" s="13" t="s">
        <v>1621</v>
      </c>
      <c r="F229" s="13" t="s">
        <v>1622</v>
      </c>
      <c r="G229" s="13" t="s">
        <v>1623</v>
      </c>
      <c r="H229" s="13" t="s">
        <v>744</v>
      </c>
      <c r="I229" s="13" t="s">
        <v>1624</v>
      </c>
      <c r="J229" t="s">
        <v>6834</v>
      </c>
      <c r="K229" t="s">
        <v>72</v>
      </c>
    </row>
    <row r="230" spans="1:11" x14ac:dyDescent="0.25">
      <c r="A230">
        <v>248</v>
      </c>
      <c r="B230" t="s">
        <v>161</v>
      </c>
      <c r="C230" t="s">
        <v>6818</v>
      </c>
      <c r="D230" s="10">
        <v>42004</v>
      </c>
      <c r="E230" s="13" t="s">
        <v>1625</v>
      </c>
      <c r="F230" s="13" t="s">
        <v>1626</v>
      </c>
      <c r="G230" s="13" t="s">
        <v>1627</v>
      </c>
      <c r="H230" s="13" t="s">
        <v>744</v>
      </c>
      <c r="I230" s="13" t="s">
        <v>1628</v>
      </c>
      <c r="J230" t="s">
        <v>6834</v>
      </c>
      <c r="K230" t="s">
        <v>72</v>
      </c>
    </row>
    <row r="231" spans="1:11" x14ac:dyDescent="0.25">
      <c r="A231">
        <v>249</v>
      </c>
      <c r="B231" t="s">
        <v>161</v>
      </c>
      <c r="C231" t="s">
        <v>6819</v>
      </c>
      <c r="D231" s="10">
        <v>42369</v>
      </c>
      <c r="E231" s="13" t="s">
        <v>1629</v>
      </c>
      <c r="F231" s="13" t="s">
        <v>1630</v>
      </c>
      <c r="G231" s="13" t="s">
        <v>1631</v>
      </c>
      <c r="H231" s="13" t="s">
        <v>744</v>
      </c>
      <c r="I231" s="13" t="s">
        <v>1632</v>
      </c>
      <c r="J231" t="s">
        <v>6834</v>
      </c>
      <c r="K231" t="s">
        <v>72</v>
      </c>
    </row>
    <row r="232" spans="1:11" x14ac:dyDescent="0.25">
      <c r="A232">
        <v>254</v>
      </c>
      <c r="B232" t="s">
        <v>162</v>
      </c>
      <c r="C232" t="s">
        <v>6816</v>
      </c>
      <c r="D232" s="10">
        <v>41420</v>
      </c>
      <c r="E232" s="13" t="s">
        <v>1633</v>
      </c>
      <c r="F232" s="13" t="s">
        <v>1634</v>
      </c>
      <c r="G232" s="13" t="s">
        <v>1635</v>
      </c>
      <c r="H232" s="13" t="s">
        <v>744</v>
      </c>
      <c r="I232" s="13" t="s">
        <v>744</v>
      </c>
      <c r="J232" t="s">
        <v>6828</v>
      </c>
      <c r="K232" t="s">
        <v>6858</v>
      </c>
    </row>
    <row r="233" spans="1:11" x14ac:dyDescent="0.25">
      <c r="A233">
        <v>255</v>
      </c>
      <c r="B233" t="s">
        <v>162</v>
      </c>
      <c r="C233" t="s">
        <v>6817</v>
      </c>
      <c r="D233" s="10">
        <v>41784</v>
      </c>
      <c r="E233" s="13" t="s">
        <v>1636</v>
      </c>
      <c r="F233" s="13" t="s">
        <v>1637</v>
      </c>
      <c r="G233" s="13" t="s">
        <v>1638</v>
      </c>
      <c r="H233" s="13" t="s">
        <v>744</v>
      </c>
      <c r="I233" s="13" t="s">
        <v>744</v>
      </c>
      <c r="J233" t="s">
        <v>6828</v>
      </c>
      <c r="K233" t="s">
        <v>6858</v>
      </c>
    </row>
    <row r="234" spans="1:11" x14ac:dyDescent="0.25">
      <c r="A234">
        <v>256</v>
      </c>
      <c r="B234" t="s">
        <v>162</v>
      </c>
      <c r="C234" t="s">
        <v>6818</v>
      </c>
      <c r="D234" s="10">
        <v>42155</v>
      </c>
      <c r="E234" s="13" t="s">
        <v>1639</v>
      </c>
      <c r="F234" s="13" t="s">
        <v>1640</v>
      </c>
      <c r="G234" s="13" t="s">
        <v>1641</v>
      </c>
      <c r="H234" s="13" t="s">
        <v>744</v>
      </c>
      <c r="I234" s="13" t="s">
        <v>744</v>
      </c>
      <c r="J234" t="s">
        <v>6828</v>
      </c>
      <c r="K234" t="s">
        <v>6858</v>
      </c>
    </row>
    <row r="235" spans="1:11" x14ac:dyDescent="0.25">
      <c r="A235">
        <v>257</v>
      </c>
      <c r="B235" t="s">
        <v>162</v>
      </c>
      <c r="C235" t="s">
        <v>6819</v>
      </c>
      <c r="D235" s="10">
        <v>42519</v>
      </c>
      <c r="E235" s="13" t="s">
        <v>1642</v>
      </c>
      <c r="F235" s="13" t="s">
        <v>1643</v>
      </c>
      <c r="G235" s="13" t="s">
        <v>1644</v>
      </c>
      <c r="H235" s="13" t="s">
        <v>744</v>
      </c>
      <c r="I235" s="13" t="s">
        <v>744</v>
      </c>
      <c r="J235" t="s">
        <v>6828</v>
      </c>
      <c r="K235" t="s">
        <v>6858</v>
      </c>
    </row>
    <row r="236" spans="1:11" x14ac:dyDescent="0.25">
      <c r="A236">
        <v>258</v>
      </c>
      <c r="B236" t="s">
        <v>168</v>
      </c>
      <c r="C236" t="s">
        <v>6816</v>
      </c>
      <c r="D236" s="10">
        <v>41455</v>
      </c>
      <c r="E236" s="13" t="s">
        <v>1645</v>
      </c>
      <c r="F236" s="13" t="s">
        <v>1646</v>
      </c>
      <c r="G236" s="13" t="s">
        <v>1647</v>
      </c>
      <c r="H236" s="13" t="s">
        <v>744</v>
      </c>
      <c r="I236" s="13" t="s">
        <v>1648</v>
      </c>
      <c r="J236" t="s">
        <v>6824</v>
      </c>
      <c r="K236" t="s">
        <v>6825</v>
      </c>
    </row>
    <row r="237" spans="1:11" x14ac:dyDescent="0.25">
      <c r="A237">
        <v>259</v>
      </c>
      <c r="B237" t="s">
        <v>168</v>
      </c>
      <c r="C237" t="s">
        <v>6817</v>
      </c>
      <c r="D237" s="10">
        <v>41820</v>
      </c>
      <c r="E237" s="13" t="s">
        <v>1649</v>
      </c>
      <c r="F237" s="13" t="s">
        <v>1650</v>
      </c>
      <c r="G237" s="13" t="s">
        <v>1651</v>
      </c>
      <c r="H237" s="13" t="s">
        <v>744</v>
      </c>
      <c r="I237" s="13" t="s">
        <v>1652</v>
      </c>
      <c r="J237" t="s">
        <v>6824</v>
      </c>
      <c r="K237" t="s">
        <v>6825</v>
      </c>
    </row>
    <row r="238" spans="1:11" x14ac:dyDescent="0.25">
      <c r="A238">
        <v>260</v>
      </c>
      <c r="B238" t="s">
        <v>168</v>
      </c>
      <c r="C238" t="s">
        <v>6818</v>
      </c>
      <c r="D238" s="10">
        <v>42185</v>
      </c>
      <c r="E238" s="13" t="s">
        <v>1653</v>
      </c>
      <c r="F238" s="13" t="s">
        <v>1654</v>
      </c>
      <c r="G238" s="13" t="s">
        <v>1655</v>
      </c>
      <c r="H238" s="13" t="s">
        <v>744</v>
      </c>
      <c r="I238" s="13" t="s">
        <v>1656</v>
      </c>
      <c r="J238" t="s">
        <v>6824</v>
      </c>
      <c r="K238" t="s">
        <v>6825</v>
      </c>
    </row>
    <row r="239" spans="1:11" x14ac:dyDescent="0.25">
      <c r="A239">
        <v>261</v>
      </c>
      <c r="B239" t="s">
        <v>168</v>
      </c>
      <c r="C239" t="s">
        <v>6819</v>
      </c>
      <c r="D239" s="10">
        <v>42551</v>
      </c>
      <c r="E239" s="13" t="s">
        <v>1657</v>
      </c>
      <c r="F239" s="13" t="s">
        <v>1658</v>
      </c>
      <c r="G239" s="13" t="s">
        <v>1659</v>
      </c>
      <c r="H239" s="13" t="s">
        <v>744</v>
      </c>
      <c r="I239" s="13" t="s">
        <v>1660</v>
      </c>
      <c r="J239" t="s">
        <v>6824</v>
      </c>
      <c r="K239" t="s">
        <v>6825</v>
      </c>
    </row>
    <row r="240" spans="1:11" x14ac:dyDescent="0.25">
      <c r="A240">
        <v>262</v>
      </c>
      <c r="B240" t="s">
        <v>173</v>
      </c>
      <c r="C240" t="s">
        <v>6816</v>
      </c>
      <c r="D240" s="10">
        <v>41639</v>
      </c>
      <c r="E240" s="13" t="s">
        <v>1661</v>
      </c>
      <c r="F240" s="13" t="s">
        <v>1662</v>
      </c>
      <c r="G240" s="13" t="s">
        <v>1663</v>
      </c>
      <c r="H240" s="13" t="s">
        <v>1664</v>
      </c>
      <c r="I240" s="13" t="s">
        <v>744</v>
      </c>
      <c r="J240" t="s">
        <v>8</v>
      </c>
      <c r="K240" t="s">
        <v>6859</v>
      </c>
    </row>
    <row r="241" spans="1:11" x14ac:dyDescent="0.25">
      <c r="A241">
        <v>263</v>
      </c>
      <c r="B241" t="s">
        <v>173</v>
      </c>
      <c r="C241" t="s">
        <v>6817</v>
      </c>
      <c r="D241" s="10">
        <v>42004</v>
      </c>
      <c r="E241" s="13" t="s">
        <v>1665</v>
      </c>
      <c r="F241" s="13" t="s">
        <v>1666</v>
      </c>
      <c r="G241" s="13" t="s">
        <v>1667</v>
      </c>
      <c r="H241" s="13" t="s">
        <v>1668</v>
      </c>
      <c r="I241" s="13" t="s">
        <v>744</v>
      </c>
      <c r="J241" t="s">
        <v>8</v>
      </c>
      <c r="K241" t="s">
        <v>6859</v>
      </c>
    </row>
    <row r="242" spans="1:11" x14ac:dyDescent="0.25">
      <c r="A242">
        <v>264</v>
      </c>
      <c r="B242" t="s">
        <v>173</v>
      </c>
      <c r="C242" t="s">
        <v>6818</v>
      </c>
      <c r="D242" s="10">
        <v>42369</v>
      </c>
      <c r="E242" s="13" t="s">
        <v>1669</v>
      </c>
      <c r="F242" s="13" t="s">
        <v>1670</v>
      </c>
      <c r="G242" s="13" t="s">
        <v>1671</v>
      </c>
      <c r="H242" s="13" t="s">
        <v>1672</v>
      </c>
      <c r="I242" s="13" t="s">
        <v>744</v>
      </c>
      <c r="J242" t="s">
        <v>8</v>
      </c>
      <c r="K242" t="s">
        <v>6859</v>
      </c>
    </row>
    <row r="243" spans="1:11" x14ac:dyDescent="0.25">
      <c r="A243">
        <v>265</v>
      </c>
      <c r="B243" t="s">
        <v>173</v>
      </c>
      <c r="C243" t="s">
        <v>6819</v>
      </c>
      <c r="D243" s="10">
        <v>42735</v>
      </c>
      <c r="E243" s="13" t="s">
        <v>1673</v>
      </c>
      <c r="F243" s="13" t="s">
        <v>1674</v>
      </c>
      <c r="G243" s="13" t="s">
        <v>1675</v>
      </c>
      <c r="H243" s="13" t="s">
        <v>1676</v>
      </c>
      <c r="I243" s="13" t="s">
        <v>744</v>
      </c>
      <c r="J243" t="s">
        <v>8</v>
      </c>
      <c r="K243" t="s">
        <v>6859</v>
      </c>
    </row>
    <row r="244" spans="1:11" x14ac:dyDescent="0.25">
      <c r="A244">
        <v>266</v>
      </c>
      <c r="B244" t="s">
        <v>175</v>
      </c>
      <c r="C244" t="s">
        <v>6816</v>
      </c>
      <c r="D244" s="10">
        <v>41274</v>
      </c>
      <c r="E244" s="13" t="s">
        <v>1677</v>
      </c>
      <c r="F244" s="13" t="s">
        <v>1678</v>
      </c>
      <c r="G244" s="13" t="s">
        <v>1679</v>
      </c>
      <c r="H244" s="13" t="s">
        <v>744</v>
      </c>
      <c r="I244" s="13" t="s">
        <v>1680</v>
      </c>
      <c r="J244" t="s">
        <v>66</v>
      </c>
      <c r="K244" t="s">
        <v>6833</v>
      </c>
    </row>
    <row r="245" spans="1:11" x14ac:dyDescent="0.25">
      <c r="A245">
        <v>267</v>
      </c>
      <c r="B245" t="s">
        <v>175</v>
      </c>
      <c r="C245" t="s">
        <v>6817</v>
      </c>
      <c r="D245" s="10">
        <v>41639</v>
      </c>
      <c r="E245" s="13" t="s">
        <v>1681</v>
      </c>
      <c r="F245" s="13" t="s">
        <v>1682</v>
      </c>
      <c r="G245" s="13" t="s">
        <v>1683</v>
      </c>
      <c r="H245" s="13" t="s">
        <v>744</v>
      </c>
      <c r="I245" s="13" t="s">
        <v>1684</v>
      </c>
      <c r="J245" t="s">
        <v>66</v>
      </c>
      <c r="K245" t="s">
        <v>6833</v>
      </c>
    </row>
    <row r="246" spans="1:11" x14ac:dyDescent="0.25">
      <c r="A246">
        <v>268</v>
      </c>
      <c r="B246" t="s">
        <v>175</v>
      </c>
      <c r="C246" t="s">
        <v>6818</v>
      </c>
      <c r="D246" s="10">
        <v>42004</v>
      </c>
      <c r="E246" s="13" t="s">
        <v>1685</v>
      </c>
      <c r="F246" s="13" t="s">
        <v>1686</v>
      </c>
      <c r="G246" s="13" t="s">
        <v>1687</v>
      </c>
      <c r="H246" s="13" t="s">
        <v>744</v>
      </c>
      <c r="I246" s="13" t="s">
        <v>1688</v>
      </c>
      <c r="J246" t="s">
        <v>66</v>
      </c>
      <c r="K246" t="s">
        <v>6833</v>
      </c>
    </row>
    <row r="247" spans="1:11" x14ac:dyDescent="0.25">
      <c r="A247">
        <v>269</v>
      </c>
      <c r="B247" t="s">
        <v>175</v>
      </c>
      <c r="C247" t="s">
        <v>6819</v>
      </c>
      <c r="D247" s="10">
        <v>42369</v>
      </c>
      <c r="E247" s="13" t="s">
        <v>1689</v>
      </c>
      <c r="F247" s="13" t="s">
        <v>1690</v>
      </c>
      <c r="G247" s="13" t="s">
        <v>1691</v>
      </c>
      <c r="H247" s="13" t="s">
        <v>744</v>
      </c>
      <c r="I247" s="13" t="s">
        <v>1692</v>
      </c>
      <c r="J247" t="s">
        <v>66</v>
      </c>
      <c r="K247" t="s">
        <v>6833</v>
      </c>
    </row>
    <row r="248" spans="1:11" x14ac:dyDescent="0.25">
      <c r="A248">
        <v>270</v>
      </c>
      <c r="B248" t="s">
        <v>176</v>
      </c>
      <c r="C248" t="s">
        <v>6816</v>
      </c>
      <c r="D248" s="10">
        <v>41274</v>
      </c>
      <c r="E248" s="13" t="s">
        <v>1693</v>
      </c>
      <c r="F248" s="13" t="s">
        <v>1694</v>
      </c>
      <c r="G248" s="13" t="s">
        <v>744</v>
      </c>
      <c r="H248" s="13" t="s">
        <v>744</v>
      </c>
      <c r="I248" s="13" t="s">
        <v>1695</v>
      </c>
      <c r="J248" t="s">
        <v>6834</v>
      </c>
      <c r="K248" t="s">
        <v>6860</v>
      </c>
    </row>
    <row r="249" spans="1:11" x14ac:dyDescent="0.25">
      <c r="A249">
        <v>271</v>
      </c>
      <c r="B249" t="s">
        <v>176</v>
      </c>
      <c r="C249" t="s">
        <v>6817</v>
      </c>
      <c r="D249" s="10">
        <v>41639</v>
      </c>
      <c r="E249" s="13" t="s">
        <v>1696</v>
      </c>
      <c r="F249" s="13" t="s">
        <v>1697</v>
      </c>
      <c r="G249" s="13" t="s">
        <v>744</v>
      </c>
      <c r="H249" s="13" t="s">
        <v>744</v>
      </c>
      <c r="I249" s="13" t="s">
        <v>1698</v>
      </c>
      <c r="J249" t="s">
        <v>6834</v>
      </c>
      <c r="K249" t="s">
        <v>6860</v>
      </c>
    </row>
    <row r="250" spans="1:11" x14ac:dyDescent="0.25">
      <c r="A250">
        <v>272</v>
      </c>
      <c r="B250" t="s">
        <v>176</v>
      </c>
      <c r="C250" t="s">
        <v>6818</v>
      </c>
      <c r="D250" s="10">
        <v>42004</v>
      </c>
      <c r="E250" s="13" t="s">
        <v>1699</v>
      </c>
      <c r="F250" s="13" t="s">
        <v>1700</v>
      </c>
      <c r="G250" s="13" t="s">
        <v>744</v>
      </c>
      <c r="H250" s="13" t="s">
        <v>744</v>
      </c>
      <c r="I250" s="13" t="s">
        <v>1701</v>
      </c>
      <c r="J250" t="s">
        <v>6834</v>
      </c>
      <c r="K250" t="s">
        <v>6860</v>
      </c>
    </row>
    <row r="251" spans="1:11" x14ac:dyDescent="0.25">
      <c r="A251">
        <v>273</v>
      </c>
      <c r="B251" t="s">
        <v>176</v>
      </c>
      <c r="C251" t="s">
        <v>6819</v>
      </c>
      <c r="D251" s="10">
        <v>42369</v>
      </c>
      <c r="E251" s="13" t="s">
        <v>1702</v>
      </c>
      <c r="F251" s="13" t="s">
        <v>1703</v>
      </c>
      <c r="G251" s="13" t="s">
        <v>744</v>
      </c>
      <c r="H251" s="13" t="s">
        <v>744</v>
      </c>
      <c r="I251" s="13" t="s">
        <v>1704</v>
      </c>
      <c r="J251" t="s">
        <v>6834</v>
      </c>
      <c r="K251" t="s">
        <v>6860</v>
      </c>
    </row>
    <row r="252" spans="1:11" x14ac:dyDescent="0.25">
      <c r="A252">
        <v>274</v>
      </c>
      <c r="B252" t="s">
        <v>178</v>
      </c>
      <c r="C252" t="s">
        <v>6816</v>
      </c>
      <c r="D252" s="10">
        <v>41274</v>
      </c>
      <c r="E252" s="13" t="s">
        <v>1705</v>
      </c>
      <c r="F252" s="13" t="s">
        <v>1706</v>
      </c>
      <c r="G252" s="13" t="s">
        <v>1707</v>
      </c>
      <c r="H252" s="13" t="s">
        <v>744</v>
      </c>
      <c r="I252" s="13" t="s">
        <v>1708</v>
      </c>
      <c r="J252" t="s">
        <v>6834</v>
      </c>
      <c r="K252" t="s">
        <v>72</v>
      </c>
    </row>
    <row r="253" spans="1:11" x14ac:dyDescent="0.25">
      <c r="A253">
        <v>275</v>
      </c>
      <c r="B253" t="s">
        <v>178</v>
      </c>
      <c r="C253" t="s">
        <v>6817</v>
      </c>
      <c r="D253" s="10">
        <v>41639</v>
      </c>
      <c r="E253" s="13" t="s">
        <v>1709</v>
      </c>
      <c r="F253" s="13" t="s">
        <v>1710</v>
      </c>
      <c r="G253" s="13" t="s">
        <v>1711</v>
      </c>
      <c r="H253" s="13" t="s">
        <v>744</v>
      </c>
      <c r="I253" s="13" t="s">
        <v>1712</v>
      </c>
      <c r="J253" t="s">
        <v>6834</v>
      </c>
      <c r="K253" t="s">
        <v>72</v>
      </c>
    </row>
    <row r="254" spans="1:11" x14ac:dyDescent="0.25">
      <c r="A254">
        <v>276</v>
      </c>
      <c r="B254" t="s">
        <v>178</v>
      </c>
      <c r="C254" t="s">
        <v>6818</v>
      </c>
      <c r="D254" s="10">
        <v>42004</v>
      </c>
      <c r="E254" s="13" t="s">
        <v>1713</v>
      </c>
      <c r="F254" s="13" t="s">
        <v>1714</v>
      </c>
      <c r="G254" s="13" t="s">
        <v>1715</v>
      </c>
      <c r="H254" s="13" t="s">
        <v>744</v>
      </c>
      <c r="I254" s="13" t="s">
        <v>1716</v>
      </c>
      <c r="J254" t="s">
        <v>6834</v>
      </c>
      <c r="K254" t="s">
        <v>72</v>
      </c>
    </row>
    <row r="255" spans="1:11" x14ac:dyDescent="0.25">
      <c r="A255">
        <v>277</v>
      </c>
      <c r="B255" t="s">
        <v>178</v>
      </c>
      <c r="C255" t="s">
        <v>6819</v>
      </c>
      <c r="D255" s="10">
        <v>42369</v>
      </c>
      <c r="E255" s="13" t="s">
        <v>1717</v>
      </c>
      <c r="F255" s="13" t="s">
        <v>1718</v>
      </c>
      <c r="G255" s="13" t="s">
        <v>1719</v>
      </c>
      <c r="H255" s="13" t="s">
        <v>744</v>
      </c>
      <c r="I255" s="13" t="s">
        <v>1720</v>
      </c>
      <c r="J255" t="s">
        <v>6834</v>
      </c>
      <c r="K255" t="s">
        <v>72</v>
      </c>
    </row>
    <row r="256" spans="1:11" x14ac:dyDescent="0.25">
      <c r="A256">
        <v>278</v>
      </c>
      <c r="B256" t="s">
        <v>179</v>
      </c>
      <c r="C256" t="s">
        <v>6816</v>
      </c>
      <c r="D256" s="10">
        <v>41608</v>
      </c>
      <c r="E256" s="13" t="s">
        <v>1721</v>
      </c>
      <c r="F256" s="13" t="s">
        <v>1722</v>
      </c>
      <c r="G256" s="13" t="s">
        <v>1723</v>
      </c>
      <c r="H256" s="13" t="s">
        <v>744</v>
      </c>
      <c r="I256" s="13" t="s">
        <v>1724</v>
      </c>
      <c r="J256" t="s">
        <v>6820</v>
      </c>
      <c r="K256" t="s">
        <v>6861</v>
      </c>
    </row>
    <row r="257" spans="1:11" x14ac:dyDescent="0.25">
      <c r="A257">
        <v>279</v>
      </c>
      <c r="B257" t="s">
        <v>179</v>
      </c>
      <c r="C257" t="s">
        <v>6817</v>
      </c>
      <c r="D257" s="10">
        <v>41973</v>
      </c>
      <c r="E257" s="13" t="s">
        <v>1725</v>
      </c>
      <c r="F257" s="13" t="s">
        <v>1726</v>
      </c>
      <c r="G257" s="13" t="s">
        <v>1727</v>
      </c>
      <c r="H257" s="13" t="s">
        <v>744</v>
      </c>
      <c r="I257" s="13" t="s">
        <v>1728</v>
      </c>
      <c r="J257" t="s">
        <v>6820</v>
      </c>
      <c r="K257" t="s">
        <v>6861</v>
      </c>
    </row>
    <row r="258" spans="1:11" x14ac:dyDescent="0.25">
      <c r="A258">
        <v>280</v>
      </c>
      <c r="B258" t="s">
        <v>179</v>
      </c>
      <c r="C258" t="s">
        <v>6818</v>
      </c>
      <c r="D258" s="10">
        <v>42338</v>
      </c>
      <c r="E258" s="13" t="s">
        <v>1729</v>
      </c>
      <c r="F258" s="13" t="s">
        <v>1730</v>
      </c>
      <c r="G258" s="13" t="s">
        <v>1731</v>
      </c>
      <c r="H258" s="13" t="s">
        <v>744</v>
      </c>
      <c r="I258" s="13" t="s">
        <v>1732</v>
      </c>
      <c r="J258" t="s">
        <v>6820</v>
      </c>
      <c r="K258" t="s">
        <v>6861</v>
      </c>
    </row>
    <row r="259" spans="1:11" x14ac:dyDescent="0.25">
      <c r="A259">
        <v>281</v>
      </c>
      <c r="B259" t="s">
        <v>179</v>
      </c>
      <c r="C259" t="s">
        <v>6819</v>
      </c>
      <c r="D259" s="10">
        <v>42704</v>
      </c>
      <c r="E259" s="13" t="s">
        <v>1733</v>
      </c>
      <c r="F259" s="13" t="s">
        <v>1734</v>
      </c>
      <c r="G259" s="13" t="s">
        <v>1735</v>
      </c>
      <c r="H259" s="13" t="s">
        <v>744</v>
      </c>
      <c r="I259" s="13" t="s">
        <v>1736</v>
      </c>
      <c r="J259" t="s">
        <v>6820</v>
      </c>
      <c r="K259" t="s">
        <v>6861</v>
      </c>
    </row>
    <row r="260" spans="1:11" x14ac:dyDescent="0.25">
      <c r="A260">
        <v>282</v>
      </c>
      <c r="B260" t="s">
        <v>185</v>
      </c>
      <c r="C260" t="s">
        <v>6816</v>
      </c>
      <c r="D260" s="10">
        <v>41639</v>
      </c>
      <c r="E260" s="13" t="s">
        <v>1737</v>
      </c>
      <c r="F260" s="13" t="s">
        <v>1738</v>
      </c>
      <c r="G260" s="13" t="s">
        <v>1739</v>
      </c>
      <c r="H260" s="13" t="s">
        <v>1740</v>
      </c>
      <c r="I260" s="13" t="s">
        <v>1741</v>
      </c>
      <c r="J260" t="s">
        <v>6824</v>
      </c>
      <c r="K260" t="s">
        <v>86</v>
      </c>
    </row>
    <row r="261" spans="1:11" x14ac:dyDescent="0.25">
      <c r="A261">
        <v>283</v>
      </c>
      <c r="B261" t="s">
        <v>185</v>
      </c>
      <c r="C261" t="s">
        <v>6817</v>
      </c>
      <c r="D261" s="10">
        <v>42004</v>
      </c>
      <c r="E261" s="13" t="s">
        <v>1742</v>
      </c>
      <c r="F261" s="13" t="s">
        <v>1743</v>
      </c>
      <c r="G261" s="13" t="s">
        <v>1744</v>
      </c>
      <c r="H261" s="13" t="s">
        <v>1745</v>
      </c>
      <c r="I261" s="13" t="s">
        <v>1746</v>
      </c>
      <c r="J261" t="s">
        <v>6824</v>
      </c>
      <c r="K261" t="s">
        <v>86</v>
      </c>
    </row>
    <row r="262" spans="1:11" x14ac:dyDescent="0.25">
      <c r="A262">
        <v>284</v>
      </c>
      <c r="B262" t="s">
        <v>185</v>
      </c>
      <c r="C262" t="s">
        <v>6818</v>
      </c>
      <c r="D262" s="10">
        <v>42369</v>
      </c>
      <c r="E262" s="13" t="s">
        <v>1747</v>
      </c>
      <c r="F262" s="13" t="s">
        <v>1748</v>
      </c>
      <c r="G262" s="13" t="s">
        <v>1749</v>
      </c>
      <c r="H262" s="13" t="s">
        <v>1750</v>
      </c>
      <c r="I262" s="13" t="s">
        <v>1751</v>
      </c>
      <c r="J262" t="s">
        <v>6824</v>
      </c>
      <c r="K262" t="s">
        <v>86</v>
      </c>
    </row>
    <row r="263" spans="1:11" x14ac:dyDescent="0.25">
      <c r="A263">
        <v>285</v>
      </c>
      <c r="B263" t="s">
        <v>185</v>
      </c>
      <c r="C263" t="s">
        <v>6819</v>
      </c>
      <c r="D263" s="10">
        <v>42735</v>
      </c>
      <c r="E263" s="13" t="s">
        <v>1752</v>
      </c>
      <c r="F263" s="13" t="s">
        <v>1599</v>
      </c>
      <c r="G263" s="13" t="s">
        <v>1753</v>
      </c>
      <c r="H263" s="13" t="s">
        <v>1754</v>
      </c>
      <c r="I263" s="13" t="s">
        <v>1660</v>
      </c>
      <c r="J263" t="s">
        <v>6824</v>
      </c>
      <c r="K263" t="s">
        <v>86</v>
      </c>
    </row>
    <row r="264" spans="1:11" x14ac:dyDescent="0.25">
      <c r="A264">
        <v>286</v>
      </c>
      <c r="B264" t="s">
        <v>186</v>
      </c>
      <c r="C264" t="s">
        <v>6816</v>
      </c>
      <c r="D264" s="10">
        <v>41636</v>
      </c>
      <c r="E264" s="13" t="s">
        <v>1755</v>
      </c>
      <c r="F264" s="13" t="s">
        <v>1756</v>
      </c>
      <c r="G264" s="13" t="s">
        <v>1757</v>
      </c>
      <c r="H264" s="13" t="s">
        <v>1758</v>
      </c>
      <c r="I264" s="13" t="s">
        <v>1759</v>
      </c>
      <c r="J264" t="s">
        <v>6824</v>
      </c>
      <c r="K264" t="s">
        <v>6862</v>
      </c>
    </row>
    <row r="265" spans="1:11" x14ac:dyDescent="0.25">
      <c r="A265">
        <v>287</v>
      </c>
      <c r="B265" t="s">
        <v>186</v>
      </c>
      <c r="C265" t="s">
        <v>6817</v>
      </c>
      <c r="D265" s="10">
        <v>42007</v>
      </c>
      <c r="E265" s="13" t="s">
        <v>1760</v>
      </c>
      <c r="F265" s="13" t="s">
        <v>1761</v>
      </c>
      <c r="G265" s="13" t="s">
        <v>1762</v>
      </c>
      <c r="H265" s="13" t="s">
        <v>1763</v>
      </c>
      <c r="I265" s="13" t="s">
        <v>1764</v>
      </c>
      <c r="J265" t="s">
        <v>6824</v>
      </c>
      <c r="K265" t="s">
        <v>6862</v>
      </c>
    </row>
    <row r="266" spans="1:11" x14ac:dyDescent="0.25">
      <c r="A266">
        <v>288</v>
      </c>
      <c r="B266" t="s">
        <v>186</v>
      </c>
      <c r="C266" t="s">
        <v>6818</v>
      </c>
      <c r="D266" s="10">
        <v>42371</v>
      </c>
      <c r="E266" s="13" t="s">
        <v>1765</v>
      </c>
      <c r="F266" s="13" t="s">
        <v>1766</v>
      </c>
      <c r="G266" s="13" t="s">
        <v>1767</v>
      </c>
      <c r="H266" s="13" t="s">
        <v>1768</v>
      </c>
      <c r="I266" s="13" t="s">
        <v>1769</v>
      </c>
      <c r="J266" t="s">
        <v>6824</v>
      </c>
      <c r="K266" t="s">
        <v>6862</v>
      </c>
    </row>
    <row r="267" spans="1:11" x14ac:dyDescent="0.25">
      <c r="A267">
        <v>289</v>
      </c>
      <c r="B267" t="s">
        <v>186</v>
      </c>
      <c r="C267" t="s">
        <v>6819</v>
      </c>
      <c r="D267" s="10">
        <v>42735</v>
      </c>
      <c r="E267" s="13" t="s">
        <v>1770</v>
      </c>
      <c r="F267" s="13" t="s">
        <v>1771</v>
      </c>
      <c r="G267" s="13" t="s">
        <v>1772</v>
      </c>
      <c r="H267" s="13" t="s">
        <v>1773</v>
      </c>
      <c r="I267" s="13" t="s">
        <v>1774</v>
      </c>
      <c r="J267" t="s">
        <v>6824</v>
      </c>
      <c r="K267" t="s">
        <v>6862</v>
      </c>
    </row>
    <row r="268" spans="1:11" x14ac:dyDescent="0.25">
      <c r="A268">
        <v>290</v>
      </c>
      <c r="B268" t="s">
        <v>188</v>
      </c>
      <c r="C268" t="s">
        <v>6816</v>
      </c>
      <c r="D268" s="10">
        <v>41274</v>
      </c>
      <c r="E268" s="13" t="s">
        <v>1775</v>
      </c>
      <c r="F268" s="13" t="s">
        <v>1776</v>
      </c>
      <c r="G268" s="13" t="s">
        <v>1777</v>
      </c>
      <c r="H268" s="13" t="s">
        <v>744</v>
      </c>
      <c r="I268" s="13" t="s">
        <v>744</v>
      </c>
      <c r="J268" t="s">
        <v>79</v>
      </c>
      <c r="K268" t="s">
        <v>6863</v>
      </c>
    </row>
    <row r="269" spans="1:11" x14ac:dyDescent="0.25">
      <c r="A269">
        <v>291</v>
      </c>
      <c r="B269" t="s">
        <v>188</v>
      </c>
      <c r="C269" t="s">
        <v>6817</v>
      </c>
      <c r="D269" s="10">
        <v>41639</v>
      </c>
      <c r="E269" s="13" t="s">
        <v>1778</v>
      </c>
      <c r="F269" s="13" t="s">
        <v>1779</v>
      </c>
      <c r="G269" s="13" t="s">
        <v>1780</v>
      </c>
      <c r="H269" s="13" t="s">
        <v>744</v>
      </c>
      <c r="I269" s="13" t="s">
        <v>744</v>
      </c>
      <c r="J269" t="s">
        <v>79</v>
      </c>
      <c r="K269" t="s">
        <v>6863</v>
      </c>
    </row>
    <row r="270" spans="1:11" x14ac:dyDescent="0.25">
      <c r="A270">
        <v>292</v>
      </c>
      <c r="B270" t="s">
        <v>188</v>
      </c>
      <c r="C270" t="s">
        <v>6818</v>
      </c>
      <c r="D270" s="10">
        <v>42004</v>
      </c>
      <c r="E270" s="13" t="s">
        <v>1781</v>
      </c>
      <c r="F270" s="13" t="s">
        <v>1782</v>
      </c>
      <c r="G270" s="13" t="s">
        <v>1783</v>
      </c>
      <c r="H270" s="13" t="s">
        <v>744</v>
      </c>
      <c r="I270" s="13" t="s">
        <v>744</v>
      </c>
      <c r="J270" t="s">
        <v>79</v>
      </c>
      <c r="K270" t="s">
        <v>6863</v>
      </c>
    </row>
    <row r="271" spans="1:11" x14ac:dyDescent="0.25">
      <c r="A271">
        <v>293</v>
      </c>
      <c r="B271" t="s">
        <v>188</v>
      </c>
      <c r="C271" t="s">
        <v>6819</v>
      </c>
      <c r="D271" s="10">
        <v>42369</v>
      </c>
      <c r="E271" s="13" t="s">
        <v>1784</v>
      </c>
      <c r="F271" s="13" t="s">
        <v>1785</v>
      </c>
      <c r="G271" s="13" t="s">
        <v>1786</v>
      </c>
      <c r="H271" s="13" t="s">
        <v>744</v>
      </c>
      <c r="I271" s="13" t="s">
        <v>744</v>
      </c>
      <c r="J271" t="s">
        <v>79</v>
      </c>
      <c r="K271" t="s">
        <v>6863</v>
      </c>
    </row>
    <row r="272" spans="1:11" x14ac:dyDescent="0.25">
      <c r="A272">
        <v>294</v>
      </c>
      <c r="B272" t="s">
        <v>190</v>
      </c>
      <c r="C272" t="s">
        <v>6816</v>
      </c>
      <c r="D272" s="10">
        <v>41274</v>
      </c>
      <c r="E272" s="13" t="s">
        <v>1787</v>
      </c>
      <c r="F272" s="13" t="s">
        <v>1788</v>
      </c>
      <c r="G272" s="13" t="s">
        <v>1789</v>
      </c>
      <c r="H272" s="13" t="s">
        <v>744</v>
      </c>
      <c r="I272" s="13" t="s">
        <v>1790</v>
      </c>
      <c r="J272" t="s">
        <v>66</v>
      </c>
      <c r="K272" t="s">
        <v>6864</v>
      </c>
    </row>
    <row r="273" spans="1:11" x14ac:dyDescent="0.25">
      <c r="A273">
        <v>295</v>
      </c>
      <c r="B273" t="s">
        <v>190</v>
      </c>
      <c r="C273" t="s">
        <v>6817</v>
      </c>
      <c r="D273" s="10">
        <v>41639</v>
      </c>
      <c r="E273" s="13" t="s">
        <v>1791</v>
      </c>
      <c r="F273" s="13" t="s">
        <v>1792</v>
      </c>
      <c r="G273" s="13" t="s">
        <v>1793</v>
      </c>
      <c r="H273" s="13" t="s">
        <v>744</v>
      </c>
      <c r="I273" s="13" t="s">
        <v>1794</v>
      </c>
      <c r="J273" t="s">
        <v>66</v>
      </c>
      <c r="K273" t="s">
        <v>6864</v>
      </c>
    </row>
    <row r="274" spans="1:11" x14ac:dyDescent="0.25">
      <c r="A274">
        <v>296</v>
      </c>
      <c r="B274" t="s">
        <v>190</v>
      </c>
      <c r="C274" t="s">
        <v>6818</v>
      </c>
      <c r="D274" s="10">
        <v>42004</v>
      </c>
      <c r="E274" s="13" t="s">
        <v>1795</v>
      </c>
      <c r="F274" s="13" t="s">
        <v>1796</v>
      </c>
      <c r="G274" s="13" t="s">
        <v>1797</v>
      </c>
      <c r="H274" s="13" t="s">
        <v>744</v>
      </c>
      <c r="I274" s="13" t="s">
        <v>1798</v>
      </c>
      <c r="J274" t="s">
        <v>66</v>
      </c>
      <c r="K274" t="s">
        <v>6864</v>
      </c>
    </row>
    <row r="275" spans="1:11" x14ac:dyDescent="0.25">
      <c r="A275">
        <v>297</v>
      </c>
      <c r="B275" t="s">
        <v>190</v>
      </c>
      <c r="C275" t="s">
        <v>6819</v>
      </c>
      <c r="D275" s="10">
        <v>42369</v>
      </c>
      <c r="E275" s="13" t="s">
        <v>1799</v>
      </c>
      <c r="F275" s="13" t="s">
        <v>1800</v>
      </c>
      <c r="G275" s="13" t="s">
        <v>1801</v>
      </c>
      <c r="H275" s="13" t="s">
        <v>744</v>
      </c>
      <c r="I275" s="13" t="s">
        <v>1802</v>
      </c>
      <c r="J275" t="s">
        <v>66</v>
      </c>
      <c r="K275" t="s">
        <v>6864</v>
      </c>
    </row>
    <row r="276" spans="1:11" x14ac:dyDescent="0.25">
      <c r="A276">
        <v>298</v>
      </c>
      <c r="B276" t="s">
        <v>192</v>
      </c>
      <c r="C276" t="s">
        <v>6816</v>
      </c>
      <c r="D276" s="10">
        <v>41274</v>
      </c>
      <c r="E276" s="13" t="s">
        <v>1803</v>
      </c>
      <c r="F276" s="13" t="s">
        <v>1804</v>
      </c>
      <c r="G276" s="13" t="s">
        <v>1805</v>
      </c>
      <c r="H276" s="13" t="s">
        <v>744</v>
      </c>
      <c r="I276" s="13" t="s">
        <v>744</v>
      </c>
      <c r="J276" t="s">
        <v>6828</v>
      </c>
      <c r="K276" t="s">
        <v>6865</v>
      </c>
    </row>
    <row r="277" spans="1:11" x14ac:dyDescent="0.25">
      <c r="A277">
        <v>299</v>
      </c>
      <c r="B277" t="s">
        <v>192</v>
      </c>
      <c r="C277" t="s">
        <v>6817</v>
      </c>
      <c r="D277" s="10">
        <v>41639</v>
      </c>
      <c r="E277" s="13" t="s">
        <v>1806</v>
      </c>
      <c r="F277" s="13" t="s">
        <v>1807</v>
      </c>
      <c r="G277" s="13" t="s">
        <v>1808</v>
      </c>
      <c r="H277" s="13" t="s">
        <v>744</v>
      </c>
      <c r="I277" s="13" t="s">
        <v>744</v>
      </c>
      <c r="J277" t="s">
        <v>6828</v>
      </c>
      <c r="K277" t="s">
        <v>6865</v>
      </c>
    </row>
    <row r="278" spans="1:11" x14ac:dyDescent="0.25">
      <c r="A278">
        <v>300</v>
      </c>
      <c r="B278" t="s">
        <v>192</v>
      </c>
      <c r="C278" t="s">
        <v>6818</v>
      </c>
      <c r="D278" s="10">
        <v>42004</v>
      </c>
      <c r="E278" s="13" t="s">
        <v>1809</v>
      </c>
      <c r="F278" s="13" t="s">
        <v>1810</v>
      </c>
      <c r="G278" s="13" t="s">
        <v>1811</v>
      </c>
      <c r="H278" s="13" t="s">
        <v>744</v>
      </c>
      <c r="I278" s="13" t="s">
        <v>744</v>
      </c>
      <c r="J278" t="s">
        <v>6828</v>
      </c>
      <c r="K278" t="s">
        <v>6865</v>
      </c>
    </row>
    <row r="279" spans="1:11" x14ac:dyDescent="0.25">
      <c r="A279">
        <v>301</v>
      </c>
      <c r="B279" t="s">
        <v>192</v>
      </c>
      <c r="C279" t="s">
        <v>6819</v>
      </c>
      <c r="D279" s="10">
        <v>42369</v>
      </c>
      <c r="E279" s="13" t="s">
        <v>1812</v>
      </c>
      <c r="F279" s="13" t="s">
        <v>1813</v>
      </c>
      <c r="G279" s="13" t="s">
        <v>1814</v>
      </c>
      <c r="H279" s="13" t="s">
        <v>744</v>
      </c>
      <c r="I279" s="13" t="s">
        <v>744</v>
      </c>
      <c r="J279" t="s">
        <v>6828</v>
      </c>
      <c r="K279" t="s">
        <v>6865</v>
      </c>
    </row>
    <row r="280" spans="1:11" x14ac:dyDescent="0.25">
      <c r="A280">
        <v>302</v>
      </c>
      <c r="B280" t="s">
        <v>194</v>
      </c>
      <c r="C280" t="s">
        <v>6816</v>
      </c>
      <c r="D280" s="10">
        <v>41274</v>
      </c>
      <c r="E280" s="13" t="s">
        <v>1815</v>
      </c>
      <c r="F280" s="13" t="s">
        <v>1816</v>
      </c>
      <c r="G280" s="13" t="s">
        <v>1817</v>
      </c>
      <c r="H280" s="13" t="s">
        <v>744</v>
      </c>
      <c r="I280" s="13" t="s">
        <v>1818</v>
      </c>
      <c r="J280" t="s">
        <v>107</v>
      </c>
      <c r="K280" t="s">
        <v>6866</v>
      </c>
    </row>
    <row r="281" spans="1:11" x14ac:dyDescent="0.25">
      <c r="A281">
        <v>303</v>
      </c>
      <c r="B281" t="s">
        <v>194</v>
      </c>
      <c r="C281" t="s">
        <v>6817</v>
      </c>
      <c r="D281" s="10">
        <v>41639</v>
      </c>
      <c r="E281" s="13" t="s">
        <v>1819</v>
      </c>
      <c r="F281" s="13" t="s">
        <v>1820</v>
      </c>
      <c r="G281" s="13" t="s">
        <v>1821</v>
      </c>
      <c r="H281" s="13" t="s">
        <v>744</v>
      </c>
      <c r="I281" s="13" t="s">
        <v>1822</v>
      </c>
      <c r="J281" t="s">
        <v>107</v>
      </c>
      <c r="K281" t="s">
        <v>6866</v>
      </c>
    </row>
    <row r="282" spans="1:11" x14ac:dyDescent="0.25">
      <c r="A282">
        <v>304</v>
      </c>
      <c r="B282" t="s">
        <v>194</v>
      </c>
      <c r="C282" t="s">
        <v>6818</v>
      </c>
      <c r="D282" s="10">
        <v>42004</v>
      </c>
      <c r="E282" s="13" t="s">
        <v>1823</v>
      </c>
      <c r="F282" s="13" t="s">
        <v>1824</v>
      </c>
      <c r="G282" s="13" t="s">
        <v>1825</v>
      </c>
      <c r="H282" s="13" t="s">
        <v>744</v>
      </c>
      <c r="I282" s="13" t="s">
        <v>1826</v>
      </c>
      <c r="J282" t="s">
        <v>107</v>
      </c>
      <c r="K282" t="s">
        <v>6866</v>
      </c>
    </row>
    <row r="283" spans="1:11" x14ac:dyDescent="0.25">
      <c r="A283">
        <v>305</v>
      </c>
      <c r="B283" t="s">
        <v>194</v>
      </c>
      <c r="C283" t="s">
        <v>6819</v>
      </c>
      <c r="D283" s="10">
        <v>42369</v>
      </c>
      <c r="E283" s="13" t="s">
        <v>1827</v>
      </c>
      <c r="F283" s="13" t="s">
        <v>1828</v>
      </c>
      <c r="G283" s="13" t="s">
        <v>1829</v>
      </c>
      <c r="H283" s="13" t="s">
        <v>744</v>
      </c>
      <c r="I283" s="13" t="s">
        <v>1830</v>
      </c>
      <c r="J283" t="s">
        <v>107</v>
      </c>
      <c r="K283" t="s">
        <v>6866</v>
      </c>
    </row>
    <row r="284" spans="1:11" x14ac:dyDescent="0.25">
      <c r="A284">
        <v>306</v>
      </c>
      <c r="B284" t="s">
        <v>196</v>
      </c>
      <c r="C284" t="s">
        <v>6816</v>
      </c>
      <c r="D284" s="10">
        <v>41274</v>
      </c>
      <c r="E284" s="13" t="s">
        <v>1831</v>
      </c>
      <c r="F284" s="13" t="s">
        <v>1832</v>
      </c>
      <c r="G284" s="13" t="s">
        <v>1833</v>
      </c>
      <c r="H284" s="13" t="s">
        <v>744</v>
      </c>
      <c r="I284" s="13" t="s">
        <v>744</v>
      </c>
      <c r="J284" t="s">
        <v>8</v>
      </c>
      <c r="K284" t="s">
        <v>6867</v>
      </c>
    </row>
    <row r="285" spans="1:11" x14ac:dyDescent="0.25">
      <c r="A285">
        <v>307</v>
      </c>
      <c r="B285" t="s">
        <v>196</v>
      </c>
      <c r="C285" t="s">
        <v>6817</v>
      </c>
      <c r="D285" s="10">
        <v>41639</v>
      </c>
      <c r="E285" s="13" t="s">
        <v>1834</v>
      </c>
      <c r="F285" s="13" t="s">
        <v>1835</v>
      </c>
      <c r="G285" s="13" t="s">
        <v>1836</v>
      </c>
      <c r="H285" s="13" t="s">
        <v>744</v>
      </c>
      <c r="I285" s="13" t="s">
        <v>744</v>
      </c>
      <c r="J285" t="s">
        <v>8</v>
      </c>
      <c r="K285" t="s">
        <v>6867</v>
      </c>
    </row>
    <row r="286" spans="1:11" x14ac:dyDescent="0.25">
      <c r="A286">
        <v>308</v>
      </c>
      <c r="B286" t="s">
        <v>196</v>
      </c>
      <c r="C286" t="s">
        <v>6818</v>
      </c>
      <c r="D286" s="10">
        <v>42004</v>
      </c>
      <c r="E286" s="13" t="s">
        <v>1837</v>
      </c>
      <c r="F286" s="13" t="s">
        <v>1838</v>
      </c>
      <c r="G286" s="13" t="s">
        <v>1839</v>
      </c>
      <c r="H286" s="13" t="s">
        <v>744</v>
      </c>
      <c r="I286" s="13" t="s">
        <v>744</v>
      </c>
      <c r="J286" t="s">
        <v>8</v>
      </c>
      <c r="K286" t="s">
        <v>6867</v>
      </c>
    </row>
    <row r="287" spans="1:11" x14ac:dyDescent="0.25">
      <c r="A287">
        <v>309</v>
      </c>
      <c r="B287" t="s">
        <v>196</v>
      </c>
      <c r="C287" t="s">
        <v>6819</v>
      </c>
      <c r="D287" s="10">
        <v>42369</v>
      </c>
      <c r="E287" s="13" t="s">
        <v>1840</v>
      </c>
      <c r="F287" s="13" t="s">
        <v>1841</v>
      </c>
      <c r="G287" s="13" t="s">
        <v>1842</v>
      </c>
      <c r="H287" s="13" t="s">
        <v>744</v>
      </c>
      <c r="I287" s="13" t="s">
        <v>744</v>
      </c>
      <c r="J287" t="s">
        <v>8</v>
      </c>
      <c r="K287" t="s">
        <v>6867</v>
      </c>
    </row>
    <row r="288" spans="1:11" x14ac:dyDescent="0.25">
      <c r="A288">
        <v>310</v>
      </c>
      <c r="B288" t="s">
        <v>198</v>
      </c>
      <c r="C288" t="s">
        <v>6816</v>
      </c>
      <c r="D288" s="10">
        <v>41639</v>
      </c>
      <c r="E288" s="13" t="s">
        <v>1843</v>
      </c>
      <c r="F288" s="13" t="s">
        <v>1844</v>
      </c>
      <c r="G288" s="13" t="s">
        <v>1845</v>
      </c>
      <c r="H288" s="13" t="s">
        <v>744</v>
      </c>
      <c r="I288" s="13" t="s">
        <v>1846</v>
      </c>
      <c r="J288" t="s">
        <v>6820</v>
      </c>
      <c r="K288" t="s">
        <v>6868</v>
      </c>
    </row>
    <row r="289" spans="1:11" x14ac:dyDescent="0.25">
      <c r="A289">
        <v>311</v>
      </c>
      <c r="B289" t="s">
        <v>198</v>
      </c>
      <c r="C289" t="s">
        <v>6817</v>
      </c>
      <c r="D289" s="10">
        <v>42004</v>
      </c>
      <c r="E289" s="13" t="s">
        <v>1847</v>
      </c>
      <c r="F289" s="13" t="s">
        <v>1848</v>
      </c>
      <c r="G289" s="13" t="s">
        <v>1849</v>
      </c>
      <c r="H289" s="13" t="s">
        <v>744</v>
      </c>
      <c r="I289" s="13" t="s">
        <v>1850</v>
      </c>
      <c r="J289" t="s">
        <v>6820</v>
      </c>
      <c r="K289" t="s">
        <v>6868</v>
      </c>
    </row>
    <row r="290" spans="1:11" x14ac:dyDescent="0.25">
      <c r="A290">
        <v>312</v>
      </c>
      <c r="B290" t="s">
        <v>198</v>
      </c>
      <c r="C290" t="s">
        <v>6818</v>
      </c>
      <c r="D290" s="10">
        <v>42369</v>
      </c>
      <c r="E290" s="13" t="s">
        <v>1851</v>
      </c>
      <c r="F290" s="13" t="s">
        <v>1852</v>
      </c>
      <c r="G290" s="13" t="s">
        <v>1853</v>
      </c>
      <c r="H290" s="13" t="s">
        <v>744</v>
      </c>
      <c r="I290" s="13" t="s">
        <v>1854</v>
      </c>
      <c r="J290" t="s">
        <v>6820</v>
      </c>
      <c r="K290" t="s">
        <v>6868</v>
      </c>
    </row>
    <row r="291" spans="1:11" x14ac:dyDescent="0.25">
      <c r="A291">
        <v>313</v>
      </c>
      <c r="B291" t="s">
        <v>198</v>
      </c>
      <c r="C291" t="s">
        <v>6819</v>
      </c>
      <c r="D291" s="10">
        <v>42735</v>
      </c>
      <c r="E291" s="13" t="s">
        <v>1855</v>
      </c>
      <c r="F291" s="13" t="s">
        <v>1856</v>
      </c>
      <c r="G291" s="13" t="s">
        <v>1857</v>
      </c>
      <c r="H291" s="13" t="s">
        <v>744</v>
      </c>
      <c r="I291" s="13" t="s">
        <v>1858</v>
      </c>
      <c r="J291" t="s">
        <v>6820</v>
      </c>
      <c r="K291" t="s">
        <v>6868</v>
      </c>
    </row>
    <row r="292" spans="1:11" x14ac:dyDescent="0.25">
      <c r="A292">
        <v>314</v>
      </c>
      <c r="B292" t="s">
        <v>200</v>
      </c>
      <c r="C292" t="s">
        <v>6816</v>
      </c>
      <c r="D292" s="10">
        <v>41274</v>
      </c>
      <c r="E292" s="13" t="s">
        <v>1859</v>
      </c>
      <c r="F292" s="13" t="s">
        <v>1860</v>
      </c>
      <c r="G292" s="13" t="s">
        <v>744</v>
      </c>
      <c r="H292" s="13" t="s">
        <v>744</v>
      </c>
      <c r="I292" s="13" t="s">
        <v>1861</v>
      </c>
      <c r="J292" t="s">
        <v>6824</v>
      </c>
      <c r="K292" t="s">
        <v>6845</v>
      </c>
    </row>
    <row r="293" spans="1:11" x14ac:dyDescent="0.25">
      <c r="A293">
        <v>315</v>
      </c>
      <c r="B293" t="s">
        <v>200</v>
      </c>
      <c r="C293" t="s">
        <v>6817</v>
      </c>
      <c r="D293" s="10">
        <v>41639</v>
      </c>
      <c r="E293" s="13" t="s">
        <v>1862</v>
      </c>
      <c r="F293" s="13" t="s">
        <v>1863</v>
      </c>
      <c r="G293" s="13" t="s">
        <v>744</v>
      </c>
      <c r="H293" s="13" t="s">
        <v>744</v>
      </c>
      <c r="I293" s="13" t="s">
        <v>1864</v>
      </c>
      <c r="J293" t="s">
        <v>6824</v>
      </c>
      <c r="K293" t="s">
        <v>6845</v>
      </c>
    </row>
    <row r="294" spans="1:11" x14ac:dyDescent="0.25">
      <c r="A294">
        <v>316</v>
      </c>
      <c r="B294" t="s">
        <v>200</v>
      </c>
      <c r="C294" t="s">
        <v>6818</v>
      </c>
      <c r="D294" s="10">
        <v>42004</v>
      </c>
      <c r="E294" s="13" t="s">
        <v>1865</v>
      </c>
      <c r="F294" s="13" t="s">
        <v>1866</v>
      </c>
      <c r="G294" s="13" t="s">
        <v>744</v>
      </c>
      <c r="H294" s="13" t="s">
        <v>744</v>
      </c>
      <c r="I294" s="13" t="s">
        <v>1867</v>
      </c>
      <c r="J294" t="s">
        <v>6824</v>
      </c>
      <c r="K294" t="s">
        <v>6845</v>
      </c>
    </row>
    <row r="295" spans="1:11" x14ac:dyDescent="0.25">
      <c r="A295">
        <v>317</v>
      </c>
      <c r="B295" t="s">
        <v>200</v>
      </c>
      <c r="C295" t="s">
        <v>6819</v>
      </c>
      <c r="D295" s="10">
        <v>42369</v>
      </c>
      <c r="E295" s="13" t="s">
        <v>1868</v>
      </c>
      <c r="F295" s="13" t="s">
        <v>1869</v>
      </c>
      <c r="G295" s="13" t="s">
        <v>744</v>
      </c>
      <c r="H295" s="13" t="s">
        <v>744</v>
      </c>
      <c r="I295" s="13" t="s">
        <v>1870</v>
      </c>
      <c r="J295" t="s">
        <v>6824</v>
      </c>
      <c r="K295" t="s">
        <v>6845</v>
      </c>
    </row>
    <row r="296" spans="1:11" x14ac:dyDescent="0.25">
      <c r="A296">
        <v>318</v>
      </c>
      <c r="B296" t="s">
        <v>201</v>
      </c>
      <c r="C296" t="s">
        <v>6816</v>
      </c>
      <c r="D296" s="10">
        <v>41274</v>
      </c>
      <c r="E296" s="13" t="s">
        <v>1871</v>
      </c>
      <c r="F296" s="13" t="s">
        <v>926</v>
      </c>
      <c r="G296" s="13" t="s">
        <v>744</v>
      </c>
      <c r="H296" s="13" t="s">
        <v>744</v>
      </c>
      <c r="I296" s="13" t="s">
        <v>1872</v>
      </c>
      <c r="J296" t="s">
        <v>66</v>
      </c>
      <c r="K296" t="s">
        <v>6833</v>
      </c>
    </row>
    <row r="297" spans="1:11" x14ac:dyDescent="0.25">
      <c r="A297">
        <v>319</v>
      </c>
      <c r="B297" t="s">
        <v>201</v>
      </c>
      <c r="C297" t="s">
        <v>6817</v>
      </c>
      <c r="D297" s="10">
        <v>41639</v>
      </c>
      <c r="E297" s="13" t="s">
        <v>1873</v>
      </c>
      <c r="F297" s="13" t="s">
        <v>1874</v>
      </c>
      <c r="G297" s="13" t="s">
        <v>744</v>
      </c>
      <c r="H297" s="13" t="s">
        <v>744</v>
      </c>
      <c r="I297" s="13" t="s">
        <v>1684</v>
      </c>
      <c r="J297" t="s">
        <v>66</v>
      </c>
      <c r="K297" t="s">
        <v>6833</v>
      </c>
    </row>
    <row r="298" spans="1:11" x14ac:dyDescent="0.25">
      <c r="A298">
        <v>320</v>
      </c>
      <c r="B298" t="s">
        <v>201</v>
      </c>
      <c r="C298" t="s">
        <v>6818</v>
      </c>
      <c r="D298" s="10">
        <v>42004</v>
      </c>
      <c r="E298" s="13" t="s">
        <v>1875</v>
      </c>
      <c r="F298" s="13" t="s">
        <v>1876</v>
      </c>
      <c r="G298" s="13" t="s">
        <v>744</v>
      </c>
      <c r="H298" s="13" t="s">
        <v>744</v>
      </c>
      <c r="I298" s="13" t="s">
        <v>1872</v>
      </c>
      <c r="J298" t="s">
        <v>66</v>
      </c>
      <c r="K298" t="s">
        <v>6833</v>
      </c>
    </row>
    <row r="299" spans="1:11" x14ac:dyDescent="0.25">
      <c r="A299">
        <v>321</v>
      </c>
      <c r="B299" t="s">
        <v>201</v>
      </c>
      <c r="C299" t="s">
        <v>6819</v>
      </c>
      <c r="D299" s="10">
        <v>42369</v>
      </c>
      <c r="E299" s="13" t="s">
        <v>1877</v>
      </c>
      <c r="F299" s="13" t="s">
        <v>1878</v>
      </c>
      <c r="G299" s="13" t="s">
        <v>744</v>
      </c>
      <c r="H299" s="13" t="s">
        <v>744</v>
      </c>
      <c r="I299" s="13" t="s">
        <v>1879</v>
      </c>
      <c r="J299" t="s">
        <v>66</v>
      </c>
      <c r="K299" t="s">
        <v>6833</v>
      </c>
    </row>
    <row r="300" spans="1:11" x14ac:dyDescent="0.25">
      <c r="A300">
        <v>322</v>
      </c>
      <c r="B300" t="s">
        <v>202</v>
      </c>
      <c r="C300" t="s">
        <v>6816</v>
      </c>
      <c r="D300" s="10">
        <v>41274</v>
      </c>
      <c r="E300" s="13" t="s">
        <v>1880</v>
      </c>
      <c r="F300" s="13" t="s">
        <v>1881</v>
      </c>
      <c r="G300" s="13" t="s">
        <v>1882</v>
      </c>
      <c r="H300" s="13" t="s">
        <v>744</v>
      </c>
      <c r="I300" s="13" t="s">
        <v>744</v>
      </c>
      <c r="J300" t="s">
        <v>6828</v>
      </c>
      <c r="K300" t="s">
        <v>6865</v>
      </c>
    </row>
    <row r="301" spans="1:11" x14ac:dyDescent="0.25">
      <c r="A301">
        <v>323</v>
      </c>
      <c r="B301" t="s">
        <v>202</v>
      </c>
      <c r="C301" t="s">
        <v>6817</v>
      </c>
      <c r="D301" s="10">
        <v>41639</v>
      </c>
      <c r="E301" s="13" t="s">
        <v>1883</v>
      </c>
      <c r="F301" s="13" t="s">
        <v>1884</v>
      </c>
      <c r="G301" s="13" t="s">
        <v>1885</v>
      </c>
      <c r="H301" s="13" t="s">
        <v>744</v>
      </c>
      <c r="I301" s="13" t="s">
        <v>744</v>
      </c>
      <c r="J301" t="s">
        <v>6828</v>
      </c>
      <c r="K301" t="s">
        <v>6865</v>
      </c>
    </row>
    <row r="302" spans="1:11" x14ac:dyDescent="0.25">
      <c r="A302">
        <v>324</v>
      </c>
      <c r="B302" t="s">
        <v>202</v>
      </c>
      <c r="C302" t="s">
        <v>6818</v>
      </c>
      <c r="D302" s="10">
        <v>42004</v>
      </c>
      <c r="E302" s="13" t="s">
        <v>1886</v>
      </c>
      <c r="F302" s="13" t="s">
        <v>1887</v>
      </c>
      <c r="G302" s="13" t="s">
        <v>1888</v>
      </c>
      <c r="H302" s="13" t="s">
        <v>744</v>
      </c>
      <c r="I302" s="13" t="s">
        <v>744</v>
      </c>
      <c r="J302" t="s">
        <v>6828</v>
      </c>
      <c r="K302" t="s">
        <v>6865</v>
      </c>
    </row>
    <row r="303" spans="1:11" x14ac:dyDescent="0.25">
      <c r="A303">
        <v>325</v>
      </c>
      <c r="B303" t="s">
        <v>202</v>
      </c>
      <c r="C303" t="s">
        <v>6819</v>
      </c>
      <c r="D303" s="10">
        <v>42369</v>
      </c>
      <c r="E303" s="13" t="s">
        <v>1889</v>
      </c>
      <c r="F303" s="13" t="s">
        <v>1890</v>
      </c>
      <c r="G303" s="13" t="s">
        <v>1891</v>
      </c>
      <c r="H303" s="13" t="s">
        <v>744</v>
      </c>
      <c r="I303" s="13" t="s">
        <v>744</v>
      </c>
      <c r="J303" t="s">
        <v>6828</v>
      </c>
      <c r="K303" t="s">
        <v>6865</v>
      </c>
    </row>
    <row r="304" spans="1:11" x14ac:dyDescent="0.25">
      <c r="A304">
        <v>326</v>
      </c>
      <c r="B304" t="s">
        <v>203</v>
      </c>
      <c r="C304" t="s">
        <v>6816</v>
      </c>
      <c r="D304" s="10">
        <v>41455</v>
      </c>
      <c r="E304" s="13" t="s">
        <v>1892</v>
      </c>
      <c r="F304" s="13" t="s">
        <v>1793</v>
      </c>
      <c r="G304" s="13" t="s">
        <v>1893</v>
      </c>
      <c r="H304" s="13" t="s">
        <v>1894</v>
      </c>
      <c r="I304" s="13" t="s">
        <v>744</v>
      </c>
      <c r="J304" t="s">
        <v>6828</v>
      </c>
      <c r="K304" t="s">
        <v>6865</v>
      </c>
    </row>
    <row r="305" spans="1:11" x14ac:dyDescent="0.25">
      <c r="A305">
        <v>327</v>
      </c>
      <c r="B305" t="s">
        <v>203</v>
      </c>
      <c r="C305" t="s">
        <v>6817</v>
      </c>
      <c r="D305" s="10">
        <v>41820</v>
      </c>
      <c r="E305" s="13" t="s">
        <v>1895</v>
      </c>
      <c r="F305" s="13" t="s">
        <v>1896</v>
      </c>
      <c r="G305" s="13" t="s">
        <v>1897</v>
      </c>
      <c r="H305" s="13" t="s">
        <v>1898</v>
      </c>
      <c r="I305" s="13" t="s">
        <v>744</v>
      </c>
      <c r="J305" t="s">
        <v>6828</v>
      </c>
      <c r="K305" t="s">
        <v>6865</v>
      </c>
    </row>
    <row r="306" spans="1:11" x14ac:dyDescent="0.25">
      <c r="A306">
        <v>328</v>
      </c>
      <c r="B306" t="s">
        <v>203</v>
      </c>
      <c r="C306" t="s">
        <v>6818</v>
      </c>
      <c r="D306" s="10">
        <v>42185</v>
      </c>
      <c r="E306" s="13" t="s">
        <v>1899</v>
      </c>
      <c r="F306" s="13" t="s">
        <v>1900</v>
      </c>
      <c r="G306" s="13" t="s">
        <v>1901</v>
      </c>
      <c r="H306" s="13" t="s">
        <v>1902</v>
      </c>
      <c r="I306" s="13" t="s">
        <v>744</v>
      </c>
      <c r="J306" t="s">
        <v>6828</v>
      </c>
      <c r="K306" t="s">
        <v>6865</v>
      </c>
    </row>
    <row r="307" spans="1:11" x14ac:dyDescent="0.25">
      <c r="A307">
        <v>329</v>
      </c>
      <c r="B307" t="s">
        <v>203</v>
      </c>
      <c r="C307" t="s">
        <v>6819</v>
      </c>
      <c r="D307" s="10">
        <v>42551</v>
      </c>
      <c r="E307" s="13" t="s">
        <v>1903</v>
      </c>
      <c r="F307" s="13" t="s">
        <v>1904</v>
      </c>
      <c r="G307" s="13" t="s">
        <v>1905</v>
      </c>
      <c r="H307" s="13" t="s">
        <v>1906</v>
      </c>
      <c r="I307" s="13" t="s">
        <v>744</v>
      </c>
      <c r="J307" t="s">
        <v>6828</v>
      </c>
      <c r="K307" t="s">
        <v>6865</v>
      </c>
    </row>
    <row r="308" spans="1:11" x14ac:dyDescent="0.25">
      <c r="A308">
        <v>330</v>
      </c>
      <c r="B308" t="s">
        <v>204</v>
      </c>
      <c r="C308" t="s">
        <v>6816</v>
      </c>
      <c r="D308" s="10">
        <v>41639</v>
      </c>
      <c r="E308" s="13" t="s">
        <v>1907</v>
      </c>
      <c r="F308" s="13" t="s">
        <v>1908</v>
      </c>
      <c r="G308" s="13" t="s">
        <v>1909</v>
      </c>
      <c r="H308" s="13" t="s">
        <v>744</v>
      </c>
      <c r="I308" s="13" t="s">
        <v>1910</v>
      </c>
      <c r="J308" t="s">
        <v>66</v>
      </c>
      <c r="K308" t="s">
        <v>6864</v>
      </c>
    </row>
    <row r="309" spans="1:11" x14ac:dyDescent="0.25">
      <c r="A309">
        <v>331</v>
      </c>
      <c r="B309" t="s">
        <v>204</v>
      </c>
      <c r="C309" t="s">
        <v>6817</v>
      </c>
      <c r="D309" s="10">
        <v>42004</v>
      </c>
      <c r="E309" s="13" t="s">
        <v>1911</v>
      </c>
      <c r="F309" s="13" t="s">
        <v>1912</v>
      </c>
      <c r="G309" s="13" t="s">
        <v>1913</v>
      </c>
      <c r="H309" s="13" t="s">
        <v>744</v>
      </c>
      <c r="I309" s="13" t="s">
        <v>1914</v>
      </c>
      <c r="J309" t="s">
        <v>66</v>
      </c>
      <c r="K309" t="s">
        <v>6864</v>
      </c>
    </row>
    <row r="310" spans="1:11" x14ac:dyDescent="0.25">
      <c r="A310">
        <v>332</v>
      </c>
      <c r="B310" t="s">
        <v>204</v>
      </c>
      <c r="C310" t="s">
        <v>6818</v>
      </c>
      <c r="D310" s="10">
        <v>42369</v>
      </c>
      <c r="E310" s="13" t="s">
        <v>1915</v>
      </c>
      <c r="F310" s="13" t="s">
        <v>1916</v>
      </c>
      <c r="G310" s="13" t="s">
        <v>1917</v>
      </c>
      <c r="H310" s="13" t="s">
        <v>744</v>
      </c>
      <c r="I310" s="13" t="s">
        <v>1918</v>
      </c>
      <c r="J310" t="s">
        <v>66</v>
      </c>
      <c r="K310" t="s">
        <v>6864</v>
      </c>
    </row>
    <row r="311" spans="1:11" x14ac:dyDescent="0.25">
      <c r="A311">
        <v>333</v>
      </c>
      <c r="B311" t="s">
        <v>204</v>
      </c>
      <c r="C311" t="s">
        <v>6819</v>
      </c>
      <c r="D311" s="10">
        <v>42735</v>
      </c>
      <c r="E311" s="13" t="s">
        <v>1919</v>
      </c>
      <c r="F311" s="13" t="s">
        <v>1920</v>
      </c>
      <c r="G311" s="13" t="s">
        <v>1921</v>
      </c>
      <c r="H311" s="13" t="s">
        <v>744</v>
      </c>
      <c r="I311" s="13" t="s">
        <v>1922</v>
      </c>
      <c r="J311" t="s">
        <v>66</v>
      </c>
      <c r="K311" t="s">
        <v>6864</v>
      </c>
    </row>
    <row r="312" spans="1:11" x14ac:dyDescent="0.25">
      <c r="A312">
        <v>338</v>
      </c>
      <c r="B312" t="s">
        <v>205</v>
      </c>
      <c r="C312" t="s">
        <v>6816</v>
      </c>
      <c r="D312" s="10">
        <v>41639</v>
      </c>
      <c r="E312" s="13" t="s">
        <v>1923</v>
      </c>
      <c r="F312" s="13" t="s">
        <v>1924</v>
      </c>
      <c r="G312" s="13" t="s">
        <v>1925</v>
      </c>
      <c r="H312" s="13" t="s">
        <v>744</v>
      </c>
      <c r="I312" s="13" t="s">
        <v>1926</v>
      </c>
      <c r="J312" t="s">
        <v>6820</v>
      </c>
      <c r="K312" t="s">
        <v>206</v>
      </c>
    </row>
    <row r="313" spans="1:11" x14ac:dyDescent="0.25">
      <c r="A313">
        <v>339</v>
      </c>
      <c r="B313" t="s">
        <v>205</v>
      </c>
      <c r="C313" t="s">
        <v>6817</v>
      </c>
      <c r="D313" s="10">
        <v>42004</v>
      </c>
      <c r="E313" s="13" t="s">
        <v>1927</v>
      </c>
      <c r="F313" s="13" t="s">
        <v>1928</v>
      </c>
      <c r="G313" s="13" t="s">
        <v>1929</v>
      </c>
      <c r="H313" s="13" t="s">
        <v>744</v>
      </c>
      <c r="I313" s="13" t="s">
        <v>1930</v>
      </c>
      <c r="J313" t="s">
        <v>6820</v>
      </c>
      <c r="K313" t="s">
        <v>206</v>
      </c>
    </row>
    <row r="314" spans="1:11" x14ac:dyDescent="0.25">
      <c r="A314">
        <v>340</v>
      </c>
      <c r="B314" t="s">
        <v>205</v>
      </c>
      <c r="C314" t="s">
        <v>6818</v>
      </c>
      <c r="D314" s="10">
        <v>42369</v>
      </c>
      <c r="E314" s="13" t="s">
        <v>1931</v>
      </c>
      <c r="F314" s="13" t="s">
        <v>1932</v>
      </c>
      <c r="G314" s="13" t="s">
        <v>1933</v>
      </c>
      <c r="H314" s="13" t="s">
        <v>744</v>
      </c>
      <c r="I314" s="13" t="s">
        <v>1934</v>
      </c>
      <c r="J314" t="s">
        <v>6820</v>
      </c>
      <c r="K314" t="s">
        <v>206</v>
      </c>
    </row>
    <row r="315" spans="1:11" x14ac:dyDescent="0.25">
      <c r="A315">
        <v>341</v>
      </c>
      <c r="B315" t="s">
        <v>205</v>
      </c>
      <c r="C315" t="s">
        <v>6819</v>
      </c>
      <c r="D315" s="10">
        <v>42735</v>
      </c>
      <c r="E315" s="13" t="s">
        <v>1935</v>
      </c>
      <c r="F315" s="13" t="s">
        <v>1936</v>
      </c>
      <c r="G315" s="13" t="s">
        <v>1937</v>
      </c>
      <c r="H315" s="13" t="s">
        <v>744</v>
      </c>
      <c r="I315" s="13" t="s">
        <v>1938</v>
      </c>
      <c r="J315" t="s">
        <v>6820</v>
      </c>
      <c r="K315" t="s">
        <v>206</v>
      </c>
    </row>
    <row r="316" spans="1:11" x14ac:dyDescent="0.25">
      <c r="A316">
        <v>342</v>
      </c>
      <c r="B316" t="s">
        <v>207</v>
      </c>
      <c r="C316" t="s">
        <v>6816</v>
      </c>
      <c r="D316" s="10">
        <v>41639</v>
      </c>
      <c r="E316" s="13" t="s">
        <v>1939</v>
      </c>
      <c r="F316" s="13" t="s">
        <v>1940</v>
      </c>
      <c r="G316" s="13" t="s">
        <v>1941</v>
      </c>
      <c r="H316" s="13" t="s">
        <v>1942</v>
      </c>
      <c r="I316" s="13" t="s">
        <v>744</v>
      </c>
      <c r="J316" t="s">
        <v>8</v>
      </c>
      <c r="K316" t="s">
        <v>6869</v>
      </c>
    </row>
    <row r="317" spans="1:11" x14ac:dyDescent="0.25">
      <c r="A317">
        <v>343</v>
      </c>
      <c r="B317" t="s">
        <v>207</v>
      </c>
      <c r="C317" t="s">
        <v>6817</v>
      </c>
      <c r="D317" s="10">
        <v>42004</v>
      </c>
      <c r="E317" s="13" t="s">
        <v>1943</v>
      </c>
      <c r="F317" s="13" t="s">
        <v>1944</v>
      </c>
      <c r="G317" s="13" t="s">
        <v>1945</v>
      </c>
      <c r="H317" s="13" t="s">
        <v>1946</v>
      </c>
      <c r="I317" s="13" t="s">
        <v>744</v>
      </c>
      <c r="J317" t="s">
        <v>8</v>
      </c>
      <c r="K317" t="s">
        <v>6869</v>
      </c>
    </row>
    <row r="318" spans="1:11" x14ac:dyDescent="0.25">
      <c r="A318">
        <v>344</v>
      </c>
      <c r="B318" t="s">
        <v>207</v>
      </c>
      <c r="C318" t="s">
        <v>6818</v>
      </c>
      <c r="D318" s="10">
        <v>42369</v>
      </c>
      <c r="E318" s="13" t="s">
        <v>1947</v>
      </c>
      <c r="F318" s="13" t="s">
        <v>1948</v>
      </c>
      <c r="G318" s="13" t="s">
        <v>1949</v>
      </c>
      <c r="H318" s="13" t="s">
        <v>1950</v>
      </c>
      <c r="I318" s="13" t="s">
        <v>744</v>
      </c>
      <c r="J318" t="s">
        <v>8</v>
      </c>
      <c r="K318" t="s">
        <v>6869</v>
      </c>
    </row>
    <row r="319" spans="1:11" x14ac:dyDescent="0.25">
      <c r="A319">
        <v>345</v>
      </c>
      <c r="B319" t="s">
        <v>207</v>
      </c>
      <c r="C319" t="s">
        <v>6819</v>
      </c>
      <c r="D319" s="10">
        <v>42735</v>
      </c>
      <c r="E319" s="13" t="s">
        <v>1951</v>
      </c>
      <c r="F319" s="13" t="s">
        <v>1952</v>
      </c>
      <c r="G319" s="13" t="s">
        <v>1953</v>
      </c>
      <c r="H319" s="13" t="s">
        <v>1954</v>
      </c>
      <c r="I319" s="13" t="s">
        <v>744</v>
      </c>
      <c r="J319" t="s">
        <v>8</v>
      </c>
      <c r="K319" t="s">
        <v>6869</v>
      </c>
    </row>
    <row r="320" spans="1:11" x14ac:dyDescent="0.25">
      <c r="A320">
        <v>346</v>
      </c>
      <c r="B320" t="s">
        <v>209</v>
      </c>
      <c r="C320" t="s">
        <v>6816</v>
      </c>
      <c r="D320" s="10">
        <v>41639</v>
      </c>
      <c r="E320" s="13" t="s">
        <v>1955</v>
      </c>
      <c r="F320" s="13" t="s">
        <v>1956</v>
      </c>
      <c r="G320" s="13" t="s">
        <v>1351</v>
      </c>
      <c r="H320" s="13" t="s">
        <v>744</v>
      </c>
      <c r="I320" s="13" t="s">
        <v>1957</v>
      </c>
      <c r="J320" t="s">
        <v>61</v>
      </c>
      <c r="K320" t="s">
        <v>62</v>
      </c>
    </row>
    <row r="321" spans="1:11" x14ac:dyDescent="0.25">
      <c r="A321">
        <v>347</v>
      </c>
      <c r="B321" t="s">
        <v>209</v>
      </c>
      <c r="C321" t="s">
        <v>6817</v>
      </c>
      <c r="D321" s="10">
        <v>42004</v>
      </c>
      <c r="E321" s="13" t="s">
        <v>1958</v>
      </c>
      <c r="F321" s="13" t="s">
        <v>1959</v>
      </c>
      <c r="G321" s="13" t="s">
        <v>1960</v>
      </c>
      <c r="H321" s="13" t="s">
        <v>744</v>
      </c>
      <c r="I321" s="13" t="s">
        <v>1961</v>
      </c>
      <c r="J321" t="s">
        <v>61</v>
      </c>
      <c r="K321" t="s">
        <v>62</v>
      </c>
    </row>
    <row r="322" spans="1:11" x14ac:dyDescent="0.25">
      <c r="A322">
        <v>348</v>
      </c>
      <c r="B322" t="s">
        <v>209</v>
      </c>
      <c r="C322" t="s">
        <v>6818</v>
      </c>
      <c r="D322" s="10">
        <v>42369</v>
      </c>
      <c r="E322" s="13" t="s">
        <v>1962</v>
      </c>
      <c r="F322" s="13" t="s">
        <v>1963</v>
      </c>
      <c r="G322" s="13" t="s">
        <v>1964</v>
      </c>
      <c r="H322" s="13" t="s">
        <v>744</v>
      </c>
      <c r="I322" s="13" t="s">
        <v>1965</v>
      </c>
      <c r="J322" t="s">
        <v>61</v>
      </c>
      <c r="K322" t="s">
        <v>62</v>
      </c>
    </row>
    <row r="323" spans="1:11" x14ac:dyDescent="0.25">
      <c r="A323">
        <v>349</v>
      </c>
      <c r="B323" t="s">
        <v>209</v>
      </c>
      <c r="C323" t="s">
        <v>6819</v>
      </c>
      <c r="D323" s="10">
        <v>42735</v>
      </c>
      <c r="E323" s="13" t="s">
        <v>1966</v>
      </c>
      <c r="F323" s="13" t="s">
        <v>1967</v>
      </c>
      <c r="G323" s="13" t="s">
        <v>1656</v>
      </c>
      <c r="H323" s="13" t="s">
        <v>744</v>
      </c>
      <c r="I323" s="13" t="s">
        <v>1968</v>
      </c>
      <c r="J323" t="s">
        <v>61</v>
      </c>
      <c r="K323" t="s">
        <v>62</v>
      </c>
    </row>
    <row r="324" spans="1:11" x14ac:dyDescent="0.25">
      <c r="A324">
        <v>350</v>
      </c>
      <c r="B324" t="s">
        <v>210</v>
      </c>
      <c r="C324" t="s">
        <v>6816</v>
      </c>
      <c r="D324" s="10">
        <v>41274</v>
      </c>
      <c r="E324" s="13" t="s">
        <v>1969</v>
      </c>
      <c r="F324" s="13" t="s">
        <v>1970</v>
      </c>
      <c r="G324" s="13" t="s">
        <v>1971</v>
      </c>
      <c r="H324" s="13" t="s">
        <v>744</v>
      </c>
      <c r="I324" s="13" t="s">
        <v>1972</v>
      </c>
      <c r="J324" t="s">
        <v>6824</v>
      </c>
      <c r="K324" t="s">
        <v>6845</v>
      </c>
    </row>
    <row r="325" spans="1:11" x14ac:dyDescent="0.25">
      <c r="A325">
        <v>351</v>
      </c>
      <c r="B325" t="s">
        <v>210</v>
      </c>
      <c r="C325" t="s">
        <v>6817</v>
      </c>
      <c r="D325" s="10">
        <v>41639</v>
      </c>
      <c r="E325" s="13" t="s">
        <v>1973</v>
      </c>
      <c r="F325" s="13" t="s">
        <v>1974</v>
      </c>
      <c r="G325" s="13" t="s">
        <v>1975</v>
      </c>
      <c r="H325" s="13" t="s">
        <v>744</v>
      </c>
      <c r="I325" s="13" t="s">
        <v>1976</v>
      </c>
      <c r="J325" t="s">
        <v>6824</v>
      </c>
      <c r="K325" t="s">
        <v>6845</v>
      </c>
    </row>
    <row r="326" spans="1:11" x14ac:dyDescent="0.25">
      <c r="A326">
        <v>352</v>
      </c>
      <c r="B326" t="s">
        <v>210</v>
      </c>
      <c r="C326" t="s">
        <v>6818</v>
      </c>
      <c r="D326" s="10">
        <v>42004</v>
      </c>
      <c r="E326" s="13" t="s">
        <v>1581</v>
      </c>
      <c r="F326" s="13" t="s">
        <v>1977</v>
      </c>
      <c r="G326" s="13" t="s">
        <v>1978</v>
      </c>
      <c r="H326" s="13" t="s">
        <v>744</v>
      </c>
      <c r="I326" s="13" t="s">
        <v>1979</v>
      </c>
      <c r="J326" t="s">
        <v>6824</v>
      </c>
      <c r="K326" t="s">
        <v>6845</v>
      </c>
    </row>
    <row r="327" spans="1:11" x14ac:dyDescent="0.25">
      <c r="A327">
        <v>353</v>
      </c>
      <c r="B327" t="s">
        <v>210</v>
      </c>
      <c r="C327" t="s">
        <v>6819</v>
      </c>
      <c r="D327" s="10">
        <v>42369</v>
      </c>
      <c r="E327" s="13" t="s">
        <v>1980</v>
      </c>
      <c r="F327" s="13" t="s">
        <v>1981</v>
      </c>
      <c r="G327" s="13" t="s">
        <v>1982</v>
      </c>
      <c r="H327" s="13" t="s">
        <v>744</v>
      </c>
      <c r="I327" s="13" t="s">
        <v>1921</v>
      </c>
      <c r="J327" t="s">
        <v>6824</v>
      </c>
      <c r="K327" t="s">
        <v>6845</v>
      </c>
    </row>
    <row r="328" spans="1:11" x14ac:dyDescent="0.25">
      <c r="A328">
        <v>354</v>
      </c>
      <c r="B328" t="s">
        <v>211</v>
      </c>
      <c r="C328" t="s">
        <v>6816</v>
      </c>
      <c r="D328" s="10">
        <v>41274</v>
      </c>
      <c r="E328" s="13" t="s">
        <v>1983</v>
      </c>
      <c r="F328" s="13" t="s">
        <v>1984</v>
      </c>
      <c r="G328" s="13" t="s">
        <v>1985</v>
      </c>
      <c r="H328" s="13" t="s">
        <v>744</v>
      </c>
      <c r="I328" s="13" t="s">
        <v>1986</v>
      </c>
      <c r="J328" t="s">
        <v>61</v>
      </c>
      <c r="K328" t="s">
        <v>62</v>
      </c>
    </row>
    <row r="329" spans="1:11" x14ac:dyDescent="0.25">
      <c r="A329">
        <v>355</v>
      </c>
      <c r="B329" t="s">
        <v>211</v>
      </c>
      <c r="C329" t="s">
        <v>6817</v>
      </c>
      <c r="D329" s="10">
        <v>41639</v>
      </c>
      <c r="E329" s="13" t="s">
        <v>1480</v>
      </c>
      <c r="F329" s="13" t="s">
        <v>1987</v>
      </c>
      <c r="G329" s="13" t="s">
        <v>1988</v>
      </c>
      <c r="H329" s="13" t="s">
        <v>744</v>
      </c>
      <c r="I329" s="13" t="s">
        <v>1989</v>
      </c>
      <c r="J329" t="s">
        <v>61</v>
      </c>
      <c r="K329" t="s">
        <v>62</v>
      </c>
    </row>
    <row r="330" spans="1:11" x14ac:dyDescent="0.25">
      <c r="A330">
        <v>356</v>
      </c>
      <c r="B330" t="s">
        <v>211</v>
      </c>
      <c r="C330" t="s">
        <v>6818</v>
      </c>
      <c r="D330" s="10">
        <v>42004</v>
      </c>
      <c r="E330" s="13" t="s">
        <v>1990</v>
      </c>
      <c r="F330" s="13" t="s">
        <v>1991</v>
      </c>
      <c r="G330" s="13" t="s">
        <v>1992</v>
      </c>
      <c r="H330" s="13" t="s">
        <v>744</v>
      </c>
      <c r="I330" s="13" t="s">
        <v>1993</v>
      </c>
      <c r="J330" t="s">
        <v>61</v>
      </c>
      <c r="K330" t="s">
        <v>62</v>
      </c>
    </row>
    <row r="331" spans="1:11" x14ac:dyDescent="0.25">
      <c r="A331">
        <v>357</v>
      </c>
      <c r="B331" t="s">
        <v>211</v>
      </c>
      <c r="C331" t="s">
        <v>6819</v>
      </c>
      <c r="D331" s="10">
        <v>42369</v>
      </c>
      <c r="E331" s="13" t="s">
        <v>1994</v>
      </c>
      <c r="F331" s="13" t="s">
        <v>1995</v>
      </c>
      <c r="G331" s="13" t="s">
        <v>1996</v>
      </c>
      <c r="H331" s="13" t="s">
        <v>744</v>
      </c>
      <c r="I331" s="13" t="s">
        <v>1997</v>
      </c>
      <c r="J331" t="s">
        <v>61</v>
      </c>
      <c r="K331" t="s">
        <v>62</v>
      </c>
    </row>
    <row r="332" spans="1:11" x14ac:dyDescent="0.25">
      <c r="A332">
        <v>358</v>
      </c>
      <c r="B332" t="s">
        <v>212</v>
      </c>
      <c r="C332" t="s">
        <v>6816</v>
      </c>
      <c r="D332" s="10">
        <v>41274</v>
      </c>
      <c r="E332" s="13" t="s">
        <v>1998</v>
      </c>
      <c r="F332" s="13" t="s">
        <v>1999</v>
      </c>
      <c r="G332" s="13" t="s">
        <v>2000</v>
      </c>
      <c r="H332" s="13" t="s">
        <v>744</v>
      </c>
      <c r="I332" s="13" t="s">
        <v>2001</v>
      </c>
      <c r="J332" t="s">
        <v>66</v>
      </c>
      <c r="K332" t="s">
        <v>6853</v>
      </c>
    </row>
    <row r="333" spans="1:11" x14ac:dyDescent="0.25">
      <c r="A333">
        <v>359</v>
      </c>
      <c r="B333" t="s">
        <v>212</v>
      </c>
      <c r="C333" t="s">
        <v>6817</v>
      </c>
      <c r="D333" s="10">
        <v>41639</v>
      </c>
      <c r="E333" s="13" t="s">
        <v>2002</v>
      </c>
      <c r="F333" s="13" t="s">
        <v>2003</v>
      </c>
      <c r="G333" s="13" t="s">
        <v>2004</v>
      </c>
      <c r="H333" s="13" t="s">
        <v>744</v>
      </c>
      <c r="I333" s="13" t="s">
        <v>2005</v>
      </c>
      <c r="J333" t="s">
        <v>66</v>
      </c>
      <c r="K333" t="s">
        <v>6853</v>
      </c>
    </row>
    <row r="334" spans="1:11" x14ac:dyDescent="0.25">
      <c r="A334">
        <v>360</v>
      </c>
      <c r="B334" t="s">
        <v>212</v>
      </c>
      <c r="C334" t="s">
        <v>6818</v>
      </c>
      <c r="D334" s="10">
        <v>42004</v>
      </c>
      <c r="E334" s="13" t="s">
        <v>2006</v>
      </c>
      <c r="F334" s="13" t="s">
        <v>2007</v>
      </c>
      <c r="G334" s="13" t="s">
        <v>2008</v>
      </c>
      <c r="H334" s="13" t="s">
        <v>744</v>
      </c>
      <c r="I334" s="13" t="s">
        <v>2009</v>
      </c>
      <c r="J334" t="s">
        <v>66</v>
      </c>
      <c r="K334" t="s">
        <v>6853</v>
      </c>
    </row>
    <row r="335" spans="1:11" x14ac:dyDescent="0.25">
      <c r="A335">
        <v>361</v>
      </c>
      <c r="B335" t="s">
        <v>212</v>
      </c>
      <c r="C335" t="s">
        <v>6819</v>
      </c>
      <c r="D335" s="10">
        <v>42369</v>
      </c>
      <c r="E335" s="13" t="s">
        <v>2010</v>
      </c>
      <c r="F335" s="13" t="s">
        <v>2011</v>
      </c>
      <c r="G335" s="13" t="s">
        <v>2012</v>
      </c>
      <c r="H335" s="13" t="s">
        <v>744</v>
      </c>
      <c r="I335" s="13" t="s">
        <v>2013</v>
      </c>
      <c r="J335" t="s">
        <v>66</v>
      </c>
      <c r="K335" t="s">
        <v>6853</v>
      </c>
    </row>
    <row r="336" spans="1:11" x14ac:dyDescent="0.25">
      <c r="A336">
        <v>362</v>
      </c>
      <c r="B336" t="s">
        <v>213</v>
      </c>
      <c r="C336" t="s">
        <v>6816</v>
      </c>
      <c r="D336" s="10">
        <v>41274</v>
      </c>
      <c r="E336" s="13" t="s">
        <v>2014</v>
      </c>
      <c r="F336" s="13" t="s">
        <v>2015</v>
      </c>
      <c r="G336" s="13" t="s">
        <v>2016</v>
      </c>
      <c r="H336" s="13" t="s">
        <v>744</v>
      </c>
      <c r="I336" s="13" t="s">
        <v>2017</v>
      </c>
      <c r="J336" t="s">
        <v>107</v>
      </c>
      <c r="K336" t="s">
        <v>6846</v>
      </c>
    </row>
    <row r="337" spans="1:11" x14ac:dyDescent="0.25">
      <c r="A337">
        <v>363</v>
      </c>
      <c r="B337" t="s">
        <v>213</v>
      </c>
      <c r="C337" t="s">
        <v>6817</v>
      </c>
      <c r="D337" s="10">
        <v>41639</v>
      </c>
      <c r="E337" s="13" t="s">
        <v>2018</v>
      </c>
      <c r="F337" s="13" t="s">
        <v>2019</v>
      </c>
      <c r="G337" s="13" t="s">
        <v>2020</v>
      </c>
      <c r="H337" s="13" t="s">
        <v>744</v>
      </c>
      <c r="I337" s="13" t="s">
        <v>2021</v>
      </c>
      <c r="J337" t="s">
        <v>107</v>
      </c>
      <c r="K337" t="s">
        <v>6846</v>
      </c>
    </row>
    <row r="338" spans="1:11" x14ac:dyDescent="0.25">
      <c r="A338">
        <v>364</v>
      </c>
      <c r="B338" t="s">
        <v>213</v>
      </c>
      <c r="C338" t="s">
        <v>6818</v>
      </c>
      <c r="D338" s="10">
        <v>42004</v>
      </c>
      <c r="E338" s="13" t="s">
        <v>2022</v>
      </c>
      <c r="F338" s="13" t="s">
        <v>2023</v>
      </c>
      <c r="G338" s="13" t="s">
        <v>2024</v>
      </c>
      <c r="H338" s="13" t="s">
        <v>744</v>
      </c>
      <c r="I338" s="13" t="s">
        <v>2025</v>
      </c>
      <c r="J338" t="s">
        <v>107</v>
      </c>
      <c r="K338" t="s">
        <v>6846</v>
      </c>
    </row>
    <row r="339" spans="1:11" x14ac:dyDescent="0.25">
      <c r="A339">
        <v>365</v>
      </c>
      <c r="B339" t="s">
        <v>213</v>
      </c>
      <c r="C339" t="s">
        <v>6819</v>
      </c>
      <c r="D339" s="10">
        <v>42369</v>
      </c>
      <c r="E339" s="13" t="s">
        <v>2026</v>
      </c>
      <c r="F339" s="13" t="s">
        <v>2027</v>
      </c>
      <c r="G339" s="13" t="s">
        <v>2028</v>
      </c>
      <c r="H339" s="13" t="s">
        <v>744</v>
      </c>
      <c r="I339" s="13" t="s">
        <v>2029</v>
      </c>
      <c r="J339" t="s">
        <v>107</v>
      </c>
      <c r="K339" t="s">
        <v>6846</v>
      </c>
    </row>
    <row r="340" spans="1:11" x14ac:dyDescent="0.25">
      <c r="A340">
        <v>366</v>
      </c>
      <c r="B340" t="s">
        <v>214</v>
      </c>
      <c r="C340" t="s">
        <v>6816</v>
      </c>
      <c r="D340" s="10">
        <v>41547</v>
      </c>
      <c r="E340" s="13" t="s">
        <v>2030</v>
      </c>
      <c r="F340" s="13" t="s">
        <v>2031</v>
      </c>
      <c r="G340" s="13" t="s">
        <v>1604</v>
      </c>
      <c r="H340" s="13" t="s">
        <v>744</v>
      </c>
      <c r="I340" s="13" t="s">
        <v>744</v>
      </c>
      <c r="J340" t="s">
        <v>8</v>
      </c>
      <c r="K340" t="s">
        <v>6870</v>
      </c>
    </row>
    <row r="341" spans="1:11" x14ac:dyDescent="0.25">
      <c r="A341">
        <v>367</v>
      </c>
      <c r="B341" t="s">
        <v>214</v>
      </c>
      <c r="C341" t="s">
        <v>6817</v>
      </c>
      <c r="D341" s="10">
        <v>41912</v>
      </c>
      <c r="E341" s="13" t="s">
        <v>2032</v>
      </c>
      <c r="F341" s="13" t="s">
        <v>2033</v>
      </c>
      <c r="G341" s="13" t="s">
        <v>2034</v>
      </c>
      <c r="H341" s="13" t="s">
        <v>744</v>
      </c>
      <c r="I341" s="13" t="s">
        <v>744</v>
      </c>
      <c r="J341" t="s">
        <v>8</v>
      </c>
      <c r="K341" t="s">
        <v>6870</v>
      </c>
    </row>
    <row r="342" spans="1:11" x14ac:dyDescent="0.25">
      <c r="A342">
        <v>368</v>
      </c>
      <c r="B342" t="s">
        <v>214</v>
      </c>
      <c r="C342" t="s">
        <v>6818</v>
      </c>
      <c r="D342" s="10">
        <v>42277</v>
      </c>
      <c r="E342" s="13" t="s">
        <v>2035</v>
      </c>
      <c r="F342" s="13" t="s">
        <v>1169</v>
      </c>
      <c r="G342" s="13" t="s">
        <v>2036</v>
      </c>
      <c r="H342" s="13" t="s">
        <v>744</v>
      </c>
      <c r="I342" s="13" t="s">
        <v>744</v>
      </c>
      <c r="J342" t="s">
        <v>8</v>
      </c>
      <c r="K342" t="s">
        <v>6870</v>
      </c>
    </row>
    <row r="343" spans="1:11" x14ac:dyDescent="0.25">
      <c r="A343">
        <v>369</v>
      </c>
      <c r="B343" t="s">
        <v>214</v>
      </c>
      <c r="C343" t="s">
        <v>6819</v>
      </c>
      <c r="D343" s="10">
        <v>42643</v>
      </c>
      <c r="E343" s="13" t="s">
        <v>2037</v>
      </c>
      <c r="F343" s="13" t="s">
        <v>2038</v>
      </c>
      <c r="G343" s="13" t="s">
        <v>2039</v>
      </c>
      <c r="H343" s="13" t="s">
        <v>744</v>
      </c>
      <c r="I343" s="13" t="s">
        <v>744</v>
      </c>
      <c r="J343" t="s">
        <v>8</v>
      </c>
      <c r="K343" t="s">
        <v>6870</v>
      </c>
    </row>
    <row r="344" spans="1:11" x14ac:dyDescent="0.25">
      <c r="A344">
        <v>370</v>
      </c>
      <c r="B344" t="s">
        <v>216</v>
      </c>
      <c r="C344" t="s">
        <v>6816</v>
      </c>
      <c r="D344" s="10">
        <v>41578</v>
      </c>
      <c r="E344" s="13" t="s">
        <v>2040</v>
      </c>
      <c r="F344" s="13" t="s">
        <v>2041</v>
      </c>
      <c r="G344" s="13" t="s">
        <v>2042</v>
      </c>
      <c r="H344" s="13" t="s">
        <v>2043</v>
      </c>
      <c r="I344" s="13" t="s">
        <v>2044</v>
      </c>
      <c r="J344" t="s">
        <v>6824</v>
      </c>
      <c r="K344" t="s">
        <v>6871</v>
      </c>
    </row>
    <row r="345" spans="1:11" x14ac:dyDescent="0.25">
      <c r="A345">
        <v>371</v>
      </c>
      <c r="B345" t="s">
        <v>216</v>
      </c>
      <c r="C345" t="s">
        <v>6817</v>
      </c>
      <c r="D345" s="10">
        <v>41943</v>
      </c>
      <c r="E345" s="13" t="s">
        <v>2045</v>
      </c>
      <c r="F345" s="13" t="s">
        <v>2046</v>
      </c>
      <c r="G345" s="13" t="s">
        <v>2047</v>
      </c>
      <c r="H345" s="13" t="s">
        <v>2048</v>
      </c>
      <c r="I345" s="13" t="s">
        <v>2049</v>
      </c>
      <c r="J345" t="s">
        <v>6824</v>
      </c>
      <c r="K345" t="s">
        <v>6871</v>
      </c>
    </row>
    <row r="346" spans="1:11" x14ac:dyDescent="0.25">
      <c r="A346">
        <v>372</v>
      </c>
      <c r="B346" t="s">
        <v>216</v>
      </c>
      <c r="C346" t="s">
        <v>6818</v>
      </c>
      <c r="D346" s="10">
        <v>42308</v>
      </c>
      <c r="E346" s="13" t="s">
        <v>2050</v>
      </c>
      <c r="F346" s="13" t="s">
        <v>2051</v>
      </c>
      <c r="G346" s="13" t="s">
        <v>2052</v>
      </c>
      <c r="H346" s="13" t="s">
        <v>2053</v>
      </c>
      <c r="I346" s="13" t="s">
        <v>2054</v>
      </c>
      <c r="J346" t="s">
        <v>6824</v>
      </c>
      <c r="K346" t="s">
        <v>6871</v>
      </c>
    </row>
    <row r="347" spans="1:11" x14ac:dyDescent="0.25">
      <c r="A347">
        <v>373</v>
      </c>
      <c r="B347" t="s">
        <v>216</v>
      </c>
      <c r="C347" t="s">
        <v>6819</v>
      </c>
      <c r="D347" s="10">
        <v>42674</v>
      </c>
      <c r="E347" s="13" t="s">
        <v>2055</v>
      </c>
      <c r="F347" s="13" t="s">
        <v>2056</v>
      </c>
      <c r="G347" s="13" t="s">
        <v>2057</v>
      </c>
      <c r="H347" s="13" t="s">
        <v>2058</v>
      </c>
      <c r="I347" s="13" t="s">
        <v>2059</v>
      </c>
      <c r="J347" t="s">
        <v>6824</v>
      </c>
      <c r="K347" t="s">
        <v>6871</v>
      </c>
    </row>
    <row r="348" spans="1:11" x14ac:dyDescent="0.25">
      <c r="A348">
        <v>374</v>
      </c>
      <c r="B348" t="s">
        <v>221</v>
      </c>
      <c r="C348" t="s">
        <v>6816</v>
      </c>
      <c r="D348" s="10">
        <v>41518</v>
      </c>
      <c r="E348" s="13" t="s">
        <v>2060</v>
      </c>
      <c r="F348" s="13" t="s">
        <v>2061</v>
      </c>
      <c r="G348" s="13" t="s">
        <v>2062</v>
      </c>
      <c r="H348" s="13" t="s">
        <v>744</v>
      </c>
      <c r="I348" s="13" t="s">
        <v>744</v>
      </c>
      <c r="J348" t="s">
        <v>6828</v>
      </c>
      <c r="K348" t="s">
        <v>6872</v>
      </c>
    </row>
    <row r="349" spans="1:11" x14ac:dyDescent="0.25">
      <c r="A349">
        <v>375</v>
      </c>
      <c r="B349" t="s">
        <v>221</v>
      </c>
      <c r="C349" t="s">
        <v>6817</v>
      </c>
      <c r="D349" s="10">
        <v>41882</v>
      </c>
      <c r="E349" s="13" t="s">
        <v>2063</v>
      </c>
      <c r="F349" s="13" t="s">
        <v>2064</v>
      </c>
      <c r="G349" s="13" t="s">
        <v>2065</v>
      </c>
      <c r="H349" s="13" t="s">
        <v>744</v>
      </c>
      <c r="I349" s="13" t="s">
        <v>744</v>
      </c>
      <c r="J349" t="s">
        <v>6828</v>
      </c>
      <c r="K349" t="s">
        <v>6872</v>
      </c>
    </row>
    <row r="350" spans="1:11" x14ac:dyDescent="0.25">
      <c r="A350">
        <v>376</v>
      </c>
      <c r="B350" t="s">
        <v>221</v>
      </c>
      <c r="C350" t="s">
        <v>6818</v>
      </c>
      <c r="D350" s="10">
        <v>42246</v>
      </c>
      <c r="E350" s="13" t="s">
        <v>2066</v>
      </c>
      <c r="F350" s="13" t="s">
        <v>2067</v>
      </c>
      <c r="G350" s="13" t="s">
        <v>2068</v>
      </c>
      <c r="H350" s="13" t="s">
        <v>744</v>
      </c>
      <c r="I350" s="13" t="s">
        <v>744</v>
      </c>
      <c r="J350" t="s">
        <v>6828</v>
      </c>
      <c r="K350" t="s">
        <v>6872</v>
      </c>
    </row>
    <row r="351" spans="1:11" x14ac:dyDescent="0.25">
      <c r="A351">
        <v>377</v>
      </c>
      <c r="B351" t="s">
        <v>221</v>
      </c>
      <c r="C351" t="s">
        <v>6819</v>
      </c>
      <c r="D351" s="10">
        <v>42610</v>
      </c>
      <c r="E351" s="13" t="s">
        <v>2069</v>
      </c>
      <c r="F351" s="13" t="s">
        <v>2070</v>
      </c>
      <c r="G351" s="13" t="s">
        <v>2071</v>
      </c>
      <c r="H351" s="13" t="s">
        <v>744</v>
      </c>
      <c r="I351" s="13" t="s">
        <v>744</v>
      </c>
      <c r="J351" t="s">
        <v>6828</v>
      </c>
      <c r="K351" t="s">
        <v>6872</v>
      </c>
    </row>
    <row r="352" spans="1:11" x14ac:dyDescent="0.25">
      <c r="A352">
        <v>378</v>
      </c>
      <c r="B352" t="s">
        <v>226</v>
      </c>
      <c r="C352" t="s">
        <v>6816</v>
      </c>
      <c r="D352" s="10">
        <v>37802</v>
      </c>
      <c r="E352" s="13" t="s">
        <v>2072</v>
      </c>
      <c r="F352" s="13">
        <v>258</v>
      </c>
      <c r="G352" s="13" t="s">
        <v>2073</v>
      </c>
      <c r="H352" s="13">
        <v>65</v>
      </c>
      <c r="I352" s="13" t="s">
        <v>744</v>
      </c>
      <c r="J352" t="s">
        <v>6828</v>
      </c>
      <c r="K352" t="s">
        <v>6873</v>
      </c>
    </row>
    <row r="353" spans="1:11" x14ac:dyDescent="0.25">
      <c r="A353">
        <v>379</v>
      </c>
      <c r="B353" t="s">
        <v>226</v>
      </c>
      <c r="C353" t="s">
        <v>6817</v>
      </c>
      <c r="D353" s="10">
        <v>38168</v>
      </c>
      <c r="E353" s="13" t="s">
        <v>2074</v>
      </c>
      <c r="F353" s="13">
        <v>142</v>
      </c>
      <c r="G353" s="13" t="s">
        <v>2075</v>
      </c>
      <c r="H353" s="13">
        <v>30</v>
      </c>
      <c r="I353" s="13">
        <v>163</v>
      </c>
      <c r="J353" t="s">
        <v>6828</v>
      </c>
      <c r="K353" t="s">
        <v>6873</v>
      </c>
    </row>
    <row r="354" spans="1:11" x14ac:dyDescent="0.25">
      <c r="A354">
        <v>380</v>
      </c>
      <c r="B354" t="s">
        <v>226</v>
      </c>
      <c r="C354" t="s">
        <v>6818</v>
      </c>
      <c r="D354" s="10">
        <v>38776</v>
      </c>
      <c r="E354" s="13" t="s">
        <v>2076</v>
      </c>
      <c r="F354" s="13" t="s">
        <v>2077</v>
      </c>
      <c r="G354" s="13" t="s">
        <v>2078</v>
      </c>
      <c r="H354" s="13" t="s">
        <v>744</v>
      </c>
      <c r="I354" s="13" t="s">
        <v>744</v>
      </c>
      <c r="J354" t="s">
        <v>6828</v>
      </c>
      <c r="K354" t="s">
        <v>6873</v>
      </c>
    </row>
    <row r="355" spans="1:11" x14ac:dyDescent="0.25">
      <c r="A355">
        <v>381</v>
      </c>
      <c r="B355" t="s">
        <v>226</v>
      </c>
      <c r="C355" t="s">
        <v>6819</v>
      </c>
      <c r="D355" s="10">
        <v>39141</v>
      </c>
      <c r="E355" s="13" t="s">
        <v>2079</v>
      </c>
      <c r="F355" s="13" t="s">
        <v>2080</v>
      </c>
      <c r="G355" s="13" t="s">
        <v>2081</v>
      </c>
      <c r="H355" s="13" t="s">
        <v>744</v>
      </c>
      <c r="I355" s="13" t="s">
        <v>744</v>
      </c>
      <c r="J355" t="s">
        <v>6828</v>
      </c>
      <c r="K355" t="s">
        <v>6873</v>
      </c>
    </row>
    <row r="356" spans="1:11" x14ac:dyDescent="0.25">
      <c r="A356">
        <v>382</v>
      </c>
      <c r="B356" t="s">
        <v>232</v>
      </c>
      <c r="C356" t="s">
        <v>6816</v>
      </c>
      <c r="D356" s="10">
        <v>41483</v>
      </c>
      <c r="E356" s="13" t="s">
        <v>2082</v>
      </c>
      <c r="F356" s="13" t="s">
        <v>2083</v>
      </c>
      <c r="G356" s="13" t="s">
        <v>2084</v>
      </c>
      <c r="H356" s="13" t="s">
        <v>2085</v>
      </c>
      <c r="I356" s="13" t="s">
        <v>744</v>
      </c>
      <c r="J356" t="s">
        <v>6828</v>
      </c>
      <c r="K356" t="s">
        <v>6858</v>
      </c>
    </row>
    <row r="357" spans="1:11" x14ac:dyDescent="0.25">
      <c r="A357">
        <v>383</v>
      </c>
      <c r="B357" t="s">
        <v>232</v>
      </c>
      <c r="C357" t="s">
        <v>6817</v>
      </c>
      <c r="D357" s="10">
        <v>41854</v>
      </c>
      <c r="E357" s="13" t="s">
        <v>2086</v>
      </c>
      <c r="F357" s="13" t="s">
        <v>2087</v>
      </c>
      <c r="G357" s="13" t="s">
        <v>2088</v>
      </c>
      <c r="H357" s="13" t="s">
        <v>2089</v>
      </c>
      <c r="I357" s="13" t="s">
        <v>744</v>
      </c>
      <c r="J357" t="s">
        <v>6828</v>
      </c>
      <c r="K357" t="s">
        <v>6858</v>
      </c>
    </row>
    <row r="358" spans="1:11" x14ac:dyDescent="0.25">
      <c r="A358">
        <v>384</v>
      </c>
      <c r="B358" t="s">
        <v>232</v>
      </c>
      <c r="C358" t="s">
        <v>6818</v>
      </c>
      <c r="D358" s="10">
        <v>42218</v>
      </c>
      <c r="E358" s="13" t="s">
        <v>2090</v>
      </c>
      <c r="F358" s="13" t="s">
        <v>2091</v>
      </c>
      <c r="G358" s="13" t="s">
        <v>2092</v>
      </c>
      <c r="H358" s="13" t="s">
        <v>1100</v>
      </c>
      <c r="I358" s="13" t="s">
        <v>744</v>
      </c>
      <c r="J358" t="s">
        <v>6828</v>
      </c>
      <c r="K358" t="s">
        <v>6858</v>
      </c>
    </row>
    <row r="359" spans="1:11" x14ac:dyDescent="0.25">
      <c r="A359">
        <v>385</v>
      </c>
      <c r="B359" t="s">
        <v>232</v>
      </c>
      <c r="C359" t="s">
        <v>6819</v>
      </c>
      <c r="D359" s="10">
        <v>42582</v>
      </c>
      <c r="E359" s="13" t="s">
        <v>2093</v>
      </c>
      <c r="F359" s="13" t="s">
        <v>2094</v>
      </c>
      <c r="G359" s="13" t="s">
        <v>879</v>
      </c>
      <c r="H359" s="13" t="s">
        <v>2095</v>
      </c>
      <c r="I359" s="13" t="s">
        <v>744</v>
      </c>
      <c r="J359" t="s">
        <v>6828</v>
      </c>
      <c r="K359" t="s">
        <v>6858</v>
      </c>
    </row>
    <row r="360" spans="1:11" x14ac:dyDescent="0.25">
      <c r="A360">
        <v>386</v>
      </c>
      <c r="B360" t="s">
        <v>237</v>
      </c>
      <c r="C360" t="s">
        <v>6816</v>
      </c>
      <c r="D360" s="10">
        <v>41305</v>
      </c>
      <c r="E360" s="13" t="s">
        <v>2096</v>
      </c>
      <c r="F360" s="13" t="s">
        <v>2097</v>
      </c>
      <c r="G360" s="13" t="s">
        <v>2098</v>
      </c>
      <c r="H360" s="13" t="s">
        <v>2099</v>
      </c>
      <c r="I360" s="13" t="s">
        <v>744</v>
      </c>
      <c r="J360" t="s">
        <v>6822</v>
      </c>
      <c r="K360" t="s">
        <v>6836</v>
      </c>
    </row>
    <row r="361" spans="1:11" x14ac:dyDescent="0.25">
      <c r="A361">
        <v>387</v>
      </c>
      <c r="B361" t="s">
        <v>237</v>
      </c>
      <c r="C361" t="s">
        <v>6817</v>
      </c>
      <c r="D361" s="10">
        <v>41670</v>
      </c>
      <c r="E361" s="13" t="s">
        <v>2100</v>
      </c>
      <c r="F361" s="13" t="s">
        <v>2101</v>
      </c>
      <c r="G361" s="13" t="s">
        <v>2102</v>
      </c>
      <c r="H361" s="13" t="s">
        <v>2103</v>
      </c>
      <c r="I361" s="13" t="s">
        <v>744</v>
      </c>
      <c r="J361" t="s">
        <v>6822</v>
      </c>
      <c r="K361" t="s">
        <v>6836</v>
      </c>
    </row>
    <row r="362" spans="1:11" x14ac:dyDescent="0.25">
      <c r="A362">
        <v>388</v>
      </c>
      <c r="B362" t="s">
        <v>237</v>
      </c>
      <c r="C362" t="s">
        <v>6818</v>
      </c>
      <c r="D362" s="10">
        <v>42035</v>
      </c>
      <c r="E362" s="13" t="s">
        <v>2104</v>
      </c>
      <c r="F362" s="13" t="s">
        <v>2105</v>
      </c>
      <c r="G362" s="13" t="s">
        <v>2106</v>
      </c>
      <c r="H362" s="13" t="s">
        <v>2107</v>
      </c>
      <c r="I362" s="13" t="s">
        <v>744</v>
      </c>
      <c r="J362" t="s">
        <v>6822</v>
      </c>
      <c r="K362" t="s">
        <v>6836</v>
      </c>
    </row>
    <row r="363" spans="1:11" x14ac:dyDescent="0.25">
      <c r="A363">
        <v>389</v>
      </c>
      <c r="B363" t="s">
        <v>237</v>
      </c>
      <c r="C363" t="s">
        <v>6819</v>
      </c>
      <c r="D363" s="10">
        <v>42400</v>
      </c>
      <c r="E363" s="13" t="s">
        <v>2108</v>
      </c>
      <c r="F363" s="13" t="s">
        <v>2109</v>
      </c>
      <c r="G363" s="13" t="s">
        <v>2110</v>
      </c>
      <c r="H363" s="13" t="s">
        <v>2111</v>
      </c>
      <c r="I363" s="13" t="s">
        <v>744</v>
      </c>
      <c r="J363" t="s">
        <v>6822</v>
      </c>
      <c r="K363" t="s">
        <v>6836</v>
      </c>
    </row>
    <row r="364" spans="1:11" x14ac:dyDescent="0.25">
      <c r="A364">
        <v>390</v>
      </c>
      <c r="B364" t="s">
        <v>238</v>
      </c>
      <c r="C364" t="s">
        <v>6816</v>
      </c>
      <c r="D364" s="10">
        <v>41482</v>
      </c>
      <c r="E364" s="13" t="s">
        <v>2112</v>
      </c>
      <c r="F364" s="13" t="s">
        <v>2113</v>
      </c>
      <c r="G364" s="13" t="s">
        <v>2114</v>
      </c>
      <c r="H364" s="13" t="s">
        <v>2115</v>
      </c>
      <c r="I364" s="13" t="s">
        <v>1589</v>
      </c>
      <c r="J364" t="s">
        <v>6822</v>
      </c>
      <c r="K364" t="s">
        <v>6874</v>
      </c>
    </row>
    <row r="365" spans="1:11" x14ac:dyDescent="0.25">
      <c r="A365">
        <v>391</v>
      </c>
      <c r="B365" t="s">
        <v>238</v>
      </c>
      <c r="C365" t="s">
        <v>6817</v>
      </c>
      <c r="D365" s="10">
        <v>41846</v>
      </c>
      <c r="E365" s="13" t="s">
        <v>2116</v>
      </c>
      <c r="F365" s="13" t="s">
        <v>2117</v>
      </c>
      <c r="G365" s="13" t="s">
        <v>2118</v>
      </c>
      <c r="H365" s="13" t="s">
        <v>2119</v>
      </c>
      <c r="I365" s="13" t="s">
        <v>2120</v>
      </c>
      <c r="J365" t="s">
        <v>6822</v>
      </c>
      <c r="K365" t="s">
        <v>6874</v>
      </c>
    </row>
    <row r="366" spans="1:11" x14ac:dyDescent="0.25">
      <c r="A366">
        <v>392</v>
      </c>
      <c r="B366" t="s">
        <v>238</v>
      </c>
      <c r="C366" t="s">
        <v>6818</v>
      </c>
      <c r="D366" s="10">
        <v>42210</v>
      </c>
      <c r="E366" s="13" t="s">
        <v>2121</v>
      </c>
      <c r="F366" s="13" t="s">
        <v>2122</v>
      </c>
      <c r="G366" s="13" t="s">
        <v>2123</v>
      </c>
      <c r="H366" s="13" t="s">
        <v>2124</v>
      </c>
      <c r="I366" s="13" t="s">
        <v>2125</v>
      </c>
      <c r="J366" t="s">
        <v>6822</v>
      </c>
      <c r="K366" t="s">
        <v>6874</v>
      </c>
    </row>
    <row r="367" spans="1:11" x14ac:dyDescent="0.25">
      <c r="A367">
        <v>393</v>
      </c>
      <c r="B367" t="s">
        <v>238</v>
      </c>
      <c r="C367" t="s">
        <v>6819</v>
      </c>
      <c r="D367" s="10">
        <v>42581</v>
      </c>
      <c r="E367" s="13" t="s">
        <v>2126</v>
      </c>
      <c r="F367" s="13" t="s">
        <v>2127</v>
      </c>
      <c r="G367" s="13" t="s">
        <v>2128</v>
      </c>
      <c r="H367" s="13" t="s">
        <v>2129</v>
      </c>
      <c r="I367" s="13" t="s">
        <v>2130</v>
      </c>
      <c r="J367" t="s">
        <v>6822</v>
      </c>
      <c r="K367" t="s">
        <v>6874</v>
      </c>
    </row>
    <row r="368" spans="1:11" x14ac:dyDescent="0.25">
      <c r="A368">
        <v>394</v>
      </c>
      <c r="B368" t="s">
        <v>244</v>
      </c>
      <c r="C368" t="s">
        <v>6816</v>
      </c>
      <c r="D368" s="10">
        <v>42097</v>
      </c>
      <c r="E368" s="13" t="s">
        <v>2131</v>
      </c>
      <c r="F368" s="13" t="s">
        <v>2132</v>
      </c>
      <c r="G368" s="13" t="s">
        <v>2133</v>
      </c>
      <c r="H368" s="13" t="s">
        <v>744</v>
      </c>
      <c r="I368" s="13" t="s">
        <v>2134</v>
      </c>
      <c r="J368" t="s">
        <v>6822</v>
      </c>
      <c r="K368" t="s">
        <v>6875</v>
      </c>
    </row>
    <row r="369" spans="1:11" x14ac:dyDescent="0.25">
      <c r="A369">
        <v>395</v>
      </c>
      <c r="B369" t="s">
        <v>244</v>
      </c>
      <c r="C369" t="s">
        <v>6817</v>
      </c>
      <c r="D369" s="10">
        <v>42461</v>
      </c>
      <c r="E369" s="13" t="s">
        <v>2135</v>
      </c>
      <c r="F369" s="13" t="s">
        <v>2136</v>
      </c>
      <c r="G369" s="13" t="s">
        <v>2137</v>
      </c>
      <c r="H369" s="13" t="s">
        <v>744</v>
      </c>
      <c r="I369" s="13" t="s">
        <v>2138</v>
      </c>
      <c r="J369" t="s">
        <v>6822</v>
      </c>
      <c r="K369" t="s">
        <v>6875</v>
      </c>
    </row>
    <row r="370" spans="1:11" x14ac:dyDescent="0.25">
      <c r="A370">
        <v>396</v>
      </c>
      <c r="B370" t="s">
        <v>248</v>
      </c>
      <c r="C370" t="s">
        <v>6816</v>
      </c>
      <c r="D370" s="10">
        <v>41639</v>
      </c>
      <c r="E370" s="13" t="s">
        <v>2139</v>
      </c>
      <c r="F370" s="13" t="s">
        <v>2140</v>
      </c>
      <c r="G370" s="13" t="s">
        <v>2141</v>
      </c>
      <c r="H370" s="13" t="s">
        <v>744</v>
      </c>
      <c r="I370" s="13" t="s">
        <v>2142</v>
      </c>
      <c r="J370" t="s">
        <v>8</v>
      </c>
      <c r="K370" t="s">
        <v>249</v>
      </c>
    </row>
    <row r="371" spans="1:11" x14ac:dyDescent="0.25">
      <c r="A371">
        <v>397</v>
      </c>
      <c r="B371" t="s">
        <v>248</v>
      </c>
      <c r="C371" t="s">
        <v>6817</v>
      </c>
      <c r="D371" s="10">
        <v>41999</v>
      </c>
      <c r="E371" s="13" t="s">
        <v>2143</v>
      </c>
      <c r="F371" s="13" t="s">
        <v>2144</v>
      </c>
      <c r="G371" s="13" t="s">
        <v>2145</v>
      </c>
      <c r="H371" s="13" t="s">
        <v>744</v>
      </c>
      <c r="I371" s="13" t="s">
        <v>2146</v>
      </c>
      <c r="J371" t="s">
        <v>8</v>
      </c>
      <c r="K371" t="s">
        <v>249</v>
      </c>
    </row>
    <row r="372" spans="1:11" x14ac:dyDescent="0.25">
      <c r="A372">
        <v>398</v>
      </c>
      <c r="B372" t="s">
        <v>248</v>
      </c>
      <c r="C372" t="s">
        <v>6818</v>
      </c>
      <c r="D372" s="10">
        <v>42363</v>
      </c>
      <c r="E372" s="13" t="s">
        <v>2147</v>
      </c>
      <c r="F372" s="13" t="s">
        <v>2148</v>
      </c>
      <c r="G372" s="13" t="s">
        <v>2149</v>
      </c>
      <c r="H372" s="13" t="s">
        <v>744</v>
      </c>
      <c r="I372" s="13" t="s">
        <v>2150</v>
      </c>
      <c r="J372" t="s">
        <v>8</v>
      </c>
      <c r="K372" t="s">
        <v>249</v>
      </c>
    </row>
    <row r="373" spans="1:11" x14ac:dyDescent="0.25">
      <c r="A373">
        <v>399</v>
      </c>
      <c r="B373" t="s">
        <v>248</v>
      </c>
      <c r="C373" t="s">
        <v>6819</v>
      </c>
      <c r="D373" s="10">
        <v>42734</v>
      </c>
      <c r="E373" s="13" t="s">
        <v>2151</v>
      </c>
      <c r="F373" s="13" t="s">
        <v>2152</v>
      </c>
      <c r="G373" s="13" t="s">
        <v>2153</v>
      </c>
      <c r="H373" s="13" t="s">
        <v>744</v>
      </c>
      <c r="I373" s="13" t="s">
        <v>2154</v>
      </c>
      <c r="J373" t="s">
        <v>8</v>
      </c>
      <c r="K373" t="s">
        <v>249</v>
      </c>
    </row>
    <row r="374" spans="1:11" x14ac:dyDescent="0.25">
      <c r="A374">
        <v>400</v>
      </c>
      <c r="B374" t="s">
        <v>253</v>
      </c>
      <c r="C374" t="s">
        <v>6816</v>
      </c>
      <c r="D374" s="10">
        <v>41425</v>
      </c>
      <c r="E374" s="13" t="s">
        <v>2155</v>
      </c>
      <c r="F374" s="13" t="s">
        <v>2156</v>
      </c>
      <c r="G374" s="13" t="s">
        <v>2157</v>
      </c>
      <c r="H374" s="13" t="s">
        <v>744</v>
      </c>
      <c r="I374" s="13" t="s">
        <v>744</v>
      </c>
      <c r="J374" t="s">
        <v>8</v>
      </c>
      <c r="K374" t="s">
        <v>6876</v>
      </c>
    </row>
    <row r="375" spans="1:11" x14ac:dyDescent="0.25">
      <c r="A375">
        <v>401</v>
      </c>
      <c r="B375" t="s">
        <v>253</v>
      </c>
      <c r="C375" t="s">
        <v>6817</v>
      </c>
      <c r="D375" s="10">
        <v>41790</v>
      </c>
      <c r="E375" s="13" t="s">
        <v>2158</v>
      </c>
      <c r="F375" s="13" t="s">
        <v>2159</v>
      </c>
      <c r="G375" s="13" t="s">
        <v>2160</v>
      </c>
      <c r="H375" s="13" t="s">
        <v>744</v>
      </c>
      <c r="I375" s="13" t="s">
        <v>744</v>
      </c>
      <c r="J375" t="s">
        <v>8</v>
      </c>
      <c r="K375" t="s">
        <v>6876</v>
      </c>
    </row>
    <row r="376" spans="1:11" x14ac:dyDescent="0.25">
      <c r="A376">
        <v>402</v>
      </c>
      <c r="B376" t="s">
        <v>253</v>
      </c>
      <c r="C376" t="s">
        <v>6818</v>
      </c>
      <c r="D376" s="10">
        <v>42155</v>
      </c>
      <c r="E376" s="13" t="s">
        <v>2161</v>
      </c>
      <c r="F376" s="13" t="s">
        <v>2162</v>
      </c>
      <c r="G376" s="13" t="s">
        <v>2163</v>
      </c>
      <c r="H376" s="13" t="s">
        <v>744</v>
      </c>
      <c r="I376" s="13" t="s">
        <v>744</v>
      </c>
      <c r="J376" t="s">
        <v>8</v>
      </c>
      <c r="K376" t="s">
        <v>6876</v>
      </c>
    </row>
    <row r="377" spans="1:11" x14ac:dyDescent="0.25">
      <c r="A377">
        <v>403</v>
      </c>
      <c r="B377" t="s">
        <v>253</v>
      </c>
      <c r="C377" t="s">
        <v>6819</v>
      </c>
      <c r="D377" s="10">
        <v>42521</v>
      </c>
      <c r="E377" s="13" t="s">
        <v>2164</v>
      </c>
      <c r="F377" s="13" t="s">
        <v>2165</v>
      </c>
      <c r="G377" s="13" t="s">
        <v>2166</v>
      </c>
      <c r="H377" s="13" t="s">
        <v>744</v>
      </c>
      <c r="I377" s="13" t="s">
        <v>744</v>
      </c>
      <c r="J377" t="s">
        <v>8</v>
      </c>
      <c r="K377" t="s">
        <v>6876</v>
      </c>
    </row>
    <row r="378" spans="1:11" x14ac:dyDescent="0.25">
      <c r="A378">
        <v>404</v>
      </c>
      <c r="B378" t="s">
        <v>258</v>
      </c>
      <c r="C378" t="s">
        <v>6816</v>
      </c>
      <c r="D378" s="10">
        <v>41274</v>
      </c>
      <c r="E378" s="13" t="s">
        <v>2167</v>
      </c>
      <c r="F378" s="13" t="s">
        <v>2168</v>
      </c>
      <c r="G378" s="13" t="s">
        <v>2169</v>
      </c>
      <c r="H378" s="13" t="s">
        <v>744</v>
      </c>
      <c r="I378" s="13" t="s">
        <v>2170</v>
      </c>
      <c r="J378" t="s">
        <v>6877</v>
      </c>
      <c r="K378" t="s">
        <v>6878</v>
      </c>
    </row>
    <row r="379" spans="1:11" x14ac:dyDescent="0.25">
      <c r="A379">
        <v>405</v>
      </c>
      <c r="B379" t="s">
        <v>258</v>
      </c>
      <c r="C379" t="s">
        <v>6817</v>
      </c>
      <c r="D379" s="10">
        <v>41639</v>
      </c>
      <c r="E379" s="13" t="s">
        <v>2171</v>
      </c>
      <c r="F379" s="13" t="s">
        <v>2172</v>
      </c>
      <c r="G379" s="13" t="s">
        <v>2173</v>
      </c>
      <c r="H379" s="13" t="s">
        <v>744</v>
      </c>
      <c r="I379" s="13" t="s">
        <v>2174</v>
      </c>
      <c r="J379" t="s">
        <v>6877</v>
      </c>
      <c r="K379" t="s">
        <v>6878</v>
      </c>
    </row>
    <row r="380" spans="1:11" x14ac:dyDescent="0.25">
      <c r="A380">
        <v>406</v>
      </c>
      <c r="B380" t="s">
        <v>258</v>
      </c>
      <c r="C380" t="s">
        <v>6818</v>
      </c>
      <c r="D380" s="10">
        <v>42004</v>
      </c>
      <c r="E380" s="13" t="s">
        <v>2175</v>
      </c>
      <c r="F380" s="13" t="s">
        <v>2176</v>
      </c>
      <c r="G380" s="13" t="s">
        <v>2177</v>
      </c>
      <c r="H380" s="13" t="s">
        <v>744</v>
      </c>
      <c r="I380" s="13" t="s">
        <v>2178</v>
      </c>
      <c r="J380" t="s">
        <v>6877</v>
      </c>
      <c r="K380" t="s">
        <v>6878</v>
      </c>
    </row>
    <row r="381" spans="1:11" x14ac:dyDescent="0.25">
      <c r="A381">
        <v>407</v>
      </c>
      <c r="B381" t="s">
        <v>258</v>
      </c>
      <c r="C381" t="s">
        <v>6819</v>
      </c>
      <c r="D381" s="10">
        <v>42369</v>
      </c>
      <c r="E381" s="13" t="s">
        <v>1860</v>
      </c>
      <c r="F381" s="13" t="s">
        <v>2179</v>
      </c>
      <c r="G381" s="13" t="s">
        <v>2180</v>
      </c>
      <c r="H381" s="13" t="s">
        <v>744</v>
      </c>
      <c r="I381" s="13" t="s">
        <v>2181</v>
      </c>
      <c r="J381" t="s">
        <v>6877</v>
      </c>
      <c r="K381" t="s">
        <v>6878</v>
      </c>
    </row>
    <row r="382" spans="1:11" x14ac:dyDescent="0.25">
      <c r="A382">
        <v>408</v>
      </c>
      <c r="B382" t="s">
        <v>261</v>
      </c>
      <c r="C382" t="s">
        <v>6816</v>
      </c>
      <c r="D382" s="10">
        <v>41274</v>
      </c>
      <c r="E382" s="13" t="s">
        <v>2182</v>
      </c>
      <c r="F382" s="13" t="s">
        <v>2183</v>
      </c>
      <c r="G382" s="13" t="s">
        <v>2184</v>
      </c>
      <c r="H382" s="13" t="s">
        <v>744</v>
      </c>
      <c r="I382" s="13" t="s">
        <v>2185</v>
      </c>
      <c r="J382" t="s">
        <v>6822</v>
      </c>
      <c r="K382" t="s">
        <v>6875</v>
      </c>
    </row>
    <row r="383" spans="1:11" x14ac:dyDescent="0.25">
      <c r="A383">
        <v>409</v>
      </c>
      <c r="B383" t="s">
        <v>261</v>
      </c>
      <c r="C383" t="s">
        <v>6817</v>
      </c>
      <c r="D383" s="10">
        <v>41639</v>
      </c>
      <c r="E383" s="13" t="s">
        <v>2186</v>
      </c>
      <c r="F383" s="13" t="s">
        <v>2187</v>
      </c>
      <c r="G383" s="13" t="s">
        <v>2188</v>
      </c>
      <c r="H383" s="13" t="s">
        <v>744</v>
      </c>
      <c r="I383" s="13" t="s">
        <v>2189</v>
      </c>
      <c r="J383" t="s">
        <v>6822</v>
      </c>
      <c r="K383" t="s">
        <v>6875</v>
      </c>
    </row>
    <row r="384" spans="1:11" x14ac:dyDescent="0.25">
      <c r="A384">
        <v>410</v>
      </c>
      <c r="B384" t="s">
        <v>261</v>
      </c>
      <c r="C384" t="s">
        <v>6818</v>
      </c>
      <c r="D384" s="10">
        <v>42004</v>
      </c>
      <c r="E384" s="13" t="s">
        <v>2190</v>
      </c>
      <c r="F384" s="13" t="s">
        <v>2191</v>
      </c>
      <c r="G384" s="13" t="s">
        <v>2192</v>
      </c>
      <c r="H384" s="13" t="s">
        <v>744</v>
      </c>
      <c r="I384" s="13" t="s">
        <v>2193</v>
      </c>
      <c r="J384" t="s">
        <v>6822</v>
      </c>
      <c r="K384" t="s">
        <v>6875</v>
      </c>
    </row>
    <row r="385" spans="1:11" x14ac:dyDescent="0.25">
      <c r="A385">
        <v>411</v>
      </c>
      <c r="B385" t="s">
        <v>261</v>
      </c>
      <c r="C385" t="s">
        <v>6819</v>
      </c>
      <c r="D385" s="10">
        <v>42369</v>
      </c>
      <c r="E385" s="13" t="s">
        <v>2194</v>
      </c>
      <c r="F385" s="13" t="s">
        <v>2195</v>
      </c>
      <c r="G385" s="13" t="s">
        <v>2196</v>
      </c>
      <c r="H385" s="13" t="s">
        <v>744</v>
      </c>
      <c r="I385" s="13" t="s">
        <v>2197</v>
      </c>
      <c r="J385" t="s">
        <v>6822</v>
      </c>
      <c r="K385" t="s">
        <v>6875</v>
      </c>
    </row>
    <row r="386" spans="1:11" x14ac:dyDescent="0.25">
      <c r="A386">
        <v>412</v>
      </c>
      <c r="B386" t="s">
        <v>262</v>
      </c>
      <c r="C386" t="s">
        <v>6816</v>
      </c>
      <c r="D386" s="10">
        <v>41639</v>
      </c>
      <c r="E386" s="13" t="s">
        <v>2198</v>
      </c>
      <c r="F386" s="13" t="s">
        <v>2199</v>
      </c>
      <c r="G386" s="13" t="s">
        <v>2200</v>
      </c>
      <c r="H386" s="13" t="s">
        <v>2201</v>
      </c>
      <c r="I386" s="13" t="s">
        <v>2202</v>
      </c>
      <c r="J386" t="s">
        <v>6822</v>
      </c>
      <c r="K386" t="s">
        <v>6836</v>
      </c>
    </row>
    <row r="387" spans="1:11" x14ac:dyDescent="0.25">
      <c r="A387">
        <v>413</v>
      </c>
      <c r="B387" t="s">
        <v>262</v>
      </c>
      <c r="C387" t="s">
        <v>6817</v>
      </c>
      <c r="D387" s="10">
        <v>42004</v>
      </c>
      <c r="E387" s="13" t="s">
        <v>2203</v>
      </c>
      <c r="F387" s="13" t="s">
        <v>2204</v>
      </c>
      <c r="G387" s="13" t="s">
        <v>2205</v>
      </c>
      <c r="H387" s="13" t="s">
        <v>2206</v>
      </c>
      <c r="I387" s="13" t="s">
        <v>2207</v>
      </c>
      <c r="J387" t="s">
        <v>6822</v>
      </c>
      <c r="K387" t="s">
        <v>6836</v>
      </c>
    </row>
    <row r="388" spans="1:11" x14ac:dyDescent="0.25">
      <c r="A388">
        <v>414</v>
      </c>
      <c r="B388" t="s">
        <v>262</v>
      </c>
      <c r="C388" t="s">
        <v>6818</v>
      </c>
      <c r="D388" s="10">
        <v>42369</v>
      </c>
      <c r="E388" s="13" t="s">
        <v>2208</v>
      </c>
      <c r="F388" s="13" t="s">
        <v>2209</v>
      </c>
      <c r="G388" s="13" t="s">
        <v>2210</v>
      </c>
      <c r="H388" s="13" t="s">
        <v>2211</v>
      </c>
      <c r="I388" s="13" t="s">
        <v>2212</v>
      </c>
      <c r="J388" t="s">
        <v>6822</v>
      </c>
      <c r="K388" t="s">
        <v>6836</v>
      </c>
    </row>
    <row r="389" spans="1:11" x14ac:dyDescent="0.25">
      <c r="A389">
        <v>415</v>
      </c>
      <c r="B389" t="s">
        <v>262</v>
      </c>
      <c r="C389" t="s">
        <v>6819</v>
      </c>
      <c r="D389" s="10">
        <v>42735</v>
      </c>
      <c r="E389" s="13" t="s">
        <v>2213</v>
      </c>
      <c r="F389" s="13" t="s">
        <v>2214</v>
      </c>
      <c r="G389" s="13" t="s">
        <v>2215</v>
      </c>
      <c r="H389" s="13" t="s">
        <v>2216</v>
      </c>
      <c r="I389" s="13" t="s">
        <v>2217</v>
      </c>
      <c r="J389" t="s">
        <v>6822</v>
      </c>
      <c r="K389" t="s">
        <v>6836</v>
      </c>
    </row>
    <row r="390" spans="1:11" x14ac:dyDescent="0.25">
      <c r="A390">
        <v>416</v>
      </c>
      <c r="B390" t="s">
        <v>263</v>
      </c>
      <c r="C390" t="s">
        <v>6816</v>
      </c>
      <c r="D390" s="10">
        <v>41639</v>
      </c>
      <c r="E390" s="13" t="s">
        <v>2218</v>
      </c>
      <c r="F390" s="13" t="s">
        <v>2219</v>
      </c>
      <c r="G390" s="13" t="s">
        <v>744</v>
      </c>
      <c r="H390" s="13" t="s">
        <v>744</v>
      </c>
      <c r="I390" s="13" t="s">
        <v>744</v>
      </c>
      <c r="J390" t="s">
        <v>6828</v>
      </c>
      <c r="K390" t="s">
        <v>6879</v>
      </c>
    </row>
    <row r="391" spans="1:11" x14ac:dyDescent="0.25">
      <c r="A391">
        <v>417</v>
      </c>
      <c r="B391" t="s">
        <v>263</v>
      </c>
      <c r="C391" t="s">
        <v>6817</v>
      </c>
      <c r="D391" s="10">
        <v>42004</v>
      </c>
      <c r="E391" s="13" t="s">
        <v>2220</v>
      </c>
      <c r="F391" s="13" t="s">
        <v>2221</v>
      </c>
      <c r="G391" s="13" t="s">
        <v>744</v>
      </c>
      <c r="H391" s="13" t="s">
        <v>744</v>
      </c>
      <c r="I391" s="13" t="s">
        <v>744</v>
      </c>
      <c r="J391" t="s">
        <v>6828</v>
      </c>
      <c r="K391" t="s">
        <v>6879</v>
      </c>
    </row>
    <row r="392" spans="1:11" x14ac:dyDescent="0.25">
      <c r="A392">
        <v>418</v>
      </c>
      <c r="B392" t="s">
        <v>263</v>
      </c>
      <c r="C392" t="s">
        <v>6818</v>
      </c>
      <c r="D392" s="10">
        <v>42369</v>
      </c>
      <c r="E392" s="13" t="s">
        <v>2222</v>
      </c>
      <c r="F392" s="13" t="s">
        <v>2223</v>
      </c>
      <c r="G392" s="13" t="s">
        <v>744</v>
      </c>
      <c r="H392" s="13" t="s">
        <v>744</v>
      </c>
      <c r="I392" s="13" t="s">
        <v>744</v>
      </c>
      <c r="J392" t="s">
        <v>6828</v>
      </c>
      <c r="K392" t="s">
        <v>6879</v>
      </c>
    </row>
    <row r="393" spans="1:11" x14ac:dyDescent="0.25">
      <c r="A393">
        <v>419</v>
      </c>
      <c r="B393" t="s">
        <v>263</v>
      </c>
      <c r="C393" t="s">
        <v>6819</v>
      </c>
      <c r="D393" s="10">
        <v>42735</v>
      </c>
      <c r="E393" s="13" t="s">
        <v>2224</v>
      </c>
      <c r="F393" s="13" t="s">
        <v>2225</v>
      </c>
      <c r="G393" s="13" t="s">
        <v>744</v>
      </c>
      <c r="H393" s="13" t="s">
        <v>744</v>
      </c>
      <c r="I393" s="13" t="s">
        <v>744</v>
      </c>
      <c r="J393" t="s">
        <v>6828</v>
      </c>
      <c r="K393" t="s">
        <v>6879</v>
      </c>
    </row>
    <row r="394" spans="1:11" x14ac:dyDescent="0.25">
      <c r="A394">
        <v>420</v>
      </c>
      <c r="B394" t="s">
        <v>265</v>
      </c>
      <c r="C394" t="s">
        <v>6816</v>
      </c>
      <c r="D394" s="10">
        <v>41274</v>
      </c>
      <c r="E394" s="13" t="s">
        <v>2226</v>
      </c>
      <c r="F394" s="13" t="s">
        <v>2227</v>
      </c>
      <c r="G394" s="13" t="s">
        <v>2228</v>
      </c>
      <c r="H394" s="13" t="s">
        <v>744</v>
      </c>
      <c r="I394" s="13" t="s">
        <v>2229</v>
      </c>
      <c r="J394" t="s">
        <v>107</v>
      </c>
      <c r="K394" t="s">
        <v>6866</v>
      </c>
    </row>
    <row r="395" spans="1:11" x14ac:dyDescent="0.25">
      <c r="A395">
        <v>421</v>
      </c>
      <c r="B395" t="s">
        <v>265</v>
      </c>
      <c r="C395" t="s">
        <v>6817</v>
      </c>
      <c r="D395" s="10">
        <v>41639</v>
      </c>
      <c r="E395" s="13" t="s">
        <v>2230</v>
      </c>
      <c r="F395" s="13" t="s">
        <v>2231</v>
      </c>
      <c r="G395" s="13" t="s">
        <v>2232</v>
      </c>
      <c r="H395" s="13" t="s">
        <v>744</v>
      </c>
      <c r="I395" s="13" t="s">
        <v>2233</v>
      </c>
      <c r="J395" t="s">
        <v>107</v>
      </c>
      <c r="K395" t="s">
        <v>6866</v>
      </c>
    </row>
    <row r="396" spans="1:11" x14ac:dyDescent="0.25">
      <c r="A396">
        <v>422</v>
      </c>
      <c r="B396" t="s">
        <v>265</v>
      </c>
      <c r="C396" t="s">
        <v>6818</v>
      </c>
      <c r="D396" s="10">
        <v>42004</v>
      </c>
      <c r="E396" s="13" t="s">
        <v>2234</v>
      </c>
      <c r="F396" s="13" t="s">
        <v>2235</v>
      </c>
      <c r="G396" s="13" t="s">
        <v>2236</v>
      </c>
      <c r="H396" s="13" t="s">
        <v>744</v>
      </c>
      <c r="I396" s="13" t="s">
        <v>2237</v>
      </c>
      <c r="J396" t="s">
        <v>107</v>
      </c>
      <c r="K396" t="s">
        <v>6866</v>
      </c>
    </row>
    <row r="397" spans="1:11" x14ac:dyDescent="0.25">
      <c r="A397">
        <v>423</v>
      </c>
      <c r="B397" t="s">
        <v>265</v>
      </c>
      <c r="C397" t="s">
        <v>6819</v>
      </c>
      <c r="D397" s="10">
        <v>42369</v>
      </c>
      <c r="E397" s="13" t="s">
        <v>2238</v>
      </c>
      <c r="F397" s="13" t="s">
        <v>2239</v>
      </c>
      <c r="G397" s="13" t="s">
        <v>2240</v>
      </c>
      <c r="H397" s="13" t="s">
        <v>744</v>
      </c>
      <c r="I397" s="13" t="s">
        <v>2241</v>
      </c>
      <c r="J397" t="s">
        <v>107</v>
      </c>
      <c r="K397" t="s">
        <v>6866</v>
      </c>
    </row>
    <row r="398" spans="1:11" x14ac:dyDescent="0.25">
      <c r="A398">
        <v>424</v>
      </c>
      <c r="B398" t="s">
        <v>266</v>
      </c>
      <c r="C398" t="s">
        <v>6816</v>
      </c>
      <c r="D398" s="10">
        <v>41274</v>
      </c>
      <c r="E398" s="13" t="s">
        <v>2242</v>
      </c>
      <c r="F398" s="13" t="s">
        <v>2243</v>
      </c>
      <c r="G398" s="13" t="s">
        <v>2244</v>
      </c>
      <c r="H398" s="13" t="s">
        <v>744</v>
      </c>
      <c r="I398" s="13" t="s">
        <v>2245</v>
      </c>
      <c r="J398" t="s">
        <v>107</v>
      </c>
      <c r="K398" t="s">
        <v>6846</v>
      </c>
    </row>
    <row r="399" spans="1:11" x14ac:dyDescent="0.25">
      <c r="A399">
        <v>425</v>
      </c>
      <c r="B399" t="s">
        <v>266</v>
      </c>
      <c r="C399" t="s">
        <v>6817</v>
      </c>
      <c r="D399" s="10">
        <v>41639</v>
      </c>
      <c r="E399" s="13" t="s">
        <v>2246</v>
      </c>
      <c r="F399" s="13" t="s">
        <v>2247</v>
      </c>
      <c r="G399" s="13" t="s">
        <v>2248</v>
      </c>
      <c r="H399" s="13" t="s">
        <v>744</v>
      </c>
      <c r="I399" s="13" t="s">
        <v>2249</v>
      </c>
      <c r="J399" t="s">
        <v>107</v>
      </c>
      <c r="K399" t="s">
        <v>6846</v>
      </c>
    </row>
    <row r="400" spans="1:11" x14ac:dyDescent="0.25">
      <c r="A400">
        <v>426</v>
      </c>
      <c r="B400" t="s">
        <v>266</v>
      </c>
      <c r="C400" t="s">
        <v>6818</v>
      </c>
      <c r="D400" s="10">
        <v>42004</v>
      </c>
      <c r="E400" s="13" t="s">
        <v>2250</v>
      </c>
      <c r="F400" s="13" t="s">
        <v>2251</v>
      </c>
      <c r="G400" s="13" t="s">
        <v>2252</v>
      </c>
      <c r="H400" s="13" t="s">
        <v>744</v>
      </c>
      <c r="I400" s="13" t="s">
        <v>2253</v>
      </c>
      <c r="J400" t="s">
        <v>107</v>
      </c>
      <c r="K400" t="s">
        <v>6846</v>
      </c>
    </row>
    <row r="401" spans="1:11" x14ac:dyDescent="0.25">
      <c r="A401">
        <v>427</v>
      </c>
      <c r="B401" t="s">
        <v>266</v>
      </c>
      <c r="C401" t="s">
        <v>6819</v>
      </c>
      <c r="D401" s="10">
        <v>42369</v>
      </c>
      <c r="E401" s="13" t="s">
        <v>2254</v>
      </c>
      <c r="F401" s="13" t="s">
        <v>2255</v>
      </c>
      <c r="G401" s="13" t="s">
        <v>2256</v>
      </c>
      <c r="H401" s="13" t="s">
        <v>744</v>
      </c>
      <c r="I401" s="13" t="s">
        <v>2257</v>
      </c>
      <c r="J401" t="s">
        <v>107</v>
      </c>
      <c r="K401" t="s">
        <v>6846</v>
      </c>
    </row>
    <row r="402" spans="1:11" x14ac:dyDescent="0.25">
      <c r="A402">
        <v>428</v>
      </c>
      <c r="B402" t="s">
        <v>267</v>
      </c>
      <c r="C402" t="s">
        <v>6816</v>
      </c>
      <c r="D402" s="10">
        <v>41274</v>
      </c>
      <c r="E402" s="13" t="s">
        <v>2258</v>
      </c>
      <c r="F402" s="13" t="s">
        <v>2259</v>
      </c>
      <c r="G402" s="13" t="s">
        <v>1510</v>
      </c>
      <c r="H402" s="13" t="s">
        <v>744</v>
      </c>
      <c r="I402" s="13" t="s">
        <v>2260</v>
      </c>
      <c r="J402" t="s">
        <v>61</v>
      </c>
      <c r="K402" t="s">
        <v>6831</v>
      </c>
    </row>
    <row r="403" spans="1:11" x14ac:dyDescent="0.25">
      <c r="A403">
        <v>429</v>
      </c>
      <c r="B403" t="s">
        <v>267</v>
      </c>
      <c r="C403" t="s">
        <v>6817</v>
      </c>
      <c r="D403" s="10">
        <v>41639</v>
      </c>
      <c r="E403" s="13" t="s">
        <v>2261</v>
      </c>
      <c r="F403" s="13" t="s">
        <v>2262</v>
      </c>
      <c r="G403" s="13" t="s">
        <v>2263</v>
      </c>
      <c r="H403" s="13" t="s">
        <v>744</v>
      </c>
      <c r="I403" s="13" t="s">
        <v>2150</v>
      </c>
      <c r="J403" t="s">
        <v>61</v>
      </c>
      <c r="K403" t="s">
        <v>6831</v>
      </c>
    </row>
    <row r="404" spans="1:11" x14ac:dyDescent="0.25">
      <c r="A404">
        <v>430</v>
      </c>
      <c r="B404" t="s">
        <v>267</v>
      </c>
      <c r="C404" t="s">
        <v>6818</v>
      </c>
      <c r="D404" s="10">
        <v>42004</v>
      </c>
      <c r="E404" s="13" t="s">
        <v>2264</v>
      </c>
      <c r="F404" s="13" t="s">
        <v>2265</v>
      </c>
      <c r="G404" s="13" t="s">
        <v>939</v>
      </c>
      <c r="H404" s="13" t="s">
        <v>744</v>
      </c>
      <c r="I404" s="13" t="s">
        <v>2266</v>
      </c>
      <c r="J404" t="s">
        <v>61</v>
      </c>
      <c r="K404" t="s">
        <v>6831</v>
      </c>
    </row>
    <row r="405" spans="1:11" x14ac:dyDescent="0.25">
      <c r="A405">
        <v>431</v>
      </c>
      <c r="B405" t="s">
        <v>267</v>
      </c>
      <c r="C405" t="s">
        <v>6819</v>
      </c>
      <c r="D405" s="10">
        <v>42369</v>
      </c>
      <c r="E405" s="13" t="s">
        <v>2267</v>
      </c>
      <c r="F405" s="13" t="s">
        <v>2268</v>
      </c>
      <c r="G405" s="13" t="s">
        <v>2269</v>
      </c>
      <c r="H405" s="13" t="s">
        <v>744</v>
      </c>
      <c r="I405" s="13" t="s">
        <v>2270</v>
      </c>
      <c r="J405" t="s">
        <v>61</v>
      </c>
      <c r="K405" t="s">
        <v>6831</v>
      </c>
    </row>
    <row r="406" spans="1:11" x14ac:dyDescent="0.25">
      <c r="A406">
        <v>432</v>
      </c>
      <c r="B406" t="s">
        <v>268</v>
      </c>
      <c r="C406" t="s">
        <v>6816</v>
      </c>
      <c r="D406" s="10">
        <v>41639</v>
      </c>
      <c r="E406" s="13" t="s">
        <v>2271</v>
      </c>
      <c r="F406" s="13" t="s">
        <v>2272</v>
      </c>
      <c r="G406" s="13" t="s">
        <v>2273</v>
      </c>
      <c r="H406" s="13" t="s">
        <v>744</v>
      </c>
      <c r="I406" s="13" t="s">
        <v>2274</v>
      </c>
      <c r="J406" t="s">
        <v>8</v>
      </c>
      <c r="K406" t="s">
        <v>9</v>
      </c>
    </row>
    <row r="407" spans="1:11" x14ac:dyDescent="0.25">
      <c r="A407">
        <v>433</v>
      </c>
      <c r="B407" t="s">
        <v>268</v>
      </c>
      <c r="C407" t="s">
        <v>6817</v>
      </c>
      <c r="D407" s="10">
        <v>42004</v>
      </c>
      <c r="E407" s="13" t="s">
        <v>2275</v>
      </c>
      <c r="F407" s="13" t="s">
        <v>2276</v>
      </c>
      <c r="G407" s="13" t="s">
        <v>2277</v>
      </c>
      <c r="H407" s="13" t="s">
        <v>744</v>
      </c>
      <c r="I407" s="13" t="s">
        <v>2278</v>
      </c>
      <c r="J407" t="s">
        <v>8</v>
      </c>
      <c r="K407" t="s">
        <v>9</v>
      </c>
    </row>
    <row r="408" spans="1:11" x14ac:dyDescent="0.25">
      <c r="A408">
        <v>434</v>
      </c>
      <c r="B408" t="s">
        <v>268</v>
      </c>
      <c r="C408" t="s">
        <v>6818</v>
      </c>
      <c r="D408" s="10">
        <v>42369</v>
      </c>
      <c r="E408" s="13" t="s">
        <v>2279</v>
      </c>
      <c r="F408" s="13" t="s">
        <v>2280</v>
      </c>
      <c r="G408" s="13" t="s">
        <v>1433</v>
      </c>
      <c r="H408" s="13" t="s">
        <v>744</v>
      </c>
      <c r="I408" s="13" t="s">
        <v>2281</v>
      </c>
      <c r="J408" t="s">
        <v>8</v>
      </c>
      <c r="K408" t="s">
        <v>9</v>
      </c>
    </row>
    <row r="409" spans="1:11" x14ac:dyDescent="0.25">
      <c r="A409">
        <v>435</v>
      </c>
      <c r="B409" t="s">
        <v>268</v>
      </c>
      <c r="C409" t="s">
        <v>6819</v>
      </c>
      <c r="D409" s="10">
        <v>42735</v>
      </c>
      <c r="E409" s="13" t="s">
        <v>2282</v>
      </c>
      <c r="F409" s="13" t="s">
        <v>2283</v>
      </c>
      <c r="G409" s="13" t="s">
        <v>2284</v>
      </c>
      <c r="H409" s="13" t="s">
        <v>744</v>
      </c>
      <c r="I409" s="13" t="s">
        <v>2285</v>
      </c>
      <c r="J409" t="s">
        <v>8</v>
      </c>
      <c r="K409" t="s">
        <v>9</v>
      </c>
    </row>
    <row r="410" spans="1:11" x14ac:dyDescent="0.25">
      <c r="A410">
        <v>436</v>
      </c>
      <c r="B410" t="s">
        <v>269</v>
      </c>
      <c r="C410" t="s">
        <v>6816</v>
      </c>
      <c r="D410" s="10">
        <v>41639</v>
      </c>
      <c r="E410" s="13" t="s">
        <v>2286</v>
      </c>
      <c r="F410" s="13" t="s">
        <v>2287</v>
      </c>
      <c r="G410" s="13" t="s">
        <v>2288</v>
      </c>
      <c r="H410" s="13" t="s">
        <v>2192</v>
      </c>
      <c r="I410" s="13" t="s">
        <v>744</v>
      </c>
      <c r="J410" t="s">
        <v>79</v>
      </c>
      <c r="K410" t="s">
        <v>6880</v>
      </c>
    </row>
    <row r="411" spans="1:11" x14ac:dyDescent="0.25">
      <c r="A411">
        <v>437</v>
      </c>
      <c r="B411" t="s">
        <v>269</v>
      </c>
      <c r="C411" t="s">
        <v>6817</v>
      </c>
      <c r="D411" s="10">
        <v>42004</v>
      </c>
      <c r="E411" s="13" t="s">
        <v>2289</v>
      </c>
      <c r="F411" s="13" t="s">
        <v>2290</v>
      </c>
      <c r="G411" s="13" t="s">
        <v>2291</v>
      </c>
      <c r="H411" s="13" t="s">
        <v>2292</v>
      </c>
      <c r="I411" s="13" t="s">
        <v>744</v>
      </c>
      <c r="J411" t="s">
        <v>79</v>
      </c>
      <c r="K411" t="s">
        <v>6880</v>
      </c>
    </row>
    <row r="412" spans="1:11" x14ac:dyDescent="0.25">
      <c r="A412">
        <v>438</v>
      </c>
      <c r="B412" t="s">
        <v>269</v>
      </c>
      <c r="C412" t="s">
        <v>6818</v>
      </c>
      <c r="D412" s="10">
        <v>42369</v>
      </c>
      <c r="E412" s="13" t="s">
        <v>2293</v>
      </c>
      <c r="F412" s="13" t="s">
        <v>2294</v>
      </c>
      <c r="G412" s="13" t="s">
        <v>2295</v>
      </c>
      <c r="H412" s="13" t="s">
        <v>2296</v>
      </c>
      <c r="I412" s="13" t="s">
        <v>744</v>
      </c>
      <c r="J412" t="s">
        <v>79</v>
      </c>
      <c r="K412" t="s">
        <v>6880</v>
      </c>
    </row>
    <row r="413" spans="1:11" x14ac:dyDescent="0.25">
      <c r="A413">
        <v>439</v>
      </c>
      <c r="B413" t="s">
        <v>269</v>
      </c>
      <c r="C413" t="s">
        <v>6819</v>
      </c>
      <c r="D413" s="10">
        <v>42735</v>
      </c>
      <c r="E413" s="13" t="s">
        <v>2297</v>
      </c>
      <c r="F413" s="13" t="s">
        <v>2298</v>
      </c>
      <c r="G413" s="13" t="s">
        <v>2299</v>
      </c>
      <c r="H413" s="13" t="s">
        <v>2300</v>
      </c>
      <c r="I413" s="13" t="s">
        <v>744</v>
      </c>
      <c r="J413" t="s">
        <v>79</v>
      </c>
      <c r="K413" t="s">
        <v>6880</v>
      </c>
    </row>
    <row r="414" spans="1:11" x14ac:dyDescent="0.25">
      <c r="A414">
        <v>440</v>
      </c>
      <c r="B414" t="s">
        <v>271</v>
      </c>
      <c r="C414" t="s">
        <v>6816</v>
      </c>
      <c r="D414" s="10">
        <v>41578</v>
      </c>
      <c r="E414" s="13" t="s">
        <v>2301</v>
      </c>
      <c r="F414" s="13" t="s">
        <v>2302</v>
      </c>
      <c r="G414" s="13" t="s">
        <v>2303</v>
      </c>
      <c r="H414" s="13" t="s">
        <v>2304</v>
      </c>
      <c r="I414" s="13" t="s">
        <v>744</v>
      </c>
      <c r="J414" t="s">
        <v>8</v>
      </c>
      <c r="K414" t="s">
        <v>6859</v>
      </c>
    </row>
    <row r="415" spans="1:11" x14ac:dyDescent="0.25">
      <c r="A415">
        <v>441</v>
      </c>
      <c r="B415" t="s">
        <v>271</v>
      </c>
      <c r="C415" t="s">
        <v>6817</v>
      </c>
      <c r="D415" s="10">
        <v>41943</v>
      </c>
      <c r="E415" s="13" t="s">
        <v>2305</v>
      </c>
      <c r="F415" s="13" t="s">
        <v>2306</v>
      </c>
      <c r="G415" s="13" t="s">
        <v>2307</v>
      </c>
      <c r="H415" s="13" t="s">
        <v>2308</v>
      </c>
      <c r="I415" s="13" t="s">
        <v>744</v>
      </c>
      <c r="J415" t="s">
        <v>8</v>
      </c>
      <c r="K415" t="s">
        <v>6859</v>
      </c>
    </row>
    <row r="416" spans="1:11" x14ac:dyDescent="0.25">
      <c r="A416">
        <v>442</v>
      </c>
      <c r="B416" t="s">
        <v>271</v>
      </c>
      <c r="C416" t="s">
        <v>6818</v>
      </c>
      <c r="D416" s="10">
        <v>42308</v>
      </c>
      <c r="E416" s="13" t="s">
        <v>2309</v>
      </c>
      <c r="F416" s="13" t="s">
        <v>2310</v>
      </c>
      <c r="G416" s="13" t="s">
        <v>2311</v>
      </c>
      <c r="H416" s="13" t="s">
        <v>2312</v>
      </c>
      <c r="I416" s="13" t="s">
        <v>744</v>
      </c>
      <c r="J416" t="s">
        <v>8</v>
      </c>
      <c r="K416" t="s">
        <v>6859</v>
      </c>
    </row>
    <row r="417" spans="1:11" x14ac:dyDescent="0.25">
      <c r="A417">
        <v>443</v>
      </c>
      <c r="B417" t="s">
        <v>271</v>
      </c>
      <c r="C417" t="s">
        <v>6819</v>
      </c>
      <c r="D417" s="10">
        <v>42674</v>
      </c>
      <c r="E417" s="13" t="s">
        <v>2313</v>
      </c>
      <c r="F417" s="13" t="s">
        <v>2314</v>
      </c>
      <c r="G417" s="13" t="s">
        <v>2315</v>
      </c>
      <c r="H417" s="13" t="s">
        <v>2316</v>
      </c>
      <c r="I417" s="13" t="s">
        <v>744</v>
      </c>
      <c r="J417" t="s">
        <v>8</v>
      </c>
      <c r="K417" t="s">
        <v>6859</v>
      </c>
    </row>
    <row r="418" spans="1:11" x14ac:dyDescent="0.25">
      <c r="A418">
        <v>444</v>
      </c>
      <c r="B418" t="s">
        <v>272</v>
      </c>
      <c r="C418" t="s">
        <v>6816</v>
      </c>
      <c r="D418" s="10">
        <v>41243</v>
      </c>
      <c r="E418" s="13" t="s">
        <v>2317</v>
      </c>
      <c r="F418" s="13" t="s">
        <v>745</v>
      </c>
      <c r="G418" s="13" t="s">
        <v>2318</v>
      </c>
      <c r="H418" s="13" t="s">
        <v>744</v>
      </c>
      <c r="I418" s="13" t="s">
        <v>2319</v>
      </c>
      <c r="J418" t="s">
        <v>66</v>
      </c>
      <c r="K418" t="s">
        <v>6853</v>
      </c>
    </row>
    <row r="419" spans="1:11" x14ac:dyDescent="0.25">
      <c r="A419">
        <v>445</v>
      </c>
      <c r="B419" t="s">
        <v>272</v>
      </c>
      <c r="C419" t="s">
        <v>6817</v>
      </c>
      <c r="D419" s="10">
        <v>41639</v>
      </c>
      <c r="E419" s="13" t="s">
        <v>2320</v>
      </c>
      <c r="F419" s="13" t="s">
        <v>1467</v>
      </c>
      <c r="G419" s="13" t="s">
        <v>2321</v>
      </c>
      <c r="H419" s="13" t="s">
        <v>744</v>
      </c>
      <c r="I419" s="13" t="s">
        <v>2322</v>
      </c>
      <c r="J419" t="s">
        <v>66</v>
      </c>
      <c r="K419" t="s">
        <v>6853</v>
      </c>
    </row>
    <row r="420" spans="1:11" x14ac:dyDescent="0.25">
      <c r="A420">
        <v>446</v>
      </c>
      <c r="B420" t="s">
        <v>272</v>
      </c>
      <c r="C420" t="s">
        <v>6818</v>
      </c>
      <c r="D420" s="10">
        <v>42004</v>
      </c>
      <c r="E420" s="13" t="s">
        <v>2323</v>
      </c>
      <c r="F420" s="13" t="s">
        <v>2324</v>
      </c>
      <c r="G420" s="13" t="s">
        <v>2325</v>
      </c>
      <c r="H420" s="13" t="s">
        <v>744</v>
      </c>
      <c r="I420" s="13" t="s">
        <v>2326</v>
      </c>
      <c r="J420" t="s">
        <v>66</v>
      </c>
      <c r="K420" t="s">
        <v>6853</v>
      </c>
    </row>
    <row r="421" spans="1:11" x14ac:dyDescent="0.25">
      <c r="A421">
        <v>447</v>
      </c>
      <c r="B421" t="s">
        <v>272</v>
      </c>
      <c r="C421" t="s">
        <v>6819</v>
      </c>
      <c r="D421" s="10">
        <v>42369</v>
      </c>
      <c r="E421" s="13" t="s">
        <v>2327</v>
      </c>
      <c r="F421" s="13" t="s">
        <v>2328</v>
      </c>
      <c r="G421" s="13" t="s">
        <v>2329</v>
      </c>
      <c r="H421" s="13" t="s">
        <v>744</v>
      </c>
      <c r="I421" s="13" t="s">
        <v>2330</v>
      </c>
      <c r="J421" t="s">
        <v>66</v>
      </c>
      <c r="K421" t="s">
        <v>6853</v>
      </c>
    </row>
    <row r="422" spans="1:11" x14ac:dyDescent="0.25">
      <c r="A422">
        <v>448</v>
      </c>
      <c r="B422" t="s">
        <v>274</v>
      </c>
      <c r="C422" t="s">
        <v>6816</v>
      </c>
      <c r="D422" s="10">
        <v>41306</v>
      </c>
      <c r="E422" s="13" t="s">
        <v>2331</v>
      </c>
      <c r="F422" s="13" t="s">
        <v>2332</v>
      </c>
      <c r="G422" s="13" t="s">
        <v>2333</v>
      </c>
      <c r="H422" s="13" t="s">
        <v>744</v>
      </c>
      <c r="I422" s="13" t="s">
        <v>744</v>
      </c>
      <c r="J422" t="s">
        <v>6820</v>
      </c>
      <c r="K422" t="s">
        <v>6881</v>
      </c>
    </row>
    <row r="423" spans="1:11" x14ac:dyDescent="0.25">
      <c r="A423">
        <v>449</v>
      </c>
      <c r="B423" t="s">
        <v>274</v>
      </c>
      <c r="C423" t="s">
        <v>6817</v>
      </c>
      <c r="D423" s="10">
        <v>41670</v>
      </c>
      <c r="E423" s="13" t="s">
        <v>2334</v>
      </c>
      <c r="F423" s="13" t="s">
        <v>2335</v>
      </c>
      <c r="G423" s="13" t="s">
        <v>2336</v>
      </c>
      <c r="H423" s="13" t="s">
        <v>744</v>
      </c>
      <c r="I423" s="13" t="s">
        <v>744</v>
      </c>
      <c r="J423" t="s">
        <v>6820</v>
      </c>
      <c r="K423" t="s">
        <v>6881</v>
      </c>
    </row>
    <row r="424" spans="1:11" x14ac:dyDescent="0.25">
      <c r="A424">
        <v>450</v>
      </c>
      <c r="B424" t="s">
        <v>274</v>
      </c>
      <c r="C424" t="s">
        <v>6818</v>
      </c>
      <c r="D424" s="10">
        <v>42034</v>
      </c>
      <c r="E424" s="13" t="s">
        <v>2337</v>
      </c>
      <c r="F424" s="13" t="s">
        <v>2338</v>
      </c>
      <c r="G424" s="13" t="s">
        <v>2339</v>
      </c>
      <c r="H424" s="13" t="s">
        <v>744</v>
      </c>
      <c r="I424" s="13" t="s">
        <v>744</v>
      </c>
      <c r="J424" t="s">
        <v>6820</v>
      </c>
      <c r="K424" t="s">
        <v>6881</v>
      </c>
    </row>
    <row r="425" spans="1:11" x14ac:dyDescent="0.25">
      <c r="A425">
        <v>451</v>
      </c>
      <c r="B425" t="s">
        <v>274</v>
      </c>
      <c r="C425" t="s">
        <v>6819</v>
      </c>
      <c r="D425" s="10">
        <v>42398</v>
      </c>
      <c r="E425" s="13" t="s">
        <v>2340</v>
      </c>
      <c r="F425" s="13" t="s">
        <v>2341</v>
      </c>
      <c r="G425" s="13" t="s">
        <v>2342</v>
      </c>
      <c r="H425" s="13" t="s">
        <v>744</v>
      </c>
      <c r="I425" s="13" t="s">
        <v>744</v>
      </c>
      <c r="J425" t="s">
        <v>6820</v>
      </c>
      <c r="K425" t="s">
        <v>6881</v>
      </c>
    </row>
    <row r="426" spans="1:11" x14ac:dyDescent="0.25">
      <c r="A426">
        <v>452</v>
      </c>
      <c r="B426" t="s">
        <v>279</v>
      </c>
      <c r="C426" t="s">
        <v>6816</v>
      </c>
      <c r="D426" s="10">
        <v>41274</v>
      </c>
      <c r="E426" s="13" t="s">
        <v>2343</v>
      </c>
      <c r="F426" s="13" t="s">
        <v>2344</v>
      </c>
      <c r="G426" s="13" t="s">
        <v>2345</v>
      </c>
      <c r="H426" s="13" t="s">
        <v>744</v>
      </c>
      <c r="I426" s="13" t="s">
        <v>2346</v>
      </c>
      <c r="J426" t="s">
        <v>6824</v>
      </c>
      <c r="K426" t="s">
        <v>6882</v>
      </c>
    </row>
    <row r="427" spans="1:11" x14ac:dyDescent="0.25">
      <c r="A427">
        <v>453</v>
      </c>
      <c r="B427" t="s">
        <v>279</v>
      </c>
      <c r="C427" t="s">
        <v>6817</v>
      </c>
      <c r="D427" s="10">
        <v>41639</v>
      </c>
      <c r="E427" s="13" t="s">
        <v>2347</v>
      </c>
      <c r="F427" s="13" t="s">
        <v>2348</v>
      </c>
      <c r="G427" s="13" t="s">
        <v>2349</v>
      </c>
      <c r="H427" s="13" t="s">
        <v>744</v>
      </c>
      <c r="I427" s="13" t="s">
        <v>2350</v>
      </c>
      <c r="J427" t="s">
        <v>6824</v>
      </c>
      <c r="K427" t="s">
        <v>6882</v>
      </c>
    </row>
    <row r="428" spans="1:11" x14ac:dyDescent="0.25">
      <c r="A428">
        <v>454</v>
      </c>
      <c r="B428" t="s">
        <v>279</v>
      </c>
      <c r="C428" t="s">
        <v>6818</v>
      </c>
      <c r="D428" s="10">
        <v>42004</v>
      </c>
      <c r="E428" s="13" t="s">
        <v>2351</v>
      </c>
      <c r="F428" s="13" t="s">
        <v>2352</v>
      </c>
      <c r="G428" s="13" t="s">
        <v>2353</v>
      </c>
      <c r="H428" s="13" t="s">
        <v>744</v>
      </c>
      <c r="I428" s="13" t="s">
        <v>2354</v>
      </c>
      <c r="J428" t="s">
        <v>6824</v>
      </c>
      <c r="K428" t="s">
        <v>6882</v>
      </c>
    </row>
    <row r="429" spans="1:11" x14ac:dyDescent="0.25">
      <c r="A429">
        <v>455</v>
      </c>
      <c r="B429" t="s">
        <v>279</v>
      </c>
      <c r="C429" t="s">
        <v>6819</v>
      </c>
      <c r="D429" s="10">
        <v>42369</v>
      </c>
      <c r="E429" s="13" t="s">
        <v>2355</v>
      </c>
      <c r="F429" s="13" t="s">
        <v>1045</v>
      </c>
      <c r="G429" s="13" t="s">
        <v>2356</v>
      </c>
      <c r="H429" s="13" t="s">
        <v>744</v>
      </c>
      <c r="I429" s="13" t="s">
        <v>2357</v>
      </c>
      <c r="J429" t="s">
        <v>6824</v>
      </c>
      <c r="K429" t="s">
        <v>6882</v>
      </c>
    </row>
    <row r="430" spans="1:11" x14ac:dyDescent="0.25">
      <c r="A430">
        <v>456</v>
      </c>
      <c r="B430" t="s">
        <v>281</v>
      </c>
      <c r="C430" t="s">
        <v>6816</v>
      </c>
      <c r="D430" s="10">
        <v>41547</v>
      </c>
      <c r="E430" s="13" t="s">
        <v>2358</v>
      </c>
      <c r="F430" s="13" t="s">
        <v>2359</v>
      </c>
      <c r="G430" s="13" t="s">
        <v>2360</v>
      </c>
      <c r="H430" s="13" t="s">
        <v>744</v>
      </c>
      <c r="I430" s="13" t="s">
        <v>744</v>
      </c>
      <c r="J430" t="s">
        <v>6820</v>
      </c>
      <c r="K430" t="s">
        <v>282</v>
      </c>
    </row>
    <row r="431" spans="1:11" x14ac:dyDescent="0.25">
      <c r="A431">
        <v>457</v>
      </c>
      <c r="B431" t="s">
        <v>281</v>
      </c>
      <c r="C431" t="s">
        <v>6817</v>
      </c>
      <c r="D431" s="10">
        <v>41912</v>
      </c>
      <c r="E431" s="13" t="s">
        <v>2361</v>
      </c>
      <c r="F431" s="13" t="s">
        <v>2362</v>
      </c>
      <c r="G431" s="13" t="s">
        <v>2363</v>
      </c>
      <c r="H431" s="13" t="s">
        <v>744</v>
      </c>
      <c r="I431" s="13" t="s">
        <v>744</v>
      </c>
      <c r="J431" t="s">
        <v>6820</v>
      </c>
      <c r="K431" t="s">
        <v>282</v>
      </c>
    </row>
    <row r="432" spans="1:11" x14ac:dyDescent="0.25">
      <c r="A432">
        <v>458</v>
      </c>
      <c r="B432" t="s">
        <v>281</v>
      </c>
      <c r="C432" t="s">
        <v>6818</v>
      </c>
      <c r="D432" s="10">
        <v>42277</v>
      </c>
      <c r="E432" s="13" t="s">
        <v>2364</v>
      </c>
      <c r="F432" s="13" t="s">
        <v>2365</v>
      </c>
      <c r="G432" s="13" t="s">
        <v>2366</v>
      </c>
      <c r="H432" s="13" t="s">
        <v>744</v>
      </c>
      <c r="I432" s="13" t="s">
        <v>744</v>
      </c>
      <c r="J432" t="s">
        <v>6820</v>
      </c>
      <c r="K432" t="s">
        <v>282</v>
      </c>
    </row>
    <row r="433" spans="1:11" x14ac:dyDescent="0.25">
      <c r="A433">
        <v>459</v>
      </c>
      <c r="B433" t="s">
        <v>281</v>
      </c>
      <c r="C433" t="s">
        <v>6819</v>
      </c>
      <c r="D433" s="10">
        <v>42643</v>
      </c>
      <c r="E433" s="13" t="s">
        <v>2367</v>
      </c>
      <c r="F433" s="13" t="s">
        <v>2368</v>
      </c>
      <c r="G433" s="13" t="s">
        <v>2369</v>
      </c>
      <c r="H433" s="13" t="s">
        <v>744</v>
      </c>
      <c r="I433" s="13" t="s">
        <v>744</v>
      </c>
      <c r="J433" t="s">
        <v>6820</v>
      </c>
      <c r="K433" t="s">
        <v>282</v>
      </c>
    </row>
    <row r="434" spans="1:11" x14ac:dyDescent="0.25">
      <c r="A434">
        <v>460</v>
      </c>
      <c r="B434" t="s">
        <v>283</v>
      </c>
      <c r="C434" t="s">
        <v>6816</v>
      </c>
      <c r="D434" s="10">
        <v>41274</v>
      </c>
      <c r="E434" s="13" t="s">
        <v>2370</v>
      </c>
      <c r="F434" s="13" t="s">
        <v>2371</v>
      </c>
      <c r="G434" s="13" t="s">
        <v>2372</v>
      </c>
      <c r="H434" s="13" t="s">
        <v>2373</v>
      </c>
      <c r="I434" s="13" t="s">
        <v>744</v>
      </c>
      <c r="J434" t="s">
        <v>8</v>
      </c>
      <c r="K434" t="s">
        <v>6870</v>
      </c>
    </row>
    <row r="435" spans="1:11" x14ac:dyDescent="0.25">
      <c r="A435">
        <v>461</v>
      </c>
      <c r="B435" t="s">
        <v>283</v>
      </c>
      <c r="C435" t="s">
        <v>6817</v>
      </c>
      <c r="D435" s="10">
        <v>41639</v>
      </c>
      <c r="E435" s="13" t="s">
        <v>2374</v>
      </c>
      <c r="F435" s="13" t="s">
        <v>2375</v>
      </c>
      <c r="G435" s="13" t="s">
        <v>2376</v>
      </c>
      <c r="H435" s="13" t="s">
        <v>2377</v>
      </c>
      <c r="I435" s="13" t="s">
        <v>744</v>
      </c>
      <c r="J435" t="s">
        <v>8</v>
      </c>
      <c r="K435" t="s">
        <v>6870</v>
      </c>
    </row>
    <row r="436" spans="1:11" x14ac:dyDescent="0.25">
      <c r="A436">
        <v>462</v>
      </c>
      <c r="B436" t="s">
        <v>283</v>
      </c>
      <c r="C436" t="s">
        <v>6818</v>
      </c>
      <c r="D436" s="10">
        <v>42004</v>
      </c>
      <c r="E436" s="13" t="s">
        <v>2378</v>
      </c>
      <c r="F436" s="13" t="s">
        <v>2379</v>
      </c>
      <c r="G436" s="13" t="s">
        <v>2380</v>
      </c>
      <c r="H436" s="13" t="s">
        <v>2381</v>
      </c>
      <c r="I436" s="13" t="s">
        <v>744</v>
      </c>
      <c r="J436" t="s">
        <v>8</v>
      </c>
      <c r="K436" t="s">
        <v>6870</v>
      </c>
    </row>
    <row r="437" spans="1:11" x14ac:dyDescent="0.25">
      <c r="A437">
        <v>463</v>
      </c>
      <c r="B437" t="s">
        <v>283</v>
      </c>
      <c r="C437" t="s">
        <v>6819</v>
      </c>
      <c r="D437" s="10">
        <v>42369</v>
      </c>
      <c r="E437" s="13" t="s">
        <v>2382</v>
      </c>
      <c r="F437" s="13" t="s">
        <v>2383</v>
      </c>
      <c r="G437" s="13" t="s">
        <v>2384</v>
      </c>
      <c r="H437" s="13" t="s">
        <v>2385</v>
      </c>
      <c r="I437" s="13" t="s">
        <v>744</v>
      </c>
      <c r="J437" t="s">
        <v>8</v>
      </c>
      <c r="K437" t="s">
        <v>6870</v>
      </c>
    </row>
    <row r="438" spans="1:11" x14ac:dyDescent="0.25">
      <c r="A438">
        <v>464</v>
      </c>
      <c r="B438" t="s">
        <v>284</v>
      </c>
      <c r="C438" t="s">
        <v>6816</v>
      </c>
      <c r="D438" s="10">
        <v>41545</v>
      </c>
      <c r="E438" s="13" t="s">
        <v>2386</v>
      </c>
      <c r="F438" s="13" t="s">
        <v>2387</v>
      </c>
      <c r="G438" s="13" t="s">
        <v>2388</v>
      </c>
      <c r="H438" s="13" t="s">
        <v>744</v>
      </c>
      <c r="I438" s="13" t="s">
        <v>2389</v>
      </c>
      <c r="J438" t="s">
        <v>6820</v>
      </c>
      <c r="K438" t="s">
        <v>6883</v>
      </c>
    </row>
    <row r="439" spans="1:11" x14ac:dyDescent="0.25">
      <c r="A439">
        <v>465</v>
      </c>
      <c r="B439" t="s">
        <v>284</v>
      </c>
      <c r="C439" t="s">
        <v>6817</v>
      </c>
      <c r="D439" s="10">
        <v>41909</v>
      </c>
      <c r="E439" s="13" t="s">
        <v>2390</v>
      </c>
      <c r="F439" s="13" t="s">
        <v>2391</v>
      </c>
      <c r="G439" s="13" t="s">
        <v>2392</v>
      </c>
      <c r="H439" s="13" t="s">
        <v>744</v>
      </c>
      <c r="I439" s="13" t="s">
        <v>2393</v>
      </c>
      <c r="J439" t="s">
        <v>6820</v>
      </c>
      <c r="K439" t="s">
        <v>6883</v>
      </c>
    </row>
    <row r="440" spans="1:11" x14ac:dyDescent="0.25">
      <c r="A440">
        <v>466</v>
      </c>
      <c r="B440" t="s">
        <v>284</v>
      </c>
      <c r="C440" t="s">
        <v>6818</v>
      </c>
      <c r="D440" s="10">
        <v>42280</v>
      </c>
      <c r="E440" s="13" t="s">
        <v>2394</v>
      </c>
      <c r="F440" s="13" t="s">
        <v>2395</v>
      </c>
      <c r="G440" s="13" t="s">
        <v>2396</v>
      </c>
      <c r="H440" s="13" t="s">
        <v>744</v>
      </c>
      <c r="I440" s="13" t="s">
        <v>2397</v>
      </c>
      <c r="J440" t="s">
        <v>6820</v>
      </c>
      <c r="K440" t="s">
        <v>6883</v>
      </c>
    </row>
    <row r="441" spans="1:11" x14ac:dyDescent="0.25">
      <c r="A441">
        <v>467</v>
      </c>
      <c r="B441" t="s">
        <v>284</v>
      </c>
      <c r="C441" t="s">
        <v>6819</v>
      </c>
      <c r="D441" s="10">
        <v>42644</v>
      </c>
      <c r="E441" s="13" t="s">
        <v>2398</v>
      </c>
      <c r="F441" s="13" t="s">
        <v>2399</v>
      </c>
      <c r="G441" s="13" t="s">
        <v>2400</v>
      </c>
      <c r="H441" s="13" t="s">
        <v>744</v>
      </c>
      <c r="I441" s="13" t="s">
        <v>2401</v>
      </c>
      <c r="J441" t="s">
        <v>6820</v>
      </c>
      <c r="K441" t="s">
        <v>6883</v>
      </c>
    </row>
    <row r="442" spans="1:11" x14ac:dyDescent="0.25">
      <c r="A442">
        <v>468</v>
      </c>
      <c r="B442" t="s">
        <v>288</v>
      </c>
      <c r="C442" t="s">
        <v>6816</v>
      </c>
      <c r="D442" s="10">
        <v>41639</v>
      </c>
      <c r="E442" s="13" t="s">
        <v>2402</v>
      </c>
      <c r="F442" s="13" t="s">
        <v>2403</v>
      </c>
      <c r="G442" s="13" t="s">
        <v>2404</v>
      </c>
      <c r="H442" s="13" t="s">
        <v>744</v>
      </c>
      <c r="I442" s="13" t="s">
        <v>2405</v>
      </c>
      <c r="J442" t="s">
        <v>6820</v>
      </c>
      <c r="K442" t="s">
        <v>6868</v>
      </c>
    </row>
    <row r="443" spans="1:11" x14ac:dyDescent="0.25">
      <c r="A443">
        <v>469</v>
      </c>
      <c r="B443" t="s">
        <v>288</v>
      </c>
      <c r="C443" t="s">
        <v>6817</v>
      </c>
      <c r="D443" s="10">
        <v>42004</v>
      </c>
      <c r="E443" s="13" t="s">
        <v>2406</v>
      </c>
      <c r="F443" s="13" t="s">
        <v>2407</v>
      </c>
      <c r="G443" s="13" t="s">
        <v>2408</v>
      </c>
      <c r="H443" s="13" t="s">
        <v>744</v>
      </c>
      <c r="I443" s="13" t="s">
        <v>2409</v>
      </c>
      <c r="J443" t="s">
        <v>6820</v>
      </c>
      <c r="K443" t="s">
        <v>6868</v>
      </c>
    </row>
    <row r="444" spans="1:11" x14ac:dyDescent="0.25">
      <c r="A444">
        <v>470</v>
      </c>
      <c r="B444" t="s">
        <v>288</v>
      </c>
      <c r="C444" t="s">
        <v>6818</v>
      </c>
      <c r="D444" s="10">
        <v>42369</v>
      </c>
      <c r="E444" s="13" t="s">
        <v>2410</v>
      </c>
      <c r="F444" s="13" t="s">
        <v>2411</v>
      </c>
      <c r="G444" s="13" t="s">
        <v>2412</v>
      </c>
      <c r="H444" s="13" t="s">
        <v>744</v>
      </c>
      <c r="I444" s="13" t="s">
        <v>2413</v>
      </c>
      <c r="J444" t="s">
        <v>6820</v>
      </c>
      <c r="K444" t="s">
        <v>6868</v>
      </c>
    </row>
    <row r="445" spans="1:11" x14ac:dyDescent="0.25">
      <c r="A445">
        <v>471</v>
      </c>
      <c r="B445" t="s">
        <v>288</v>
      </c>
      <c r="C445" t="s">
        <v>6819</v>
      </c>
      <c r="D445" s="10">
        <v>42735</v>
      </c>
      <c r="E445" s="13" t="s">
        <v>2414</v>
      </c>
      <c r="F445" s="13" t="s">
        <v>2415</v>
      </c>
      <c r="G445" s="13" t="s">
        <v>2416</v>
      </c>
      <c r="H445" s="13" t="s">
        <v>744</v>
      </c>
      <c r="I445" s="13" t="s">
        <v>1105</v>
      </c>
      <c r="J445" t="s">
        <v>6820</v>
      </c>
      <c r="K445" t="s">
        <v>6868</v>
      </c>
    </row>
    <row r="446" spans="1:11" x14ac:dyDescent="0.25">
      <c r="A446">
        <v>472</v>
      </c>
      <c r="B446" t="s">
        <v>289</v>
      </c>
      <c r="C446" t="s">
        <v>6816</v>
      </c>
      <c r="D446" s="10">
        <v>41639</v>
      </c>
      <c r="E446" s="13" t="s">
        <v>2402</v>
      </c>
      <c r="F446" s="13" t="s">
        <v>2403</v>
      </c>
      <c r="G446" s="13" t="s">
        <v>2404</v>
      </c>
      <c r="H446" s="13" t="s">
        <v>744</v>
      </c>
      <c r="I446" s="13" t="s">
        <v>2405</v>
      </c>
      <c r="J446" t="s">
        <v>6820</v>
      </c>
      <c r="K446" t="s">
        <v>6868</v>
      </c>
    </row>
    <row r="447" spans="1:11" x14ac:dyDescent="0.25">
      <c r="A447">
        <v>473</v>
      </c>
      <c r="B447" t="s">
        <v>289</v>
      </c>
      <c r="C447" t="s">
        <v>6817</v>
      </c>
      <c r="D447" s="10">
        <v>42004</v>
      </c>
      <c r="E447" s="13" t="s">
        <v>2406</v>
      </c>
      <c r="F447" s="13" t="s">
        <v>2407</v>
      </c>
      <c r="G447" s="13" t="s">
        <v>2408</v>
      </c>
      <c r="H447" s="13" t="s">
        <v>744</v>
      </c>
      <c r="I447" s="13" t="s">
        <v>2409</v>
      </c>
      <c r="J447" t="s">
        <v>6820</v>
      </c>
      <c r="K447" t="s">
        <v>6868</v>
      </c>
    </row>
    <row r="448" spans="1:11" x14ac:dyDescent="0.25">
      <c r="A448">
        <v>474</v>
      </c>
      <c r="B448" t="s">
        <v>289</v>
      </c>
      <c r="C448" t="s">
        <v>6818</v>
      </c>
      <c r="D448" s="10">
        <v>42369</v>
      </c>
      <c r="E448" s="13" t="s">
        <v>2410</v>
      </c>
      <c r="F448" s="13" t="s">
        <v>2411</v>
      </c>
      <c r="G448" s="13" t="s">
        <v>2412</v>
      </c>
      <c r="H448" s="13" t="s">
        <v>744</v>
      </c>
      <c r="I448" s="13" t="s">
        <v>2413</v>
      </c>
      <c r="J448" t="s">
        <v>6820</v>
      </c>
      <c r="K448" t="s">
        <v>6868</v>
      </c>
    </row>
    <row r="449" spans="1:11" x14ac:dyDescent="0.25">
      <c r="A449">
        <v>475</v>
      </c>
      <c r="B449" t="s">
        <v>289</v>
      </c>
      <c r="C449" t="s">
        <v>6819</v>
      </c>
      <c r="D449" s="10">
        <v>42735</v>
      </c>
      <c r="E449" s="13" t="s">
        <v>2414</v>
      </c>
      <c r="F449" s="13" t="s">
        <v>2415</v>
      </c>
      <c r="G449" s="13" t="s">
        <v>2416</v>
      </c>
      <c r="H449" s="13" t="s">
        <v>744</v>
      </c>
      <c r="I449" s="13" t="s">
        <v>1105</v>
      </c>
      <c r="J449" t="s">
        <v>6820</v>
      </c>
      <c r="K449" t="s">
        <v>6868</v>
      </c>
    </row>
    <row r="450" spans="1:11" x14ac:dyDescent="0.25">
      <c r="A450">
        <v>476</v>
      </c>
      <c r="B450" t="s">
        <v>290</v>
      </c>
      <c r="C450" t="s">
        <v>6816</v>
      </c>
      <c r="D450" s="10">
        <v>41639</v>
      </c>
      <c r="E450" s="13" t="s">
        <v>2417</v>
      </c>
      <c r="F450" s="13" t="s">
        <v>2418</v>
      </c>
      <c r="G450" s="13" t="s">
        <v>2419</v>
      </c>
      <c r="H450" s="13" t="s">
        <v>744</v>
      </c>
      <c r="I450" s="13" t="s">
        <v>2420</v>
      </c>
      <c r="J450" t="s">
        <v>6820</v>
      </c>
      <c r="K450" t="s">
        <v>6857</v>
      </c>
    </row>
    <row r="451" spans="1:11" x14ac:dyDescent="0.25">
      <c r="A451">
        <v>477</v>
      </c>
      <c r="B451" t="s">
        <v>290</v>
      </c>
      <c r="C451" t="s">
        <v>6817</v>
      </c>
      <c r="D451" s="10">
        <v>42004</v>
      </c>
      <c r="E451" s="13" t="s">
        <v>2421</v>
      </c>
      <c r="F451" s="13" t="s">
        <v>2422</v>
      </c>
      <c r="G451" s="13" t="s">
        <v>2423</v>
      </c>
      <c r="H451" s="13" t="s">
        <v>744</v>
      </c>
      <c r="I451" s="13" t="s">
        <v>2354</v>
      </c>
      <c r="J451" t="s">
        <v>6820</v>
      </c>
      <c r="K451" t="s">
        <v>6857</v>
      </c>
    </row>
    <row r="452" spans="1:11" x14ac:dyDescent="0.25">
      <c r="A452">
        <v>478</v>
      </c>
      <c r="B452" t="s">
        <v>290</v>
      </c>
      <c r="C452" t="s">
        <v>6818</v>
      </c>
      <c r="D452" s="10">
        <v>42369</v>
      </c>
      <c r="E452" s="13" t="s">
        <v>2424</v>
      </c>
      <c r="F452" s="13" t="s">
        <v>2425</v>
      </c>
      <c r="G452" s="13" t="s">
        <v>2426</v>
      </c>
      <c r="H452" s="13" t="s">
        <v>744</v>
      </c>
      <c r="I452" s="13" t="s">
        <v>2427</v>
      </c>
      <c r="J452" t="s">
        <v>6820</v>
      </c>
      <c r="K452" t="s">
        <v>6857</v>
      </c>
    </row>
    <row r="453" spans="1:11" x14ac:dyDescent="0.25">
      <c r="A453">
        <v>479</v>
      </c>
      <c r="B453" t="s">
        <v>290</v>
      </c>
      <c r="C453" t="s">
        <v>6819</v>
      </c>
      <c r="D453" s="10">
        <v>42735</v>
      </c>
      <c r="E453" s="13" t="s">
        <v>2428</v>
      </c>
      <c r="F453" s="13" t="s">
        <v>2429</v>
      </c>
      <c r="G453" s="13" t="s">
        <v>2430</v>
      </c>
      <c r="H453" s="13" t="s">
        <v>744</v>
      </c>
      <c r="I453" s="13" t="s">
        <v>2431</v>
      </c>
      <c r="J453" t="s">
        <v>6820</v>
      </c>
      <c r="K453" t="s">
        <v>6857</v>
      </c>
    </row>
    <row r="454" spans="1:11" x14ac:dyDescent="0.25">
      <c r="A454">
        <v>480</v>
      </c>
      <c r="B454" t="s">
        <v>291</v>
      </c>
      <c r="C454" t="s">
        <v>6816</v>
      </c>
      <c r="D454" s="10">
        <v>41274</v>
      </c>
      <c r="E454" s="13" t="s">
        <v>2432</v>
      </c>
      <c r="F454" s="13" t="s">
        <v>2433</v>
      </c>
      <c r="G454" s="13" t="s">
        <v>2434</v>
      </c>
      <c r="H454" s="13" t="s">
        <v>744</v>
      </c>
      <c r="I454" s="13" t="s">
        <v>2435</v>
      </c>
      <c r="J454" t="s">
        <v>6834</v>
      </c>
      <c r="K454" t="s">
        <v>6842</v>
      </c>
    </row>
    <row r="455" spans="1:11" x14ac:dyDescent="0.25">
      <c r="A455">
        <v>481</v>
      </c>
      <c r="B455" t="s">
        <v>291</v>
      </c>
      <c r="C455" t="s">
        <v>6817</v>
      </c>
      <c r="D455" s="10">
        <v>41639</v>
      </c>
      <c r="E455" s="13" t="s">
        <v>2436</v>
      </c>
      <c r="F455" s="13" t="s">
        <v>2437</v>
      </c>
      <c r="G455" s="13" t="s">
        <v>2438</v>
      </c>
      <c r="H455" s="13" t="s">
        <v>744</v>
      </c>
      <c r="I455" s="13" t="s">
        <v>2439</v>
      </c>
      <c r="J455" t="s">
        <v>6834</v>
      </c>
      <c r="K455" t="s">
        <v>6842</v>
      </c>
    </row>
    <row r="456" spans="1:11" x14ac:dyDescent="0.25">
      <c r="A456">
        <v>482</v>
      </c>
      <c r="B456" t="s">
        <v>291</v>
      </c>
      <c r="C456" t="s">
        <v>6818</v>
      </c>
      <c r="D456" s="10">
        <v>42004</v>
      </c>
      <c r="E456" s="13" t="s">
        <v>2440</v>
      </c>
      <c r="F456" s="13" t="s">
        <v>2441</v>
      </c>
      <c r="G456" s="13" t="s">
        <v>2442</v>
      </c>
      <c r="H456" s="13" t="s">
        <v>744</v>
      </c>
      <c r="I456" s="13" t="s">
        <v>2443</v>
      </c>
      <c r="J456" t="s">
        <v>6834</v>
      </c>
      <c r="K456" t="s">
        <v>6842</v>
      </c>
    </row>
    <row r="457" spans="1:11" x14ac:dyDescent="0.25">
      <c r="A457">
        <v>483</v>
      </c>
      <c r="B457" t="s">
        <v>291</v>
      </c>
      <c r="C457" t="s">
        <v>6819</v>
      </c>
      <c r="D457" s="10">
        <v>42369</v>
      </c>
      <c r="E457" s="13" t="s">
        <v>2444</v>
      </c>
      <c r="F457" s="13" t="s">
        <v>2445</v>
      </c>
      <c r="G457" s="13" t="s">
        <v>2446</v>
      </c>
      <c r="H457" s="13" t="s">
        <v>744</v>
      </c>
      <c r="I457" s="13" t="s">
        <v>2447</v>
      </c>
      <c r="J457" t="s">
        <v>6834</v>
      </c>
      <c r="K457" t="s">
        <v>6842</v>
      </c>
    </row>
    <row r="458" spans="1:11" x14ac:dyDescent="0.25">
      <c r="A458">
        <v>484</v>
      </c>
      <c r="B458" t="s">
        <v>292</v>
      </c>
      <c r="C458" t="s">
        <v>6816</v>
      </c>
      <c r="D458" s="10">
        <v>41307</v>
      </c>
      <c r="E458" s="13" t="s">
        <v>2448</v>
      </c>
      <c r="F458" s="13" t="s">
        <v>2449</v>
      </c>
      <c r="G458" s="13" t="s">
        <v>2450</v>
      </c>
      <c r="H458" s="13" t="s">
        <v>744</v>
      </c>
      <c r="I458" s="13" t="s">
        <v>744</v>
      </c>
      <c r="J458" t="s">
        <v>6820</v>
      </c>
      <c r="K458" t="s">
        <v>6881</v>
      </c>
    </row>
    <row r="459" spans="1:11" x14ac:dyDescent="0.25">
      <c r="A459">
        <v>485</v>
      </c>
      <c r="B459" t="s">
        <v>292</v>
      </c>
      <c r="C459" t="s">
        <v>6817</v>
      </c>
      <c r="D459" s="10">
        <v>41671</v>
      </c>
      <c r="E459" s="13" t="s">
        <v>2451</v>
      </c>
      <c r="F459" s="13" t="s">
        <v>2452</v>
      </c>
      <c r="G459" s="13" t="s">
        <v>2453</v>
      </c>
      <c r="H459" s="13" t="s">
        <v>744</v>
      </c>
      <c r="I459" s="13" t="s">
        <v>744</v>
      </c>
      <c r="J459" t="s">
        <v>6820</v>
      </c>
      <c r="K459" t="s">
        <v>6881</v>
      </c>
    </row>
    <row r="460" spans="1:11" x14ac:dyDescent="0.25">
      <c r="A460">
        <v>486</v>
      </c>
      <c r="B460" t="s">
        <v>292</v>
      </c>
      <c r="C460" t="s">
        <v>6818</v>
      </c>
      <c r="D460" s="10">
        <v>42035</v>
      </c>
      <c r="E460" s="13" t="s">
        <v>2454</v>
      </c>
      <c r="F460" s="13" t="s">
        <v>2455</v>
      </c>
      <c r="G460" s="13" t="s">
        <v>2456</v>
      </c>
      <c r="H460" s="13" t="s">
        <v>744</v>
      </c>
      <c r="I460" s="13" t="s">
        <v>744</v>
      </c>
      <c r="J460" t="s">
        <v>6820</v>
      </c>
      <c r="K460" t="s">
        <v>6881</v>
      </c>
    </row>
    <row r="461" spans="1:11" x14ac:dyDescent="0.25">
      <c r="A461">
        <v>487</v>
      </c>
      <c r="B461" t="s">
        <v>292</v>
      </c>
      <c r="C461" t="s">
        <v>6819</v>
      </c>
      <c r="D461" s="10">
        <v>42399</v>
      </c>
      <c r="E461" s="13" t="s">
        <v>2457</v>
      </c>
      <c r="F461" s="13" t="s">
        <v>2458</v>
      </c>
      <c r="G461" s="13" t="s">
        <v>2459</v>
      </c>
      <c r="H461" s="13" t="s">
        <v>744</v>
      </c>
      <c r="I461" s="13" t="s">
        <v>744</v>
      </c>
      <c r="J461" t="s">
        <v>6820</v>
      </c>
      <c r="K461" t="s">
        <v>6881</v>
      </c>
    </row>
    <row r="462" spans="1:11" x14ac:dyDescent="0.25">
      <c r="A462">
        <v>488</v>
      </c>
      <c r="B462" t="s">
        <v>294</v>
      </c>
      <c r="C462" t="s">
        <v>6816</v>
      </c>
      <c r="D462" s="10">
        <v>41274</v>
      </c>
      <c r="E462" s="13" t="s">
        <v>2460</v>
      </c>
      <c r="F462" s="13" t="s">
        <v>744</v>
      </c>
      <c r="G462" s="13" t="s">
        <v>2461</v>
      </c>
      <c r="H462" s="13" t="s">
        <v>744</v>
      </c>
      <c r="I462" s="13" t="s">
        <v>2462</v>
      </c>
      <c r="J462" t="s">
        <v>8</v>
      </c>
      <c r="K462" t="s">
        <v>6884</v>
      </c>
    </row>
    <row r="463" spans="1:11" x14ac:dyDescent="0.25">
      <c r="A463">
        <v>489</v>
      </c>
      <c r="B463" t="s">
        <v>294</v>
      </c>
      <c r="C463" t="s">
        <v>6817</v>
      </c>
      <c r="D463" s="10">
        <v>41639</v>
      </c>
      <c r="E463" s="13" t="s">
        <v>2463</v>
      </c>
      <c r="F463" s="13" t="s">
        <v>744</v>
      </c>
      <c r="G463" s="13" t="s">
        <v>2464</v>
      </c>
      <c r="H463" s="13" t="s">
        <v>744</v>
      </c>
      <c r="I463" s="13" t="s">
        <v>2465</v>
      </c>
      <c r="J463" t="s">
        <v>8</v>
      </c>
      <c r="K463" t="s">
        <v>6884</v>
      </c>
    </row>
    <row r="464" spans="1:11" x14ac:dyDescent="0.25">
      <c r="A464">
        <v>490</v>
      </c>
      <c r="B464" t="s">
        <v>294</v>
      </c>
      <c r="C464" t="s">
        <v>6818</v>
      </c>
      <c r="D464" s="10">
        <v>42004</v>
      </c>
      <c r="E464" s="13" t="s">
        <v>2466</v>
      </c>
      <c r="F464" s="13" t="s">
        <v>744</v>
      </c>
      <c r="G464" s="13" t="s">
        <v>2467</v>
      </c>
      <c r="H464" s="13" t="s">
        <v>744</v>
      </c>
      <c r="I464" s="13" t="s">
        <v>2468</v>
      </c>
      <c r="J464" t="s">
        <v>8</v>
      </c>
      <c r="K464" t="s">
        <v>6884</v>
      </c>
    </row>
    <row r="465" spans="1:11" x14ac:dyDescent="0.25">
      <c r="A465">
        <v>491</v>
      </c>
      <c r="B465" t="s">
        <v>294</v>
      </c>
      <c r="C465" t="s">
        <v>6819</v>
      </c>
      <c r="D465" s="10">
        <v>42369</v>
      </c>
      <c r="E465" s="13" t="s">
        <v>2469</v>
      </c>
      <c r="F465" s="13" t="s">
        <v>744</v>
      </c>
      <c r="G465" s="13" t="s">
        <v>2470</v>
      </c>
      <c r="H465" s="13" t="s">
        <v>744</v>
      </c>
      <c r="I465" s="13" t="s">
        <v>2471</v>
      </c>
      <c r="J465" t="s">
        <v>8</v>
      </c>
      <c r="K465" t="s">
        <v>6884</v>
      </c>
    </row>
    <row r="466" spans="1:11" x14ac:dyDescent="0.25">
      <c r="A466">
        <v>492</v>
      </c>
      <c r="B466" t="s">
        <v>296</v>
      </c>
      <c r="C466" t="s">
        <v>6816</v>
      </c>
      <c r="D466" s="10">
        <v>41639</v>
      </c>
      <c r="E466" s="13" t="s">
        <v>2472</v>
      </c>
      <c r="F466" s="13" t="s">
        <v>2473</v>
      </c>
      <c r="G466" s="13" t="s">
        <v>2474</v>
      </c>
      <c r="H466" s="13" t="s">
        <v>744</v>
      </c>
      <c r="I466" s="13" t="s">
        <v>744</v>
      </c>
      <c r="J466" t="s">
        <v>8</v>
      </c>
      <c r="K466" t="s">
        <v>6869</v>
      </c>
    </row>
    <row r="467" spans="1:11" x14ac:dyDescent="0.25">
      <c r="A467">
        <v>493</v>
      </c>
      <c r="B467" t="s">
        <v>296</v>
      </c>
      <c r="C467" t="s">
        <v>6817</v>
      </c>
      <c r="D467" s="10">
        <v>42004</v>
      </c>
      <c r="E467" s="13" t="s">
        <v>2475</v>
      </c>
      <c r="F467" s="13" t="s">
        <v>2476</v>
      </c>
      <c r="G467" s="13" t="s">
        <v>2477</v>
      </c>
      <c r="H467" s="13" t="s">
        <v>744</v>
      </c>
      <c r="I467" s="13" t="s">
        <v>744</v>
      </c>
      <c r="J467" t="s">
        <v>8</v>
      </c>
      <c r="K467" t="s">
        <v>6869</v>
      </c>
    </row>
    <row r="468" spans="1:11" x14ac:dyDescent="0.25">
      <c r="A468">
        <v>494</v>
      </c>
      <c r="B468" t="s">
        <v>296</v>
      </c>
      <c r="C468" t="s">
        <v>6818</v>
      </c>
      <c r="D468" s="10">
        <v>42369</v>
      </c>
      <c r="E468" s="13" t="s">
        <v>2478</v>
      </c>
      <c r="F468" s="13" t="s">
        <v>2479</v>
      </c>
      <c r="G468" s="13" t="s">
        <v>2480</v>
      </c>
      <c r="H468" s="13" t="s">
        <v>744</v>
      </c>
      <c r="I468" s="13" t="s">
        <v>744</v>
      </c>
      <c r="J468" t="s">
        <v>8</v>
      </c>
      <c r="K468" t="s">
        <v>6869</v>
      </c>
    </row>
    <row r="469" spans="1:11" x14ac:dyDescent="0.25">
      <c r="A469">
        <v>495</v>
      </c>
      <c r="B469" t="s">
        <v>296</v>
      </c>
      <c r="C469" t="s">
        <v>6819</v>
      </c>
      <c r="D469" s="10">
        <v>42735</v>
      </c>
      <c r="E469" s="13" t="s">
        <v>2481</v>
      </c>
      <c r="F469" s="13" t="s">
        <v>2482</v>
      </c>
      <c r="G469" s="13" t="s">
        <v>2483</v>
      </c>
      <c r="H469" s="13" t="s">
        <v>744</v>
      </c>
      <c r="I469" s="13" t="s">
        <v>744</v>
      </c>
      <c r="J469" t="s">
        <v>8</v>
      </c>
      <c r="K469" t="s">
        <v>6869</v>
      </c>
    </row>
    <row r="470" spans="1:11" x14ac:dyDescent="0.25">
      <c r="A470">
        <v>496</v>
      </c>
      <c r="B470" t="s">
        <v>297</v>
      </c>
      <c r="C470" t="s">
        <v>6816</v>
      </c>
      <c r="D470" s="10">
        <v>41639</v>
      </c>
      <c r="E470" s="13" t="s">
        <v>2484</v>
      </c>
      <c r="F470" s="13" t="s">
        <v>2485</v>
      </c>
      <c r="G470" s="13" t="s">
        <v>2486</v>
      </c>
      <c r="H470" s="13" t="s">
        <v>744</v>
      </c>
      <c r="I470" s="13" t="s">
        <v>2487</v>
      </c>
      <c r="J470" t="s">
        <v>6828</v>
      </c>
      <c r="K470" t="s">
        <v>6885</v>
      </c>
    </row>
    <row r="471" spans="1:11" x14ac:dyDescent="0.25">
      <c r="A471">
        <v>497</v>
      </c>
      <c r="B471" t="s">
        <v>297</v>
      </c>
      <c r="C471" t="s">
        <v>6817</v>
      </c>
      <c r="D471" s="10">
        <v>42004</v>
      </c>
      <c r="E471" s="13" t="s">
        <v>2488</v>
      </c>
      <c r="F471" s="13" t="s">
        <v>2489</v>
      </c>
      <c r="G471" s="13" t="s">
        <v>2490</v>
      </c>
      <c r="H471" s="13" t="s">
        <v>744</v>
      </c>
      <c r="I471" s="13" t="s">
        <v>2487</v>
      </c>
      <c r="J471" t="s">
        <v>6828</v>
      </c>
      <c r="K471" t="s">
        <v>6885</v>
      </c>
    </row>
    <row r="472" spans="1:11" x14ac:dyDescent="0.25">
      <c r="A472">
        <v>498</v>
      </c>
      <c r="B472" t="s">
        <v>297</v>
      </c>
      <c r="C472" t="s">
        <v>6818</v>
      </c>
      <c r="D472" s="10">
        <v>42369</v>
      </c>
      <c r="E472" s="13" t="s">
        <v>2491</v>
      </c>
      <c r="F472" s="13" t="s">
        <v>2492</v>
      </c>
      <c r="G472" s="13" t="s">
        <v>2493</v>
      </c>
      <c r="H472" s="13" t="s">
        <v>744</v>
      </c>
      <c r="I472" s="13" t="s">
        <v>2494</v>
      </c>
      <c r="J472" t="s">
        <v>6828</v>
      </c>
      <c r="K472" t="s">
        <v>6885</v>
      </c>
    </row>
    <row r="473" spans="1:11" x14ac:dyDescent="0.25">
      <c r="A473">
        <v>499</v>
      </c>
      <c r="B473" t="s">
        <v>297</v>
      </c>
      <c r="C473" t="s">
        <v>6819</v>
      </c>
      <c r="D473" s="10">
        <v>42735</v>
      </c>
      <c r="E473" s="13" t="s">
        <v>2495</v>
      </c>
      <c r="F473" s="13" t="s">
        <v>2496</v>
      </c>
      <c r="G473" s="13" t="s">
        <v>2497</v>
      </c>
      <c r="H473" s="13" t="s">
        <v>744</v>
      </c>
      <c r="I473" s="13" t="s">
        <v>2498</v>
      </c>
      <c r="J473" t="s">
        <v>6828</v>
      </c>
      <c r="K473" t="s">
        <v>6885</v>
      </c>
    </row>
    <row r="474" spans="1:11" x14ac:dyDescent="0.25">
      <c r="A474">
        <v>500</v>
      </c>
      <c r="B474" t="s">
        <v>299</v>
      </c>
      <c r="C474" t="s">
        <v>6816</v>
      </c>
      <c r="D474" s="10">
        <v>41420</v>
      </c>
      <c r="E474" s="13" t="s">
        <v>2499</v>
      </c>
      <c r="F474" s="13" t="s">
        <v>2500</v>
      </c>
      <c r="G474" s="13" t="s">
        <v>2501</v>
      </c>
      <c r="H474" s="13" t="s">
        <v>744</v>
      </c>
      <c r="I474" s="13" t="s">
        <v>2502</v>
      </c>
      <c r="J474" t="s">
        <v>6820</v>
      </c>
      <c r="K474" t="s">
        <v>206</v>
      </c>
    </row>
    <row r="475" spans="1:11" x14ac:dyDescent="0.25">
      <c r="A475">
        <v>501</v>
      </c>
      <c r="B475" t="s">
        <v>299</v>
      </c>
      <c r="C475" t="s">
        <v>6817</v>
      </c>
      <c r="D475" s="10">
        <v>41784</v>
      </c>
      <c r="E475" s="13" t="s">
        <v>2503</v>
      </c>
      <c r="F475" s="13" t="s">
        <v>2504</v>
      </c>
      <c r="G475" s="13" t="s">
        <v>2505</v>
      </c>
      <c r="H475" s="13" t="s">
        <v>744</v>
      </c>
      <c r="I475" s="13" t="s">
        <v>2506</v>
      </c>
      <c r="J475" t="s">
        <v>6820</v>
      </c>
      <c r="K475" t="s">
        <v>206</v>
      </c>
    </row>
    <row r="476" spans="1:11" x14ac:dyDescent="0.25">
      <c r="A476">
        <v>502</v>
      </c>
      <c r="B476" t="s">
        <v>299</v>
      </c>
      <c r="C476" t="s">
        <v>6818</v>
      </c>
      <c r="D476" s="10">
        <v>42155</v>
      </c>
      <c r="E476" s="13" t="s">
        <v>2507</v>
      </c>
      <c r="F476" s="13" t="s">
        <v>2508</v>
      </c>
      <c r="G476" s="13" t="s">
        <v>2509</v>
      </c>
      <c r="H476" s="13" t="s">
        <v>744</v>
      </c>
      <c r="I476" s="13" t="s">
        <v>2510</v>
      </c>
      <c r="J476" t="s">
        <v>6820</v>
      </c>
      <c r="K476" t="s">
        <v>206</v>
      </c>
    </row>
    <row r="477" spans="1:11" x14ac:dyDescent="0.25">
      <c r="A477">
        <v>503</v>
      </c>
      <c r="B477" t="s">
        <v>299</v>
      </c>
      <c r="C477" t="s">
        <v>6819</v>
      </c>
      <c r="D477" s="10">
        <v>42519</v>
      </c>
      <c r="E477" s="13" t="s">
        <v>2511</v>
      </c>
      <c r="F477" s="13" t="s">
        <v>2512</v>
      </c>
      <c r="G477" s="13" t="s">
        <v>2513</v>
      </c>
      <c r="H477" s="13" t="s">
        <v>744</v>
      </c>
      <c r="I477" s="13" t="s">
        <v>2514</v>
      </c>
      <c r="J477" t="s">
        <v>6820</v>
      </c>
      <c r="K477" t="s">
        <v>206</v>
      </c>
    </row>
    <row r="478" spans="1:11" x14ac:dyDescent="0.25">
      <c r="A478">
        <v>504</v>
      </c>
      <c r="B478" t="s">
        <v>300</v>
      </c>
      <c r="C478" t="s">
        <v>6816</v>
      </c>
      <c r="D478" s="10">
        <v>41274</v>
      </c>
      <c r="E478" s="13" t="s">
        <v>2515</v>
      </c>
      <c r="F478" s="13" t="s">
        <v>2516</v>
      </c>
      <c r="G478" s="13" t="s">
        <v>2517</v>
      </c>
      <c r="H478" s="13" t="s">
        <v>744</v>
      </c>
      <c r="I478" s="13" t="s">
        <v>1509</v>
      </c>
      <c r="J478" t="s">
        <v>61</v>
      </c>
      <c r="K478" t="s">
        <v>6831</v>
      </c>
    </row>
    <row r="479" spans="1:11" x14ac:dyDescent="0.25">
      <c r="A479">
        <v>505</v>
      </c>
      <c r="B479" t="s">
        <v>300</v>
      </c>
      <c r="C479" t="s">
        <v>6817</v>
      </c>
      <c r="D479" s="10">
        <v>41639</v>
      </c>
      <c r="E479" s="13" t="s">
        <v>2518</v>
      </c>
      <c r="F479" s="13" t="s">
        <v>2519</v>
      </c>
      <c r="G479" s="13" t="s">
        <v>2520</v>
      </c>
      <c r="H479" s="13" t="s">
        <v>744</v>
      </c>
      <c r="I479" s="13" t="s">
        <v>2521</v>
      </c>
      <c r="J479" t="s">
        <v>61</v>
      </c>
      <c r="K479" t="s">
        <v>6831</v>
      </c>
    </row>
    <row r="480" spans="1:11" x14ac:dyDescent="0.25">
      <c r="A480">
        <v>506</v>
      </c>
      <c r="B480" t="s">
        <v>300</v>
      </c>
      <c r="C480" t="s">
        <v>6818</v>
      </c>
      <c r="D480" s="10">
        <v>42004</v>
      </c>
      <c r="E480" s="13" t="s">
        <v>2522</v>
      </c>
      <c r="F480" s="13" t="s">
        <v>2523</v>
      </c>
      <c r="G480" s="13" t="s">
        <v>2524</v>
      </c>
      <c r="H480" s="13" t="s">
        <v>744</v>
      </c>
      <c r="I480" s="13" t="s">
        <v>2525</v>
      </c>
      <c r="J480" t="s">
        <v>61</v>
      </c>
      <c r="K480" t="s">
        <v>6831</v>
      </c>
    </row>
    <row r="481" spans="1:11" x14ac:dyDescent="0.25">
      <c r="A481">
        <v>507</v>
      </c>
      <c r="B481" t="s">
        <v>300</v>
      </c>
      <c r="C481" t="s">
        <v>6819</v>
      </c>
      <c r="D481" s="10">
        <v>42369</v>
      </c>
      <c r="E481" s="13" t="s">
        <v>2526</v>
      </c>
      <c r="F481" s="13" t="s">
        <v>2527</v>
      </c>
      <c r="G481" s="13" t="s">
        <v>2528</v>
      </c>
      <c r="H481" s="13" t="s">
        <v>744</v>
      </c>
      <c r="I481" s="13" t="s">
        <v>2529</v>
      </c>
      <c r="J481" t="s">
        <v>61</v>
      </c>
      <c r="K481" t="s">
        <v>6831</v>
      </c>
    </row>
    <row r="482" spans="1:11" x14ac:dyDescent="0.25">
      <c r="A482">
        <v>508</v>
      </c>
      <c r="B482" t="s">
        <v>301</v>
      </c>
      <c r="C482" t="s">
        <v>6816</v>
      </c>
      <c r="D482" s="10">
        <v>41274</v>
      </c>
      <c r="E482" s="13" t="s">
        <v>2530</v>
      </c>
      <c r="F482" s="13" t="s">
        <v>2531</v>
      </c>
      <c r="G482" s="13" t="s">
        <v>2532</v>
      </c>
      <c r="H482" s="13" t="s">
        <v>744</v>
      </c>
      <c r="I482" s="13" t="s">
        <v>2533</v>
      </c>
      <c r="J482" t="s">
        <v>6824</v>
      </c>
      <c r="K482" t="s">
        <v>6882</v>
      </c>
    </row>
    <row r="483" spans="1:11" x14ac:dyDescent="0.25">
      <c r="A483">
        <v>509</v>
      </c>
      <c r="B483" t="s">
        <v>301</v>
      </c>
      <c r="C483" t="s">
        <v>6817</v>
      </c>
      <c r="D483" s="10">
        <v>41639</v>
      </c>
      <c r="E483" s="13" t="s">
        <v>2534</v>
      </c>
      <c r="F483" s="13" t="s">
        <v>2535</v>
      </c>
      <c r="G483" s="13" t="s">
        <v>2536</v>
      </c>
      <c r="H483" s="13" t="s">
        <v>744</v>
      </c>
      <c r="I483" s="13" t="s">
        <v>2537</v>
      </c>
      <c r="J483" t="s">
        <v>6824</v>
      </c>
      <c r="K483" t="s">
        <v>6882</v>
      </c>
    </row>
    <row r="484" spans="1:11" x14ac:dyDescent="0.25">
      <c r="A484">
        <v>510</v>
      </c>
      <c r="B484" t="s">
        <v>301</v>
      </c>
      <c r="C484" t="s">
        <v>6818</v>
      </c>
      <c r="D484" s="10">
        <v>42004</v>
      </c>
      <c r="E484" s="13" t="s">
        <v>2538</v>
      </c>
      <c r="F484" s="13" t="s">
        <v>2539</v>
      </c>
      <c r="G484" s="13" t="s">
        <v>2540</v>
      </c>
      <c r="H484" s="13" t="s">
        <v>744</v>
      </c>
      <c r="I484" s="13" t="s">
        <v>2541</v>
      </c>
      <c r="J484" t="s">
        <v>6824</v>
      </c>
      <c r="K484" t="s">
        <v>6882</v>
      </c>
    </row>
    <row r="485" spans="1:11" x14ac:dyDescent="0.25">
      <c r="A485">
        <v>511</v>
      </c>
      <c r="B485" t="s">
        <v>301</v>
      </c>
      <c r="C485" t="s">
        <v>6819</v>
      </c>
      <c r="D485" s="10">
        <v>42369</v>
      </c>
      <c r="E485" s="13" t="s">
        <v>2542</v>
      </c>
      <c r="F485" s="13" t="s">
        <v>2543</v>
      </c>
      <c r="G485" s="13" t="s">
        <v>2544</v>
      </c>
      <c r="H485" s="13" t="s">
        <v>744</v>
      </c>
      <c r="I485" s="13" t="s">
        <v>2545</v>
      </c>
      <c r="J485" t="s">
        <v>6824</v>
      </c>
      <c r="K485" t="s">
        <v>6882</v>
      </c>
    </row>
    <row r="486" spans="1:11" x14ac:dyDescent="0.25">
      <c r="A486">
        <v>512</v>
      </c>
      <c r="B486" t="s">
        <v>302</v>
      </c>
      <c r="C486" t="s">
        <v>6816</v>
      </c>
      <c r="D486" s="10">
        <v>41639</v>
      </c>
      <c r="E486" s="13" t="s">
        <v>2546</v>
      </c>
      <c r="F486" s="13" t="s">
        <v>2547</v>
      </c>
      <c r="G486" s="13" t="s">
        <v>2548</v>
      </c>
      <c r="H486" s="13" t="s">
        <v>744</v>
      </c>
      <c r="I486" s="13" t="s">
        <v>2549</v>
      </c>
      <c r="J486" t="s">
        <v>107</v>
      </c>
      <c r="K486" t="s">
        <v>6846</v>
      </c>
    </row>
    <row r="487" spans="1:11" x14ac:dyDescent="0.25">
      <c r="A487">
        <v>513</v>
      </c>
      <c r="B487" t="s">
        <v>302</v>
      </c>
      <c r="C487" t="s">
        <v>6817</v>
      </c>
      <c r="D487" s="10">
        <v>42004</v>
      </c>
      <c r="E487" s="13" t="s">
        <v>2550</v>
      </c>
      <c r="F487" s="13" t="s">
        <v>2551</v>
      </c>
      <c r="G487" s="13" t="s">
        <v>2552</v>
      </c>
      <c r="H487" s="13" t="s">
        <v>744</v>
      </c>
      <c r="I487" s="13" t="s">
        <v>2553</v>
      </c>
      <c r="J487" t="s">
        <v>107</v>
      </c>
      <c r="K487" t="s">
        <v>6846</v>
      </c>
    </row>
    <row r="488" spans="1:11" x14ac:dyDescent="0.25">
      <c r="A488">
        <v>514</v>
      </c>
      <c r="B488" t="s">
        <v>302</v>
      </c>
      <c r="C488" t="s">
        <v>6818</v>
      </c>
      <c r="D488" s="10">
        <v>42369</v>
      </c>
      <c r="E488" s="13" t="s">
        <v>2554</v>
      </c>
      <c r="F488" s="13" t="s">
        <v>2555</v>
      </c>
      <c r="G488" s="13" t="s">
        <v>2556</v>
      </c>
      <c r="H488" s="13" t="s">
        <v>744</v>
      </c>
      <c r="I488" s="13" t="s">
        <v>2557</v>
      </c>
      <c r="J488" t="s">
        <v>107</v>
      </c>
      <c r="K488" t="s">
        <v>6846</v>
      </c>
    </row>
    <row r="489" spans="1:11" x14ac:dyDescent="0.25">
      <c r="A489">
        <v>515</v>
      </c>
      <c r="B489" t="s">
        <v>302</v>
      </c>
      <c r="C489" t="s">
        <v>6819</v>
      </c>
      <c r="D489" s="10">
        <v>42735</v>
      </c>
      <c r="E489" s="13" t="s">
        <v>2558</v>
      </c>
      <c r="F489" s="13" t="s">
        <v>2559</v>
      </c>
      <c r="G489" s="13" t="s">
        <v>2560</v>
      </c>
      <c r="H489" s="13" t="s">
        <v>744</v>
      </c>
      <c r="I489" s="13" t="s">
        <v>2561</v>
      </c>
      <c r="J489" t="s">
        <v>107</v>
      </c>
      <c r="K489" t="s">
        <v>6846</v>
      </c>
    </row>
    <row r="490" spans="1:11" x14ac:dyDescent="0.25">
      <c r="A490">
        <v>516</v>
      </c>
      <c r="B490" t="s">
        <v>303</v>
      </c>
      <c r="C490" t="s">
        <v>6816</v>
      </c>
      <c r="D490" s="10">
        <v>41364</v>
      </c>
      <c r="E490" s="13" t="s">
        <v>2562</v>
      </c>
      <c r="F490" s="13" t="s">
        <v>2563</v>
      </c>
      <c r="G490" s="13" t="s">
        <v>2564</v>
      </c>
      <c r="H490" s="13" t="s">
        <v>2565</v>
      </c>
      <c r="I490" s="13" t="s">
        <v>2566</v>
      </c>
      <c r="J490" t="s">
        <v>6822</v>
      </c>
      <c r="K490" t="s">
        <v>6850</v>
      </c>
    </row>
    <row r="491" spans="1:11" x14ac:dyDescent="0.25">
      <c r="A491">
        <v>517</v>
      </c>
      <c r="B491" t="s">
        <v>303</v>
      </c>
      <c r="C491" t="s">
        <v>6817</v>
      </c>
      <c r="D491" s="10">
        <v>41729</v>
      </c>
      <c r="E491" s="13" t="s">
        <v>2567</v>
      </c>
      <c r="F491" s="13" t="s">
        <v>2568</v>
      </c>
      <c r="G491" s="13" t="s">
        <v>2569</v>
      </c>
      <c r="H491" s="13" t="s">
        <v>2570</v>
      </c>
      <c r="I491" s="13" t="s">
        <v>2571</v>
      </c>
      <c r="J491" t="s">
        <v>6822</v>
      </c>
      <c r="K491" t="s">
        <v>6850</v>
      </c>
    </row>
    <row r="492" spans="1:11" x14ac:dyDescent="0.25">
      <c r="A492">
        <v>518</v>
      </c>
      <c r="B492" t="s">
        <v>303</v>
      </c>
      <c r="C492" t="s">
        <v>6818</v>
      </c>
      <c r="D492" s="10">
        <v>42094</v>
      </c>
      <c r="E492" s="13" t="s">
        <v>2572</v>
      </c>
      <c r="F492" s="13" t="s">
        <v>2573</v>
      </c>
      <c r="G492" s="13" t="s">
        <v>2574</v>
      </c>
      <c r="H492" s="13" t="s">
        <v>2575</v>
      </c>
      <c r="I492" s="13" t="s">
        <v>1872</v>
      </c>
      <c r="J492" t="s">
        <v>6822</v>
      </c>
      <c r="K492" t="s">
        <v>6850</v>
      </c>
    </row>
    <row r="493" spans="1:11" x14ac:dyDescent="0.25">
      <c r="A493">
        <v>519</v>
      </c>
      <c r="B493" t="s">
        <v>303</v>
      </c>
      <c r="C493" t="s">
        <v>6819</v>
      </c>
      <c r="D493" s="10">
        <v>42460</v>
      </c>
      <c r="E493" s="13" t="s">
        <v>2576</v>
      </c>
      <c r="F493" s="13" t="s">
        <v>2577</v>
      </c>
      <c r="G493" s="13" t="s">
        <v>2578</v>
      </c>
      <c r="H493" s="13" t="s">
        <v>2579</v>
      </c>
      <c r="I493" s="13" t="s">
        <v>2580</v>
      </c>
      <c r="J493" t="s">
        <v>6822</v>
      </c>
      <c r="K493" t="s">
        <v>6850</v>
      </c>
    </row>
    <row r="494" spans="1:11" x14ac:dyDescent="0.25">
      <c r="A494">
        <v>520</v>
      </c>
      <c r="B494" t="s">
        <v>308</v>
      </c>
      <c r="C494" t="s">
        <v>6816</v>
      </c>
      <c r="D494" s="10">
        <v>41639</v>
      </c>
      <c r="E494" s="13" t="s">
        <v>2581</v>
      </c>
      <c r="F494" s="13" t="s">
        <v>2582</v>
      </c>
      <c r="G494" s="13" t="s">
        <v>2583</v>
      </c>
      <c r="H494" s="13" t="s">
        <v>2584</v>
      </c>
      <c r="I494" s="13" t="s">
        <v>1902</v>
      </c>
      <c r="J494" t="s">
        <v>6822</v>
      </c>
      <c r="K494" t="s">
        <v>6836</v>
      </c>
    </row>
    <row r="495" spans="1:11" x14ac:dyDescent="0.25">
      <c r="A495">
        <v>521</v>
      </c>
      <c r="B495" t="s">
        <v>308</v>
      </c>
      <c r="C495" t="s">
        <v>6817</v>
      </c>
      <c r="D495" s="10">
        <v>42004</v>
      </c>
      <c r="E495" s="13" t="s">
        <v>2585</v>
      </c>
      <c r="F495" s="13" t="s">
        <v>2460</v>
      </c>
      <c r="G495" s="13" t="s">
        <v>2586</v>
      </c>
      <c r="H495" s="13" t="s">
        <v>2587</v>
      </c>
      <c r="I495" s="13" t="s">
        <v>2346</v>
      </c>
      <c r="J495" t="s">
        <v>6822</v>
      </c>
      <c r="K495" t="s">
        <v>6836</v>
      </c>
    </row>
    <row r="496" spans="1:11" x14ac:dyDescent="0.25">
      <c r="A496">
        <v>522</v>
      </c>
      <c r="B496" t="s">
        <v>308</v>
      </c>
      <c r="C496" t="s">
        <v>6818</v>
      </c>
      <c r="D496" s="10">
        <v>42369</v>
      </c>
      <c r="E496" s="13" t="s">
        <v>2588</v>
      </c>
      <c r="F496" s="13" t="s">
        <v>2278</v>
      </c>
      <c r="G496" s="13" t="s">
        <v>2589</v>
      </c>
      <c r="H496" s="13" t="s">
        <v>2590</v>
      </c>
      <c r="I496" s="13" t="s">
        <v>2591</v>
      </c>
      <c r="J496" t="s">
        <v>6822</v>
      </c>
      <c r="K496" t="s">
        <v>6836</v>
      </c>
    </row>
    <row r="497" spans="1:11" x14ac:dyDescent="0.25">
      <c r="A497">
        <v>523</v>
      </c>
      <c r="B497" t="s">
        <v>308</v>
      </c>
      <c r="C497" t="s">
        <v>6819</v>
      </c>
      <c r="D497" s="10">
        <v>42735</v>
      </c>
      <c r="E497" s="13" t="s">
        <v>2592</v>
      </c>
      <c r="F497" s="13" t="s">
        <v>2593</v>
      </c>
      <c r="G497" s="13" t="s">
        <v>2594</v>
      </c>
      <c r="H497" s="13" t="s">
        <v>1321</v>
      </c>
      <c r="I497" s="13" t="s">
        <v>2595</v>
      </c>
      <c r="J497" t="s">
        <v>6822</v>
      </c>
      <c r="K497" t="s">
        <v>6836</v>
      </c>
    </row>
    <row r="498" spans="1:11" x14ac:dyDescent="0.25">
      <c r="A498">
        <v>524</v>
      </c>
      <c r="B498" t="s">
        <v>309</v>
      </c>
      <c r="C498" t="s">
        <v>6816</v>
      </c>
      <c r="D498" s="10">
        <v>41274</v>
      </c>
      <c r="E498" s="13" t="s">
        <v>2596</v>
      </c>
      <c r="F498" s="13" t="s">
        <v>2597</v>
      </c>
      <c r="G498" s="13" t="s">
        <v>2315</v>
      </c>
      <c r="H498" s="13" t="s">
        <v>744</v>
      </c>
      <c r="I498" s="13" t="s">
        <v>744</v>
      </c>
      <c r="J498" t="s">
        <v>79</v>
      </c>
      <c r="K498" t="s">
        <v>6837</v>
      </c>
    </row>
    <row r="499" spans="1:11" x14ac:dyDescent="0.25">
      <c r="A499">
        <v>525</v>
      </c>
      <c r="B499" t="s">
        <v>309</v>
      </c>
      <c r="C499" t="s">
        <v>6817</v>
      </c>
      <c r="D499" s="10">
        <v>41639</v>
      </c>
      <c r="E499" s="13" t="s">
        <v>2598</v>
      </c>
      <c r="F499" s="13" t="s">
        <v>2599</v>
      </c>
      <c r="G499" s="13" t="s">
        <v>2600</v>
      </c>
      <c r="H499" s="13" t="s">
        <v>744</v>
      </c>
      <c r="I499" s="13" t="s">
        <v>744</v>
      </c>
      <c r="J499" t="s">
        <v>79</v>
      </c>
      <c r="K499" t="s">
        <v>6837</v>
      </c>
    </row>
    <row r="500" spans="1:11" x14ac:dyDescent="0.25">
      <c r="A500">
        <v>526</v>
      </c>
      <c r="B500" t="s">
        <v>309</v>
      </c>
      <c r="C500" t="s">
        <v>6818</v>
      </c>
      <c r="D500" s="10">
        <v>42004</v>
      </c>
      <c r="E500" s="13" t="s">
        <v>2601</v>
      </c>
      <c r="F500" s="13" t="s">
        <v>2602</v>
      </c>
      <c r="G500" s="13" t="s">
        <v>2603</v>
      </c>
      <c r="H500" s="13" t="s">
        <v>744</v>
      </c>
      <c r="I500" s="13" t="s">
        <v>744</v>
      </c>
      <c r="J500" t="s">
        <v>79</v>
      </c>
      <c r="K500" t="s">
        <v>6837</v>
      </c>
    </row>
    <row r="501" spans="1:11" x14ac:dyDescent="0.25">
      <c r="A501">
        <v>527</v>
      </c>
      <c r="B501" t="s">
        <v>309</v>
      </c>
      <c r="C501" t="s">
        <v>6819</v>
      </c>
      <c r="D501" s="10">
        <v>42369</v>
      </c>
      <c r="E501" s="13" t="s">
        <v>2604</v>
      </c>
      <c r="F501" s="13" t="s">
        <v>2605</v>
      </c>
      <c r="G501" s="13" t="s">
        <v>2606</v>
      </c>
      <c r="H501" s="13" t="s">
        <v>744</v>
      </c>
      <c r="I501" s="13" t="s">
        <v>744</v>
      </c>
      <c r="J501" t="s">
        <v>79</v>
      </c>
      <c r="K501" t="s">
        <v>6837</v>
      </c>
    </row>
    <row r="502" spans="1:11" x14ac:dyDescent="0.25">
      <c r="A502">
        <v>528</v>
      </c>
      <c r="B502" t="s">
        <v>310</v>
      </c>
      <c r="C502" t="s">
        <v>6816</v>
      </c>
      <c r="D502" s="10">
        <v>41639</v>
      </c>
      <c r="E502" s="13" t="s">
        <v>2607</v>
      </c>
      <c r="F502" s="13" t="s">
        <v>2608</v>
      </c>
      <c r="G502" s="13" t="s">
        <v>2609</v>
      </c>
      <c r="H502" s="13" t="s">
        <v>744</v>
      </c>
      <c r="I502" s="13" t="s">
        <v>2610</v>
      </c>
      <c r="J502" t="s">
        <v>61</v>
      </c>
      <c r="K502" t="s">
        <v>6831</v>
      </c>
    </row>
    <row r="503" spans="1:11" x14ac:dyDescent="0.25">
      <c r="A503">
        <v>529</v>
      </c>
      <c r="B503" t="s">
        <v>310</v>
      </c>
      <c r="C503" t="s">
        <v>6817</v>
      </c>
      <c r="D503" s="10">
        <v>42004</v>
      </c>
      <c r="E503" s="13" t="s">
        <v>2611</v>
      </c>
      <c r="F503" s="13" t="s">
        <v>2612</v>
      </c>
      <c r="G503" s="13" t="s">
        <v>2613</v>
      </c>
      <c r="H503" s="13" t="s">
        <v>744</v>
      </c>
      <c r="I503" s="13" t="s">
        <v>2614</v>
      </c>
      <c r="J503" t="s">
        <v>61</v>
      </c>
      <c r="K503" t="s">
        <v>6831</v>
      </c>
    </row>
    <row r="504" spans="1:11" x14ac:dyDescent="0.25">
      <c r="A504">
        <v>530</v>
      </c>
      <c r="B504" t="s">
        <v>310</v>
      </c>
      <c r="C504" t="s">
        <v>6818</v>
      </c>
      <c r="D504" s="10">
        <v>42369</v>
      </c>
      <c r="E504" s="13" t="s">
        <v>2615</v>
      </c>
      <c r="F504" s="13" t="s">
        <v>2616</v>
      </c>
      <c r="G504" s="13" t="s">
        <v>2617</v>
      </c>
      <c r="H504" s="13" t="s">
        <v>744</v>
      </c>
      <c r="I504" s="13" t="s">
        <v>2618</v>
      </c>
      <c r="J504" t="s">
        <v>61</v>
      </c>
      <c r="K504" t="s">
        <v>6831</v>
      </c>
    </row>
    <row r="505" spans="1:11" x14ac:dyDescent="0.25">
      <c r="A505">
        <v>531</v>
      </c>
      <c r="B505" t="s">
        <v>310</v>
      </c>
      <c r="C505" t="s">
        <v>6819</v>
      </c>
      <c r="D505" s="10">
        <v>42735</v>
      </c>
      <c r="E505" s="13" t="s">
        <v>2619</v>
      </c>
      <c r="F505" s="13" t="s">
        <v>2620</v>
      </c>
      <c r="G505" s="13" t="s">
        <v>2621</v>
      </c>
      <c r="H505" s="13" t="s">
        <v>744</v>
      </c>
      <c r="I505" s="13" t="s">
        <v>2622</v>
      </c>
      <c r="J505" t="s">
        <v>61</v>
      </c>
      <c r="K505" t="s">
        <v>6831</v>
      </c>
    </row>
    <row r="506" spans="1:11" x14ac:dyDescent="0.25">
      <c r="A506">
        <v>532</v>
      </c>
      <c r="B506" t="s">
        <v>311</v>
      </c>
      <c r="C506" t="s">
        <v>6816</v>
      </c>
      <c r="D506" s="10">
        <v>41274</v>
      </c>
      <c r="E506" s="13" t="s">
        <v>2623</v>
      </c>
      <c r="F506" s="13" t="s">
        <v>2624</v>
      </c>
      <c r="G506" s="13" t="s">
        <v>2509</v>
      </c>
      <c r="H506" s="13" t="s">
        <v>744</v>
      </c>
      <c r="I506" s="13" t="s">
        <v>1796</v>
      </c>
      <c r="J506" t="s">
        <v>8</v>
      </c>
      <c r="K506" t="s">
        <v>6884</v>
      </c>
    </row>
    <row r="507" spans="1:11" x14ac:dyDescent="0.25">
      <c r="A507">
        <v>533</v>
      </c>
      <c r="B507" t="s">
        <v>311</v>
      </c>
      <c r="C507" t="s">
        <v>6817</v>
      </c>
      <c r="D507" s="10">
        <v>41639</v>
      </c>
      <c r="E507" s="13" t="s">
        <v>2625</v>
      </c>
      <c r="F507" s="13" t="s">
        <v>2626</v>
      </c>
      <c r="G507" s="13" t="s">
        <v>2627</v>
      </c>
      <c r="H507" s="13" t="s">
        <v>744</v>
      </c>
      <c r="I507" s="13" t="s">
        <v>2628</v>
      </c>
      <c r="J507" t="s">
        <v>8</v>
      </c>
      <c r="K507" t="s">
        <v>6884</v>
      </c>
    </row>
    <row r="508" spans="1:11" x14ac:dyDescent="0.25">
      <c r="A508">
        <v>534</v>
      </c>
      <c r="B508" t="s">
        <v>311</v>
      </c>
      <c r="C508" t="s">
        <v>6818</v>
      </c>
      <c r="D508" s="10">
        <v>42004</v>
      </c>
      <c r="E508" s="13" t="s">
        <v>2629</v>
      </c>
      <c r="F508" s="13" t="s">
        <v>2630</v>
      </c>
      <c r="G508" s="13" t="s">
        <v>2631</v>
      </c>
      <c r="H508" s="13" t="s">
        <v>744</v>
      </c>
      <c r="I508" s="13" t="s">
        <v>2632</v>
      </c>
      <c r="J508" t="s">
        <v>8</v>
      </c>
      <c r="K508" t="s">
        <v>6884</v>
      </c>
    </row>
    <row r="509" spans="1:11" x14ac:dyDescent="0.25">
      <c r="A509">
        <v>535</v>
      </c>
      <c r="B509" t="s">
        <v>311</v>
      </c>
      <c r="C509" t="s">
        <v>6819</v>
      </c>
      <c r="D509" s="10">
        <v>42369</v>
      </c>
      <c r="E509" s="13" t="s">
        <v>2633</v>
      </c>
      <c r="F509" s="13" t="s">
        <v>2634</v>
      </c>
      <c r="G509" s="13" t="s">
        <v>2635</v>
      </c>
      <c r="H509" s="13" t="s">
        <v>744</v>
      </c>
      <c r="I509" s="13" t="s">
        <v>2636</v>
      </c>
      <c r="J509" t="s">
        <v>8</v>
      </c>
      <c r="K509" t="s">
        <v>6884</v>
      </c>
    </row>
    <row r="510" spans="1:11" x14ac:dyDescent="0.25">
      <c r="A510">
        <v>536</v>
      </c>
      <c r="B510" t="s">
        <v>312</v>
      </c>
      <c r="C510" t="s">
        <v>6816</v>
      </c>
      <c r="D510" s="10">
        <v>41274</v>
      </c>
      <c r="E510" s="13" t="s">
        <v>2637</v>
      </c>
      <c r="F510" s="13" t="s">
        <v>2638</v>
      </c>
      <c r="G510" s="13" t="s">
        <v>2639</v>
      </c>
      <c r="H510" s="13" t="s">
        <v>744</v>
      </c>
      <c r="I510" s="13" t="s">
        <v>2640</v>
      </c>
      <c r="J510" t="s">
        <v>61</v>
      </c>
      <c r="K510" t="s">
        <v>6831</v>
      </c>
    </row>
    <row r="511" spans="1:11" x14ac:dyDescent="0.25">
      <c r="A511">
        <v>537</v>
      </c>
      <c r="B511" t="s">
        <v>312</v>
      </c>
      <c r="C511" t="s">
        <v>6817</v>
      </c>
      <c r="D511" s="10">
        <v>41639</v>
      </c>
      <c r="E511" s="13" t="s">
        <v>2641</v>
      </c>
      <c r="F511" s="13" t="s">
        <v>2642</v>
      </c>
      <c r="G511" s="13" t="s">
        <v>2643</v>
      </c>
      <c r="H511" s="13" t="s">
        <v>744</v>
      </c>
      <c r="I511" s="13" t="s">
        <v>2644</v>
      </c>
      <c r="J511" t="s">
        <v>61</v>
      </c>
      <c r="K511" t="s">
        <v>6831</v>
      </c>
    </row>
    <row r="512" spans="1:11" x14ac:dyDescent="0.25">
      <c r="A512">
        <v>538</v>
      </c>
      <c r="B512" t="s">
        <v>312</v>
      </c>
      <c r="C512" t="s">
        <v>6818</v>
      </c>
      <c r="D512" s="10">
        <v>42004</v>
      </c>
      <c r="E512" s="13" t="s">
        <v>2229</v>
      </c>
      <c r="F512" s="13" t="s">
        <v>1861</v>
      </c>
      <c r="G512" s="13" t="s">
        <v>1105</v>
      </c>
      <c r="H512" s="13" t="s">
        <v>744</v>
      </c>
      <c r="I512" s="13" t="s">
        <v>2645</v>
      </c>
      <c r="J512" t="s">
        <v>61</v>
      </c>
      <c r="K512" t="s">
        <v>6831</v>
      </c>
    </row>
    <row r="513" spans="1:11" x14ac:dyDescent="0.25">
      <c r="A513">
        <v>539</v>
      </c>
      <c r="B513" t="s">
        <v>312</v>
      </c>
      <c r="C513" t="s">
        <v>6819</v>
      </c>
      <c r="D513" s="10">
        <v>42369</v>
      </c>
      <c r="E513" s="13" t="s">
        <v>2646</v>
      </c>
      <c r="F513" s="13" t="s">
        <v>2647</v>
      </c>
      <c r="G513" s="13" t="s">
        <v>2648</v>
      </c>
      <c r="H513" s="13" t="s">
        <v>744</v>
      </c>
      <c r="I513" s="13" t="s">
        <v>2649</v>
      </c>
      <c r="J513" t="s">
        <v>61</v>
      </c>
      <c r="K513" t="s">
        <v>6831</v>
      </c>
    </row>
    <row r="514" spans="1:11" x14ac:dyDescent="0.25">
      <c r="A514">
        <v>540</v>
      </c>
      <c r="B514" t="s">
        <v>313</v>
      </c>
      <c r="C514" t="s">
        <v>6816</v>
      </c>
      <c r="D514" s="10">
        <v>41455</v>
      </c>
      <c r="E514" s="13" t="s">
        <v>2650</v>
      </c>
      <c r="F514" s="13" t="s">
        <v>2651</v>
      </c>
      <c r="G514" s="13" t="s">
        <v>2652</v>
      </c>
      <c r="H514" s="13" t="s">
        <v>744</v>
      </c>
      <c r="I514" s="13" t="s">
        <v>744</v>
      </c>
      <c r="J514" t="s">
        <v>6828</v>
      </c>
      <c r="K514" t="s">
        <v>6873</v>
      </c>
    </row>
    <row r="515" spans="1:11" x14ac:dyDescent="0.25">
      <c r="A515">
        <v>541</v>
      </c>
      <c r="B515" t="s">
        <v>313</v>
      </c>
      <c r="C515" t="s">
        <v>6817</v>
      </c>
      <c r="D515" s="10">
        <v>41820</v>
      </c>
      <c r="E515" s="13" t="s">
        <v>2653</v>
      </c>
      <c r="F515" s="13" t="s">
        <v>2654</v>
      </c>
      <c r="G515" s="13" t="s">
        <v>2655</v>
      </c>
      <c r="H515" s="13" t="s">
        <v>744</v>
      </c>
      <c r="I515" s="13" t="s">
        <v>744</v>
      </c>
      <c r="J515" t="s">
        <v>6828</v>
      </c>
      <c r="K515" t="s">
        <v>6873</v>
      </c>
    </row>
    <row r="516" spans="1:11" x14ac:dyDescent="0.25">
      <c r="A516">
        <v>542</v>
      </c>
      <c r="B516" t="s">
        <v>313</v>
      </c>
      <c r="C516" t="s">
        <v>6818</v>
      </c>
      <c r="D516" s="10">
        <v>42185</v>
      </c>
      <c r="E516" s="13" t="s">
        <v>2656</v>
      </c>
      <c r="F516" s="13" t="s">
        <v>2657</v>
      </c>
      <c r="G516" s="13" t="s">
        <v>2658</v>
      </c>
      <c r="H516" s="13" t="s">
        <v>744</v>
      </c>
      <c r="I516" s="13" t="s">
        <v>744</v>
      </c>
      <c r="J516" t="s">
        <v>6828</v>
      </c>
      <c r="K516" t="s">
        <v>6873</v>
      </c>
    </row>
    <row r="517" spans="1:11" x14ac:dyDescent="0.25">
      <c r="A517">
        <v>543</v>
      </c>
      <c r="B517" t="s">
        <v>313</v>
      </c>
      <c r="C517" t="s">
        <v>6819</v>
      </c>
      <c r="D517" s="10">
        <v>42551</v>
      </c>
      <c r="E517" s="13" t="s">
        <v>2659</v>
      </c>
      <c r="F517" s="13" t="s">
        <v>2660</v>
      </c>
      <c r="G517" s="13" t="s">
        <v>2661</v>
      </c>
      <c r="H517" s="13" t="s">
        <v>744</v>
      </c>
      <c r="I517" s="13" t="s">
        <v>744</v>
      </c>
      <c r="J517" t="s">
        <v>6828</v>
      </c>
      <c r="K517" t="s">
        <v>6873</v>
      </c>
    </row>
    <row r="518" spans="1:11" x14ac:dyDescent="0.25">
      <c r="A518">
        <v>544</v>
      </c>
      <c r="B518" t="s">
        <v>314</v>
      </c>
      <c r="C518" t="s">
        <v>6816</v>
      </c>
      <c r="D518" s="10">
        <v>41274</v>
      </c>
      <c r="E518" s="13" t="s">
        <v>2662</v>
      </c>
      <c r="F518" s="13" t="s">
        <v>2663</v>
      </c>
      <c r="G518" s="13" t="s">
        <v>2664</v>
      </c>
      <c r="H518" s="13" t="s">
        <v>2636</v>
      </c>
      <c r="I518" s="13" t="s">
        <v>744</v>
      </c>
      <c r="J518" t="s">
        <v>79</v>
      </c>
      <c r="K518" t="s">
        <v>6880</v>
      </c>
    </row>
    <row r="519" spans="1:11" x14ac:dyDescent="0.25">
      <c r="A519">
        <v>545</v>
      </c>
      <c r="B519" t="s">
        <v>314</v>
      </c>
      <c r="C519" t="s">
        <v>6817</v>
      </c>
      <c r="D519" s="10">
        <v>41639</v>
      </c>
      <c r="E519" s="13" t="s">
        <v>2665</v>
      </c>
      <c r="F519" s="13" t="s">
        <v>2666</v>
      </c>
      <c r="G519" s="13" t="s">
        <v>2667</v>
      </c>
      <c r="H519" s="13" t="s">
        <v>2668</v>
      </c>
      <c r="I519" s="13" t="s">
        <v>744</v>
      </c>
      <c r="J519" t="s">
        <v>79</v>
      </c>
      <c r="K519" t="s">
        <v>6880</v>
      </c>
    </row>
    <row r="520" spans="1:11" x14ac:dyDescent="0.25">
      <c r="A520">
        <v>546</v>
      </c>
      <c r="B520" t="s">
        <v>314</v>
      </c>
      <c r="C520" t="s">
        <v>6818</v>
      </c>
      <c r="D520" s="10">
        <v>42004</v>
      </c>
      <c r="E520" s="13" t="s">
        <v>2669</v>
      </c>
      <c r="F520" s="13" t="s">
        <v>2670</v>
      </c>
      <c r="G520" s="13" t="s">
        <v>2671</v>
      </c>
      <c r="H520" s="13" t="s">
        <v>2672</v>
      </c>
      <c r="I520" s="13" t="s">
        <v>744</v>
      </c>
      <c r="J520" t="s">
        <v>79</v>
      </c>
      <c r="K520" t="s">
        <v>6880</v>
      </c>
    </row>
    <row r="521" spans="1:11" x14ac:dyDescent="0.25">
      <c r="A521">
        <v>547</v>
      </c>
      <c r="B521" t="s">
        <v>314</v>
      </c>
      <c r="C521" t="s">
        <v>6819</v>
      </c>
      <c r="D521" s="10">
        <v>42369</v>
      </c>
      <c r="E521" s="13" t="s">
        <v>2673</v>
      </c>
      <c r="F521" s="13" t="s">
        <v>2674</v>
      </c>
      <c r="G521" s="13" t="s">
        <v>2675</v>
      </c>
      <c r="H521" s="13" t="s">
        <v>2676</v>
      </c>
      <c r="I521" s="13" t="s">
        <v>744</v>
      </c>
      <c r="J521" t="s">
        <v>79</v>
      </c>
      <c r="K521" t="s">
        <v>6880</v>
      </c>
    </row>
    <row r="522" spans="1:11" x14ac:dyDescent="0.25">
      <c r="A522">
        <v>548</v>
      </c>
      <c r="B522" t="s">
        <v>315</v>
      </c>
      <c r="C522" t="s">
        <v>6816</v>
      </c>
      <c r="D522" s="10">
        <v>41547</v>
      </c>
      <c r="E522" s="13" t="s">
        <v>2677</v>
      </c>
      <c r="F522" s="13" t="s">
        <v>2678</v>
      </c>
      <c r="G522" s="13" t="s">
        <v>2679</v>
      </c>
      <c r="H522" s="13" t="s">
        <v>744</v>
      </c>
      <c r="I522" s="13" t="s">
        <v>744</v>
      </c>
      <c r="J522" t="s">
        <v>8</v>
      </c>
      <c r="K522" t="s">
        <v>6870</v>
      </c>
    </row>
    <row r="523" spans="1:11" x14ac:dyDescent="0.25">
      <c r="A523">
        <v>549</v>
      </c>
      <c r="B523" t="s">
        <v>315</v>
      </c>
      <c r="C523" t="s">
        <v>6817</v>
      </c>
      <c r="D523" s="10">
        <v>41912</v>
      </c>
      <c r="E523" s="13" t="s">
        <v>2680</v>
      </c>
      <c r="F523" s="13" t="s">
        <v>2681</v>
      </c>
      <c r="G523" s="13" t="s">
        <v>2682</v>
      </c>
      <c r="H523" s="13" t="s">
        <v>744</v>
      </c>
      <c r="I523" s="13" t="s">
        <v>744</v>
      </c>
      <c r="J523" t="s">
        <v>8</v>
      </c>
      <c r="K523" t="s">
        <v>6870</v>
      </c>
    </row>
    <row r="524" spans="1:11" x14ac:dyDescent="0.25">
      <c r="A524">
        <v>550</v>
      </c>
      <c r="B524" t="s">
        <v>315</v>
      </c>
      <c r="C524" t="s">
        <v>6818</v>
      </c>
      <c r="D524" s="10">
        <v>42277</v>
      </c>
      <c r="E524" s="13" t="s">
        <v>2683</v>
      </c>
      <c r="F524" s="13" t="s">
        <v>2684</v>
      </c>
      <c r="G524" s="13" t="s">
        <v>2685</v>
      </c>
      <c r="H524" s="13" t="s">
        <v>744</v>
      </c>
      <c r="I524" s="13" t="s">
        <v>744</v>
      </c>
      <c r="J524" t="s">
        <v>8</v>
      </c>
      <c r="K524" t="s">
        <v>6870</v>
      </c>
    </row>
    <row r="525" spans="1:11" x14ac:dyDescent="0.25">
      <c r="A525">
        <v>551</v>
      </c>
      <c r="B525" t="s">
        <v>315</v>
      </c>
      <c r="C525" t="s">
        <v>6819</v>
      </c>
      <c r="D525" s="10">
        <v>42643</v>
      </c>
      <c r="E525" s="13" t="s">
        <v>2686</v>
      </c>
      <c r="F525" s="13" t="s">
        <v>2687</v>
      </c>
      <c r="G525" s="13" t="s">
        <v>2688</v>
      </c>
      <c r="H525" s="13" t="s">
        <v>744</v>
      </c>
      <c r="I525" s="13" t="s">
        <v>744</v>
      </c>
      <c r="J525" t="s">
        <v>8</v>
      </c>
      <c r="K525" t="s">
        <v>6870</v>
      </c>
    </row>
    <row r="526" spans="1:11" x14ac:dyDescent="0.25">
      <c r="A526">
        <v>552</v>
      </c>
      <c r="B526" t="s">
        <v>316</v>
      </c>
      <c r="C526" t="s">
        <v>6816</v>
      </c>
      <c r="D526" s="10">
        <v>41274</v>
      </c>
      <c r="E526" s="13" t="s">
        <v>2689</v>
      </c>
      <c r="F526" s="13" t="s">
        <v>2690</v>
      </c>
      <c r="G526" s="13" t="s">
        <v>2691</v>
      </c>
      <c r="H526" s="13" t="s">
        <v>744</v>
      </c>
      <c r="I526" s="13" t="s">
        <v>2692</v>
      </c>
      <c r="J526" t="s">
        <v>107</v>
      </c>
      <c r="K526" t="s">
        <v>6846</v>
      </c>
    </row>
    <row r="527" spans="1:11" x14ac:dyDescent="0.25">
      <c r="A527">
        <v>553</v>
      </c>
      <c r="B527" t="s">
        <v>316</v>
      </c>
      <c r="C527" t="s">
        <v>6817</v>
      </c>
      <c r="D527" s="10">
        <v>41639</v>
      </c>
      <c r="E527" s="13" t="s">
        <v>2693</v>
      </c>
      <c r="F527" s="13" t="s">
        <v>2694</v>
      </c>
      <c r="G527" s="13" t="s">
        <v>2695</v>
      </c>
      <c r="H527" s="13" t="s">
        <v>744</v>
      </c>
      <c r="I527" s="13" t="s">
        <v>2696</v>
      </c>
      <c r="J527" t="s">
        <v>107</v>
      </c>
      <c r="K527" t="s">
        <v>6846</v>
      </c>
    </row>
    <row r="528" spans="1:11" x14ac:dyDescent="0.25">
      <c r="A528">
        <v>554</v>
      </c>
      <c r="B528" t="s">
        <v>316</v>
      </c>
      <c r="C528" t="s">
        <v>6818</v>
      </c>
      <c r="D528" s="10">
        <v>42004</v>
      </c>
      <c r="E528" s="13" t="s">
        <v>2697</v>
      </c>
      <c r="F528" s="13" t="s">
        <v>2698</v>
      </c>
      <c r="G528" s="13" t="s">
        <v>2699</v>
      </c>
      <c r="H528" s="13" t="s">
        <v>744</v>
      </c>
      <c r="I528" s="13" t="s">
        <v>2700</v>
      </c>
      <c r="J528" t="s">
        <v>107</v>
      </c>
      <c r="K528" t="s">
        <v>6846</v>
      </c>
    </row>
    <row r="529" spans="1:11" x14ac:dyDescent="0.25">
      <c r="A529">
        <v>555</v>
      </c>
      <c r="B529" t="s">
        <v>316</v>
      </c>
      <c r="C529" t="s">
        <v>6819</v>
      </c>
      <c r="D529" s="10">
        <v>42369</v>
      </c>
      <c r="E529" s="13" t="s">
        <v>2701</v>
      </c>
      <c r="F529" s="13" t="s">
        <v>2702</v>
      </c>
      <c r="G529" s="13" t="s">
        <v>2703</v>
      </c>
      <c r="H529" s="13" t="s">
        <v>744</v>
      </c>
      <c r="I529" s="13" t="s">
        <v>2704</v>
      </c>
      <c r="J529" t="s">
        <v>107</v>
      </c>
      <c r="K529" t="s">
        <v>6846</v>
      </c>
    </row>
    <row r="530" spans="1:11" x14ac:dyDescent="0.25">
      <c r="A530">
        <v>556</v>
      </c>
      <c r="B530" t="s">
        <v>317</v>
      </c>
      <c r="C530" t="s">
        <v>6816</v>
      </c>
      <c r="D530" s="10">
        <v>41274</v>
      </c>
      <c r="E530" s="13" t="s">
        <v>2705</v>
      </c>
      <c r="F530" s="13" t="s">
        <v>2706</v>
      </c>
      <c r="G530" s="13" t="s">
        <v>2707</v>
      </c>
      <c r="H530" s="13" t="s">
        <v>744</v>
      </c>
      <c r="I530" s="13" t="s">
        <v>744</v>
      </c>
      <c r="J530" t="s">
        <v>6834</v>
      </c>
      <c r="K530" t="s">
        <v>72</v>
      </c>
    </row>
    <row r="531" spans="1:11" x14ac:dyDescent="0.25">
      <c r="A531">
        <v>557</v>
      </c>
      <c r="B531" t="s">
        <v>317</v>
      </c>
      <c r="C531" t="s">
        <v>6817</v>
      </c>
      <c r="D531" s="10">
        <v>41639</v>
      </c>
      <c r="E531" s="13" t="s">
        <v>2708</v>
      </c>
      <c r="F531" s="13" t="s">
        <v>2709</v>
      </c>
      <c r="G531" s="13" t="s">
        <v>2710</v>
      </c>
      <c r="H531" s="13" t="s">
        <v>744</v>
      </c>
      <c r="I531" s="13" t="s">
        <v>744</v>
      </c>
      <c r="J531" t="s">
        <v>6834</v>
      </c>
      <c r="K531" t="s">
        <v>72</v>
      </c>
    </row>
    <row r="532" spans="1:11" x14ac:dyDescent="0.25">
      <c r="A532">
        <v>558</v>
      </c>
      <c r="B532" t="s">
        <v>317</v>
      </c>
      <c r="C532" t="s">
        <v>6818</v>
      </c>
      <c r="D532" s="10">
        <v>42004</v>
      </c>
      <c r="E532" s="13" t="s">
        <v>2711</v>
      </c>
      <c r="F532" s="13" t="s">
        <v>2712</v>
      </c>
      <c r="G532" s="13" t="s">
        <v>2713</v>
      </c>
      <c r="H532" s="13" t="s">
        <v>744</v>
      </c>
      <c r="I532" s="13" t="s">
        <v>744</v>
      </c>
      <c r="J532" t="s">
        <v>6834</v>
      </c>
      <c r="K532" t="s">
        <v>72</v>
      </c>
    </row>
    <row r="533" spans="1:11" x14ac:dyDescent="0.25">
      <c r="A533">
        <v>559</v>
      </c>
      <c r="B533" t="s">
        <v>317</v>
      </c>
      <c r="C533" t="s">
        <v>6819</v>
      </c>
      <c r="D533" s="10">
        <v>42369</v>
      </c>
      <c r="E533" s="13" t="s">
        <v>2714</v>
      </c>
      <c r="F533" s="13" t="s">
        <v>2715</v>
      </c>
      <c r="G533" s="13" t="s">
        <v>2716</v>
      </c>
      <c r="H533" s="13" t="s">
        <v>744</v>
      </c>
      <c r="I533" s="13" t="s">
        <v>744</v>
      </c>
      <c r="J533" t="s">
        <v>6834</v>
      </c>
      <c r="K533" t="s">
        <v>72</v>
      </c>
    </row>
    <row r="534" spans="1:11" x14ac:dyDescent="0.25">
      <c r="A534">
        <v>560</v>
      </c>
      <c r="B534" t="s">
        <v>318</v>
      </c>
      <c r="C534" t="s">
        <v>6816</v>
      </c>
      <c r="D534" s="10">
        <v>41274</v>
      </c>
      <c r="E534" s="13" t="s">
        <v>2717</v>
      </c>
      <c r="F534" s="13" t="s">
        <v>2718</v>
      </c>
      <c r="G534" s="13" t="s">
        <v>2719</v>
      </c>
      <c r="H534" s="13" t="s">
        <v>744</v>
      </c>
      <c r="I534" s="13" t="s">
        <v>2720</v>
      </c>
      <c r="J534" t="s">
        <v>6834</v>
      </c>
      <c r="K534" t="s">
        <v>72</v>
      </c>
    </row>
    <row r="535" spans="1:11" x14ac:dyDescent="0.25">
      <c r="A535">
        <v>561</v>
      </c>
      <c r="B535" t="s">
        <v>318</v>
      </c>
      <c r="C535" t="s">
        <v>6817</v>
      </c>
      <c r="D535" s="10">
        <v>41639</v>
      </c>
      <c r="E535" s="13" t="s">
        <v>2721</v>
      </c>
      <c r="F535" s="13" t="s">
        <v>2722</v>
      </c>
      <c r="G535" s="13" t="s">
        <v>2723</v>
      </c>
      <c r="H535" s="13" t="s">
        <v>744</v>
      </c>
      <c r="I535" s="13" t="s">
        <v>2724</v>
      </c>
      <c r="J535" t="s">
        <v>6834</v>
      </c>
      <c r="K535" t="s">
        <v>72</v>
      </c>
    </row>
    <row r="536" spans="1:11" x14ac:dyDescent="0.25">
      <c r="A536">
        <v>562</v>
      </c>
      <c r="B536" t="s">
        <v>318</v>
      </c>
      <c r="C536" t="s">
        <v>6818</v>
      </c>
      <c r="D536" s="10">
        <v>42004</v>
      </c>
      <c r="E536" s="13" t="s">
        <v>2725</v>
      </c>
      <c r="F536" s="13" t="s">
        <v>2726</v>
      </c>
      <c r="G536" s="13" t="s">
        <v>2727</v>
      </c>
      <c r="H536" s="13" t="s">
        <v>744</v>
      </c>
      <c r="I536" s="13" t="s">
        <v>2728</v>
      </c>
      <c r="J536" t="s">
        <v>6834</v>
      </c>
      <c r="K536" t="s">
        <v>72</v>
      </c>
    </row>
    <row r="537" spans="1:11" x14ac:dyDescent="0.25">
      <c r="A537">
        <v>563</v>
      </c>
      <c r="B537" t="s">
        <v>318</v>
      </c>
      <c r="C537" t="s">
        <v>6819</v>
      </c>
      <c r="D537" s="10">
        <v>42369</v>
      </c>
      <c r="E537" s="13" t="s">
        <v>2729</v>
      </c>
      <c r="F537" s="13" t="s">
        <v>2730</v>
      </c>
      <c r="G537" s="13" t="s">
        <v>2731</v>
      </c>
      <c r="H537" s="13" t="s">
        <v>744</v>
      </c>
      <c r="I537" s="13" t="s">
        <v>2732</v>
      </c>
      <c r="J537" t="s">
        <v>6834</v>
      </c>
      <c r="K537" t="s">
        <v>72</v>
      </c>
    </row>
    <row r="538" spans="1:11" x14ac:dyDescent="0.25">
      <c r="A538">
        <v>564</v>
      </c>
      <c r="B538" t="s">
        <v>319</v>
      </c>
      <c r="C538" t="s">
        <v>6816</v>
      </c>
      <c r="D538" s="10">
        <v>41639</v>
      </c>
      <c r="E538" s="13" t="s">
        <v>2733</v>
      </c>
      <c r="F538" s="13" t="s">
        <v>2734</v>
      </c>
      <c r="G538" s="13" t="s">
        <v>2735</v>
      </c>
      <c r="H538" s="13" t="s">
        <v>744</v>
      </c>
      <c r="I538" s="13" t="s">
        <v>2736</v>
      </c>
      <c r="J538" t="s">
        <v>107</v>
      </c>
      <c r="K538" t="s">
        <v>6846</v>
      </c>
    </row>
    <row r="539" spans="1:11" x14ac:dyDescent="0.25">
      <c r="A539">
        <v>565</v>
      </c>
      <c r="B539" t="s">
        <v>319</v>
      </c>
      <c r="C539" t="s">
        <v>6817</v>
      </c>
      <c r="D539" s="10">
        <v>42004</v>
      </c>
      <c r="E539" s="13" t="s">
        <v>2737</v>
      </c>
      <c r="F539" s="13" t="s">
        <v>2738</v>
      </c>
      <c r="G539" s="13" t="s">
        <v>2739</v>
      </c>
      <c r="H539" s="13" t="s">
        <v>744</v>
      </c>
      <c r="I539" s="13" t="s">
        <v>2740</v>
      </c>
      <c r="J539" t="s">
        <v>107</v>
      </c>
      <c r="K539" t="s">
        <v>6846</v>
      </c>
    </row>
    <row r="540" spans="1:11" x14ac:dyDescent="0.25">
      <c r="A540">
        <v>566</v>
      </c>
      <c r="B540" t="s">
        <v>319</v>
      </c>
      <c r="C540" t="s">
        <v>6818</v>
      </c>
      <c r="D540" s="10">
        <v>42369</v>
      </c>
      <c r="E540" s="13" t="s">
        <v>1159</v>
      </c>
      <c r="F540" s="13" t="s">
        <v>2741</v>
      </c>
      <c r="G540" s="13" t="s">
        <v>2742</v>
      </c>
      <c r="H540" s="13" t="s">
        <v>744</v>
      </c>
      <c r="I540" s="13" t="s">
        <v>2743</v>
      </c>
      <c r="J540" t="s">
        <v>107</v>
      </c>
      <c r="K540" t="s">
        <v>6846</v>
      </c>
    </row>
    <row r="541" spans="1:11" x14ac:dyDescent="0.25">
      <c r="A541">
        <v>567</v>
      </c>
      <c r="B541" t="s">
        <v>319</v>
      </c>
      <c r="C541" t="s">
        <v>6819</v>
      </c>
      <c r="D541" s="10">
        <v>42735</v>
      </c>
      <c r="E541" s="13" t="s">
        <v>2744</v>
      </c>
      <c r="F541" s="13" t="s">
        <v>2745</v>
      </c>
      <c r="G541" s="13" t="s">
        <v>2746</v>
      </c>
      <c r="H541" s="13" t="s">
        <v>744</v>
      </c>
      <c r="I541" s="13" t="s">
        <v>2747</v>
      </c>
      <c r="J541" t="s">
        <v>107</v>
      </c>
      <c r="K541" t="s">
        <v>6846</v>
      </c>
    </row>
    <row r="542" spans="1:11" x14ac:dyDescent="0.25">
      <c r="A542">
        <v>568</v>
      </c>
      <c r="B542" t="s">
        <v>320</v>
      </c>
      <c r="C542" t="s">
        <v>6816</v>
      </c>
      <c r="D542" s="10">
        <v>41274</v>
      </c>
      <c r="E542" s="13" t="s">
        <v>2748</v>
      </c>
      <c r="F542" s="13" t="s">
        <v>2749</v>
      </c>
      <c r="G542" s="13" t="s">
        <v>2750</v>
      </c>
      <c r="H542" s="13" t="s">
        <v>744</v>
      </c>
      <c r="I542" s="13" t="s">
        <v>2751</v>
      </c>
      <c r="J542" t="s">
        <v>61</v>
      </c>
      <c r="K542" t="s">
        <v>62</v>
      </c>
    </row>
    <row r="543" spans="1:11" x14ac:dyDescent="0.25">
      <c r="A543">
        <v>569</v>
      </c>
      <c r="B543" t="s">
        <v>320</v>
      </c>
      <c r="C543" t="s">
        <v>6817</v>
      </c>
      <c r="D543" s="10">
        <v>41639</v>
      </c>
      <c r="E543" s="13" t="s">
        <v>2752</v>
      </c>
      <c r="F543" s="13" t="s">
        <v>2753</v>
      </c>
      <c r="G543" s="13" t="s">
        <v>2754</v>
      </c>
      <c r="H543" s="13" t="s">
        <v>744</v>
      </c>
      <c r="I543" s="13" t="s">
        <v>2755</v>
      </c>
      <c r="J543" t="s">
        <v>61</v>
      </c>
      <c r="K543" t="s">
        <v>62</v>
      </c>
    </row>
    <row r="544" spans="1:11" x14ac:dyDescent="0.25">
      <c r="A544">
        <v>570</v>
      </c>
      <c r="B544" t="s">
        <v>320</v>
      </c>
      <c r="C544" t="s">
        <v>6818</v>
      </c>
      <c r="D544" s="10">
        <v>42004</v>
      </c>
      <c r="E544" s="13" t="s">
        <v>2756</v>
      </c>
      <c r="F544" s="13" t="s">
        <v>2757</v>
      </c>
      <c r="G544" s="13" t="s">
        <v>2758</v>
      </c>
      <c r="H544" s="13" t="s">
        <v>744</v>
      </c>
      <c r="I544" s="13" t="s">
        <v>2759</v>
      </c>
      <c r="J544" t="s">
        <v>61</v>
      </c>
      <c r="K544" t="s">
        <v>62</v>
      </c>
    </row>
    <row r="545" spans="1:11" x14ac:dyDescent="0.25">
      <c r="A545">
        <v>571</v>
      </c>
      <c r="B545" t="s">
        <v>320</v>
      </c>
      <c r="C545" t="s">
        <v>6819</v>
      </c>
      <c r="D545" s="10">
        <v>42369</v>
      </c>
      <c r="E545" s="13" t="s">
        <v>2760</v>
      </c>
      <c r="F545" s="13" t="s">
        <v>2761</v>
      </c>
      <c r="G545" s="13" t="s">
        <v>2762</v>
      </c>
      <c r="H545" s="13" t="s">
        <v>744</v>
      </c>
      <c r="I545" s="13" t="s">
        <v>2763</v>
      </c>
      <c r="J545" t="s">
        <v>61</v>
      </c>
      <c r="K545" t="s">
        <v>62</v>
      </c>
    </row>
    <row r="546" spans="1:11" x14ac:dyDescent="0.25">
      <c r="A546">
        <v>572</v>
      </c>
      <c r="B546" t="s">
        <v>321</v>
      </c>
      <c r="C546" t="s">
        <v>6816</v>
      </c>
      <c r="D546" s="10">
        <v>41274</v>
      </c>
      <c r="E546" s="13" t="s">
        <v>2764</v>
      </c>
      <c r="F546" s="13" t="s">
        <v>2765</v>
      </c>
      <c r="G546" s="13" t="s">
        <v>2766</v>
      </c>
      <c r="H546" s="13" t="s">
        <v>744</v>
      </c>
      <c r="I546" s="13" t="s">
        <v>2767</v>
      </c>
      <c r="J546" t="s">
        <v>6834</v>
      </c>
      <c r="K546" t="s">
        <v>6886</v>
      </c>
    </row>
    <row r="547" spans="1:11" x14ac:dyDescent="0.25">
      <c r="A547">
        <v>573</v>
      </c>
      <c r="B547" t="s">
        <v>321</v>
      </c>
      <c r="C547" t="s">
        <v>6817</v>
      </c>
      <c r="D547" s="10">
        <v>41639</v>
      </c>
      <c r="E547" s="13" t="s">
        <v>2768</v>
      </c>
      <c r="F547" s="13" t="s">
        <v>2769</v>
      </c>
      <c r="G547" s="13" t="s">
        <v>2770</v>
      </c>
      <c r="H547" s="13" t="s">
        <v>744</v>
      </c>
      <c r="I547" s="13" t="s">
        <v>2771</v>
      </c>
      <c r="J547" t="s">
        <v>6834</v>
      </c>
      <c r="K547" t="s">
        <v>6886</v>
      </c>
    </row>
    <row r="548" spans="1:11" x14ac:dyDescent="0.25">
      <c r="A548">
        <v>574</v>
      </c>
      <c r="B548" t="s">
        <v>321</v>
      </c>
      <c r="C548" t="s">
        <v>6818</v>
      </c>
      <c r="D548" s="10">
        <v>42004</v>
      </c>
      <c r="E548" s="13" t="s">
        <v>2772</v>
      </c>
      <c r="F548" s="13" t="s">
        <v>2773</v>
      </c>
      <c r="G548" s="13" t="s">
        <v>2774</v>
      </c>
      <c r="H548" s="13" t="s">
        <v>744</v>
      </c>
      <c r="I548" s="13" t="s">
        <v>2775</v>
      </c>
      <c r="J548" t="s">
        <v>6834</v>
      </c>
      <c r="K548" t="s">
        <v>6886</v>
      </c>
    </row>
    <row r="549" spans="1:11" x14ac:dyDescent="0.25">
      <c r="A549">
        <v>575</v>
      </c>
      <c r="B549" t="s">
        <v>321</v>
      </c>
      <c r="C549" t="s">
        <v>6819</v>
      </c>
      <c r="D549" s="10">
        <v>42369</v>
      </c>
      <c r="E549" s="13" t="s">
        <v>2776</v>
      </c>
      <c r="F549" s="13" t="s">
        <v>2777</v>
      </c>
      <c r="G549" s="13" t="s">
        <v>2778</v>
      </c>
      <c r="H549" s="13" t="s">
        <v>744</v>
      </c>
      <c r="I549" s="13" t="s">
        <v>2779</v>
      </c>
      <c r="J549" t="s">
        <v>6834</v>
      </c>
      <c r="K549" t="s">
        <v>6886</v>
      </c>
    </row>
    <row r="550" spans="1:11" x14ac:dyDescent="0.25">
      <c r="A550">
        <v>576</v>
      </c>
      <c r="B550" t="s">
        <v>323</v>
      </c>
      <c r="C550" t="s">
        <v>6816</v>
      </c>
      <c r="D550" s="10">
        <v>41274</v>
      </c>
      <c r="E550" s="13" t="s">
        <v>2780</v>
      </c>
      <c r="F550" s="13" t="s">
        <v>744</v>
      </c>
      <c r="G550" s="13" t="s">
        <v>2781</v>
      </c>
      <c r="H550" s="13" t="s">
        <v>744</v>
      </c>
      <c r="I550" s="13" t="s">
        <v>2782</v>
      </c>
      <c r="J550" t="s">
        <v>66</v>
      </c>
      <c r="K550" t="s">
        <v>6887</v>
      </c>
    </row>
    <row r="551" spans="1:11" x14ac:dyDescent="0.25">
      <c r="A551">
        <v>577</v>
      </c>
      <c r="B551" t="s">
        <v>323</v>
      </c>
      <c r="C551" t="s">
        <v>6817</v>
      </c>
      <c r="D551" s="10">
        <v>41639</v>
      </c>
      <c r="E551" s="13" t="s">
        <v>2783</v>
      </c>
      <c r="F551" s="13" t="s">
        <v>744</v>
      </c>
      <c r="G551" s="13" t="s">
        <v>2784</v>
      </c>
      <c r="H551" s="13" t="s">
        <v>744</v>
      </c>
      <c r="I551" s="13" t="s">
        <v>2785</v>
      </c>
      <c r="J551" t="s">
        <v>66</v>
      </c>
      <c r="K551" t="s">
        <v>6887</v>
      </c>
    </row>
    <row r="552" spans="1:11" x14ac:dyDescent="0.25">
      <c r="A552">
        <v>578</v>
      </c>
      <c r="B552" t="s">
        <v>323</v>
      </c>
      <c r="C552" t="s">
        <v>6818</v>
      </c>
      <c r="D552" s="10">
        <v>42004</v>
      </c>
      <c r="E552" s="13" t="s">
        <v>879</v>
      </c>
      <c r="F552" s="13" t="s">
        <v>744</v>
      </c>
      <c r="G552" s="13" t="s">
        <v>2786</v>
      </c>
      <c r="H552" s="13" t="s">
        <v>744</v>
      </c>
      <c r="I552" s="13" t="s">
        <v>1902</v>
      </c>
      <c r="J552" t="s">
        <v>66</v>
      </c>
      <c r="K552" t="s">
        <v>6887</v>
      </c>
    </row>
    <row r="553" spans="1:11" x14ac:dyDescent="0.25">
      <c r="A553">
        <v>579</v>
      </c>
      <c r="B553" t="s">
        <v>323</v>
      </c>
      <c r="C553" t="s">
        <v>6819</v>
      </c>
      <c r="D553" s="10">
        <v>42369</v>
      </c>
      <c r="E553" s="13" t="s">
        <v>1999</v>
      </c>
      <c r="F553" s="13" t="s">
        <v>744</v>
      </c>
      <c r="G553" s="13" t="s">
        <v>2787</v>
      </c>
      <c r="H553" s="13" t="s">
        <v>744</v>
      </c>
      <c r="I553" s="13" t="s">
        <v>2788</v>
      </c>
      <c r="J553" t="s">
        <v>66</v>
      </c>
      <c r="K553" t="s">
        <v>6887</v>
      </c>
    </row>
    <row r="554" spans="1:11" x14ac:dyDescent="0.25">
      <c r="A554">
        <v>580</v>
      </c>
      <c r="B554" t="s">
        <v>325</v>
      </c>
      <c r="C554" t="s">
        <v>6816</v>
      </c>
      <c r="D554" s="10">
        <v>41274</v>
      </c>
      <c r="E554" s="13" t="s">
        <v>2789</v>
      </c>
      <c r="F554" s="13" t="s">
        <v>2790</v>
      </c>
      <c r="G554" s="13" t="s">
        <v>2791</v>
      </c>
      <c r="H554" s="13" t="s">
        <v>2792</v>
      </c>
      <c r="I554" s="13" t="s">
        <v>744</v>
      </c>
      <c r="J554" t="s">
        <v>8</v>
      </c>
      <c r="K554" t="s">
        <v>6870</v>
      </c>
    </row>
    <row r="555" spans="1:11" x14ac:dyDescent="0.25">
      <c r="A555">
        <v>581</v>
      </c>
      <c r="B555" t="s">
        <v>325</v>
      </c>
      <c r="C555" t="s">
        <v>6817</v>
      </c>
      <c r="D555" s="10">
        <v>41639</v>
      </c>
      <c r="E555" s="13" t="s">
        <v>2793</v>
      </c>
      <c r="F555" s="13" t="s">
        <v>2794</v>
      </c>
      <c r="G555" s="13" t="s">
        <v>2795</v>
      </c>
      <c r="H555" s="13" t="s">
        <v>2664</v>
      </c>
      <c r="I555" s="13" t="s">
        <v>744</v>
      </c>
      <c r="J555" t="s">
        <v>8</v>
      </c>
      <c r="K555" t="s">
        <v>6870</v>
      </c>
    </row>
    <row r="556" spans="1:11" x14ac:dyDescent="0.25">
      <c r="A556">
        <v>582</v>
      </c>
      <c r="B556" t="s">
        <v>325</v>
      </c>
      <c r="C556" t="s">
        <v>6818</v>
      </c>
      <c r="D556" s="10">
        <v>42004</v>
      </c>
      <c r="E556" s="13" t="s">
        <v>2796</v>
      </c>
      <c r="F556" s="13" t="s">
        <v>2797</v>
      </c>
      <c r="G556" s="13" t="s">
        <v>2798</v>
      </c>
      <c r="H556" s="13" t="s">
        <v>2799</v>
      </c>
      <c r="I556" s="13" t="s">
        <v>744</v>
      </c>
      <c r="J556" t="s">
        <v>8</v>
      </c>
      <c r="K556" t="s">
        <v>6870</v>
      </c>
    </row>
    <row r="557" spans="1:11" x14ac:dyDescent="0.25">
      <c r="A557">
        <v>583</v>
      </c>
      <c r="B557" t="s">
        <v>325</v>
      </c>
      <c r="C557" t="s">
        <v>6819</v>
      </c>
      <c r="D557" s="10">
        <v>42369</v>
      </c>
      <c r="E557" s="13" t="s">
        <v>2800</v>
      </c>
      <c r="F557" s="13" t="s">
        <v>2801</v>
      </c>
      <c r="G557" s="13" t="s">
        <v>2802</v>
      </c>
      <c r="H557" s="13" t="s">
        <v>2803</v>
      </c>
      <c r="I557" s="13" t="s">
        <v>744</v>
      </c>
      <c r="J557" t="s">
        <v>8</v>
      </c>
      <c r="K557" t="s">
        <v>6870</v>
      </c>
    </row>
    <row r="558" spans="1:11" x14ac:dyDescent="0.25">
      <c r="A558">
        <v>584</v>
      </c>
      <c r="B558" t="s">
        <v>326</v>
      </c>
      <c r="C558" t="s">
        <v>6816</v>
      </c>
      <c r="D558" s="10">
        <v>41274</v>
      </c>
      <c r="E558" s="13" t="s">
        <v>2804</v>
      </c>
      <c r="F558" s="13" t="s">
        <v>2805</v>
      </c>
      <c r="G558" s="13" t="s">
        <v>2806</v>
      </c>
      <c r="H558" s="13" t="s">
        <v>744</v>
      </c>
      <c r="I558" s="13" t="s">
        <v>2807</v>
      </c>
      <c r="J558" t="s">
        <v>61</v>
      </c>
      <c r="K558" t="s">
        <v>6831</v>
      </c>
    </row>
    <row r="559" spans="1:11" x14ac:dyDescent="0.25">
      <c r="A559">
        <v>585</v>
      </c>
      <c r="B559" t="s">
        <v>326</v>
      </c>
      <c r="C559" t="s">
        <v>6817</v>
      </c>
      <c r="D559" s="10">
        <v>41639</v>
      </c>
      <c r="E559" s="13" t="s">
        <v>2808</v>
      </c>
      <c r="F559" s="13" t="s">
        <v>2809</v>
      </c>
      <c r="G559" s="13" t="s">
        <v>2810</v>
      </c>
      <c r="H559" s="13" t="s">
        <v>744</v>
      </c>
      <c r="I559" s="13" t="s">
        <v>2811</v>
      </c>
      <c r="J559" t="s">
        <v>61</v>
      </c>
      <c r="K559" t="s">
        <v>6831</v>
      </c>
    </row>
    <row r="560" spans="1:11" x14ac:dyDescent="0.25">
      <c r="A560">
        <v>586</v>
      </c>
      <c r="B560" t="s">
        <v>326</v>
      </c>
      <c r="C560" t="s">
        <v>6818</v>
      </c>
      <c r="D560" s="10">
        <v>42004</v>
      </c>
      <c r="E560" s="13" t="s">
        <v>2812</v>
      </c>
      <c r="F560" s="13" t="s">
        <v>2813</v>
      </c>
      <c r="G560" s="13" t="s">
        <v>2814</v>
      </c>
      <c r="H560" s="13" t="s">
        <v>744</v>
      </c>
      <c r="I560" s="13" t="s">
        <v>2815</v>
      </c>
      <c r="J560" t="s">
        <v>61</v>
      </c>
      <c r="K560" t="s">
        <v>6831</v>
      </c>
    </row>
    <row r="561" spans="1:11" x14ac:dyDescent="0.25">
      <c r="A561">
        <v>587</v>
      </c>
      <c r="B561" t="s">
        <v>326</v>
      </c>
      <c r="C561" t="s">
        <v>6819</v>
      </c>
      <c r="D561" s="10">
        <v>42369</v>
      </c>
      <c r="E561" s="13" t="s">
        <v>2816</v>
      </c>
      <c r="F561" s="13" t="s">
        <v>2817</v>
      </c>
      <c r="G561" s="13" t="s">
        <v>2818</v>
      </c>
      <c r="H561" s="13" t="s">
        <v>744</v>
      </c>
      <c r="I561" s="13" t="s">
        <v>2819</v>
      </c>
      <c r="J561" t="s">
        <v>61</v>
      </c>
      <c r="K561" t="s">
        <v>6831</v>
      </c>
    </row>
    <row r="562" spans="1:11" x14ac:dyDescent="0.25">
      <c r="A562">
        <v>588</v>
      </c>
      <c r="B562" t="s">
        <v>327</v>
      </c>
      <c r="C562" t="s">
        <v>6816</v>
      </c>
      <c r="D562" s="10">
        <v>41274</v>
      </c>
      <c r="E562" s="13" t="s">
        <v>2820</v>
      </c>
      <c r="F562" s="13" t="s">
        <v>2821</v>
      </c>
      <c r="G562" s="13" t="s">
        <v>2822</v>
      </c>
      <c r="H562" s="13" t="s">
        <v>2823</v>
      </c>
      <c r="I562" s="13" t="s">
        <v>744</v>
      </c>
      <c r="J562" t="s">
        <v>6824</v>
      </c>
      <c r="K562" t="s">
        <v>6826</v>
      </c>
    </row>
    <row r="563" spans="1:11" x14ac:dyDescent="0.25">
      <c r="A563">
        <v>589</v>
      </c>
      <c r="B563" t="s">
        <v>327</v>
      </c>
      <c r="C563" t="s">
        <v>6817</v>
      </c>
      <c r="D563" s="10">
        <v>41639</v>
      </c>
      <c r="E563" s="13" t="s">
        <v>2824</v>
      </c>
      <c r="F563" s="13" t="s">
        <v>2825</v>
      </c>
      <c r="G563" s="13" t="s">
        <v>2826</v>
      </c>
      <c r="H563" s="13" t="s">
        <v>2827</v>
      </c>
      <c r="I563" s="13" t="s">
        <v>744</v>
      </c>
      <c r="J563" t="s">
        <v>6824</v>
      </c>
      <c r="K563" t="s">
        <v>6826</v>
      </c>
    </row>
    <row r="564" spans="1:11" x14ac:dyDescent="0.25">
      <c r="A564">
        <v>590</v>
      </c>
      <c r="B564" t="s">
        <v>327</v>
      </c>
      <c r="C564" t="s">
        <v>6818</v>
      </c>
      <c r="D564" s="10">
        <v>42004</v>
      </c>
      <c r="E564" s="13" t="s">
        <v>2828</v>
      </c>
      <c r="F564" s="13" t="s">
        <v>2829</v>
      </c>
      <c r="G564" s="13" t="s">
        <v>2830</v>
      </c>
      <c r="H564" s="13" t="s">
        <v>2831</v>
      </c>
      <c r="I564" s="13" t="s">
        <v>744</v>
      </c>
      <c r="J564" t="s">
        <v>6824</v>
      </c>
      <c r="K564" t="s">
        <v>6826</v>
      </c>
    </row>
    <row r="565" spans="1:11" x14ac:dyDescent="0.25">
      <c r="A565">
        <v>591</v>
      </c>
      <c r="B565" t="s">
        <v>327</v>
      </c>
      <c r="C565" t="s">
        <v>6819</v>
      </c>
      <c r="D565" s="10">
        <v>42369</v>
      </c>
      <c r="E565" s="13" t="s">
        <v>2832</v>
      </c>
      <c r="F565" s="13" t="s">
        <v>2833</v>
      </c>
      <c r="G565" s="13" t="s">
        <v>2834</v>
      </c>
      <c r="H565" s="13" t="s">
        <v>2835</v>
      </c>
      <c r="I565" s="13" t="s">
        <v>744</v>
      </c>
      <c r="J565" t="s">
        <v>6824</v>
      </c>
      <c r="K565" t="s">
        <v>6826</v>
      </c>
    </row>
    <row r="566" spans="1:11" x14ac:dyDescent="0.25">
      <c r="A566">
        <v>592</v>
      </c>
      <c r="B566" t="s">
        <v>328</v>
      </c>
      <c r="C566" t="s">
        <v>6816</v>
      </c>
      <c r="D566" s="10">
        <v>41639</v>
      </c>
      <c r="E566" s="13" t="s">
        <v>2836</v>
      </c>
      <c r="F566" s="13" t="s">
        <v>2837</v>
      </c>
      <c r="G566" s="13" t="s">
        <v>1239</v>
      </c>
      <c r="H566" s="13" t="s">
        <v>744</v>
      </c>
      <c r="I566" s="13" t="s">
        <v>2838</v>
      </c>
      <c r="J566" t="s">
        <v>61</v>
      </c>
      <c r="K566" t="s">
        <v>62</v>
      </c>
    </row>
    <row r="567" spans="1:11" x14ac:dyDescent="0.25">
      <c r="A567">
        <v>593</v>
      </c>
      <c r="B567" t="s">
        <v>328</v>
      </c>
      <c r="C567" t="s">
        <v>6817</v>
      </c>
      <c r="D567" s="10">
        <v>42004</v>
      </c>
      <c r="E567" s="13" t="s">
        <v>2839</v>
      </c>
      <c r="F567" s="13" t="s">
        <v>2840</v>
      </c>
      <c r="G567" s="13" t="s">
        <v>2841</v>
      </c>
      <c r="H567" s="13" t="s">
        <v>744</v>
      </c>
      <c r="I567" s="13" t="s">
        <v>2842</v>
      </c>
      <c r="J567" t="s">
        <v>61</v>
      </c>
      <c r="K567" t="s">
        <v>62</v>
      </c>
    </row>
    <row r="568" spans="1:11" x14ac:dyDescent="0.25">
      <c r="A568">
        <v>594</v>
      </c>
      <c r="B568" t="s">
        <v>328</v>
      </c>
      <c r="C568" t="s">
        <v>6818</v>
      </c>
      <c r="D568" s="10">
        <v>42369</v>
      </c>
      <c r="E568" s="13" t="s">
        <v>2843</v>
      </c>
      <c r="F568" s="13" t="s">
        <v>2844</v>
      </c>
      <c r="G568" s="13" t="s">
        <v>2845</v>
      </c>
      <c r="H568" s="13" t="s">
        <v>744</v>
      </c>
      <c r="I568" s="13" t="s">
        <v>2846</v>
      </c>
      <c r="J568" t="s">
        <v>61</v>
      </c>
      <c r="K568" t="s">
        <v>62</v>
      </c>
    </row>
    <row r="569" spans="1:11" x14ac:dyDescent="0.25">
      <c r="A569">
        <v>595</v>
      </c>
      <c r="B569" t="s">
        <v>328</v>
      </c>
      <c r="C569" t="s">
        <v>6819</v>
      </c>
      <c r="D569" s="10">
        <v>42735</v>
      </c>
      <c r="E569" s="13" t="s">
        <v>2847</v>
      </c>
      <c r="F569" s="13" t="s">
        <v>2848</v>
      </c>
      <c r="G569" s="13" t="s">
        <v>2849</v>
      </c>
      <c r="H569" s="13" t="s">
        <v>744</v>
      </c>
      <c r="I569" s="13" t="s">
        <v>2850</v>
      </c>
      <c r="J569" t="s">
        <v>61</v>
      </c>
      <c r="K569" t="s">
        <v>62</v>
      </c>
    </row>
    <row r="570" spans="1:11" x14ac:dyDescent="0.25">
      <c r="A570">
        <v>596</v>
      </c>
      <c r="B570" t="s">
        <v>329</v>
      </c>
      <c r="C570" t="s">
        <v>6816</v>
      </c>
      <c r="D570" s="10">
        <v>41274</v>
      </c>
      <c r="E570" s="13" t="s">
        <v>2851</v>
      </c>
      <c r="F570" s="13" t="s">
        <v>2852</v>
      </c>
      <c r="G570" s="13" t="s">
        <v>2853</v>
      </c>
      <c r="H570" s="13" t="s">
        <v>744</v>
      </c>
      <c r="I570" s="13" t="s">
        <v>2854</v>
      </c>
      <c r="J570" t="s">
        <v>8</v>
      </c>
      <c r="K570" t="s">
        <v>6867</v>
      </c>
    </row>
    <row r="571" spans="1:11" x14ac:dyDescent="0.25">
      <c r="A571">
        <v>597</v>
      </c>
      <c r="B571" t="s">
        <v>329</v>
      </c>
      <c r="C571" t="s">
        <v>6817</v>
      </c>
      <c r="D571" s="10">
        <v>41639</v>
      </c>
      <c r="E571" s="13" t="s">
        <v>2855</v>
      </c>
      <c r="F571" s="13" t="s">
        <v>2856</v>
      </c>
      <c r="G571" s="13" t="s">
        <v>2857</v>
      </c>
      <c r="H571" s="13" t="s">
        <v>744</v>
      </c>
      <c r="I571" s="13" t="s">
        <v>2858</v>
      </c>
      <c r="J571" t="s">
        <v>8</v>
      </c>
      <c r="K571" t="s">
        <v>6867</v>
      </c>
    </row>
    <row r="572" spans="1:11" x14ac:dyDescent="0.25">
      <c r="A572">
        <v>598</v>
      </c>
      <c r="B572" t="s">
        <v>329</v>
      </c>
      <c r="C572" t="s">
        <v>6818</v>
      </c>
      <c r="D572" s="10">
        <v>42004</v>
      </c>
      <c r="E572" s="13" t="s">
        <v>2859</v>
      </c>
      <c r="F572" s="13" t="s">
        <v>2860</v>
      </c>
      <c r="G572" s="13" t="s">
        <v>2861</v>
      </c>
      <c r="H572" s="13" t="s">
        <v>744</v>
      </c>
      <c r="I572" s="13" t="s">
        <v>2862</v>
      </c>
      <c r="J572" t="s">
        <v>8</v>
      </c>
      <c r="K572" t="s">
        <v>6867</v>
      </c>
    </row>
    <row r="573" spans="1:11" x14ac:dyDescent="0.25">
      <c r="A573">
        <v>599</v>
      </c>
      <c r="B573" t="s">
        <v>329</v>
      </c>
      <c r="C573" t="s">
        <v>6819</v>
      </c>
      <c r="D573" s="10">
        <v>42369</v>
      </c>
      <c r="E573" s="13" t="s">
        <v>2863</v>
      </c>
      <c r="F573" s="13" t="s">
        <v>2864</v>
      </c>
      <c r="G573" s="13" t="s">
        <v>2865</v>
      </c>
      <c r="H573" s="13" t="s">
        <v>744</v>
      </c>
      <c r="I573" s="13" t="s">
        <v>2866</v>
      </c>
      <c r="J573" t="s">
        <v>8</v>
      </c>
      <c r="K573" t="s">
        <v>6867</v>
      </c>
    </row>
    <row r="574" spans="1:11" x14ac:dyDescent="0.25">
      <c r="A574">
        <v>600</v>
      </c>
      <c r="B574" t="s">
        <v>330</v>
      </c>
      <c r="C574" t="s">
        <v>6816</v>
      </c>
      <c r="D574" s="10">
        <v>41639</v>
      </c>
      <c r="E574" s="13" t="s">
        <v>2867</v>
      </c>
      <c r="F574" s="13" t="s">
        <v>2868</v>
      </c>
      <c r="G574" s="13" t="s">
        <v>2869</v>
      </c>
      <c r="H574" s="13" t="s">
        <v>744</v>
      </c>
      <c r="I574" s="13" t="s">
        <v>2870</v>
      </c>
      <c r="J574" t="s">
        <v>6820</v>
      </c>
      <c r="K574" t="s">
        <v>6843</v>
      </c>
    </row>
    <row r="575" spans="1:11" x14ac:dyDescent="0.25">
      <c r="A575">
        <v>601</v>
      </c>
      <c r="B575" t="s">
        <v>330</v>
      </c>
      <c r="C575" t="s">
        <v>6817</v>
      </c>
      <c r="D575" s="10">
        <v>42004</v>
      </c>
      <c r="E575" s="13" t="s">
        <v>2871</v>
      </c>
      <c r="F575" s="13" t="s">
        <v>2872</v>
      </c>
      <c r="G575" s="13" t="s">
        <v>2873</v>
      </c>
      <c r="H575" s="13" t="s">
        <v>744</v>
      </c>
      <c r="I575" s="13" t="s">
        <v>2874</v>
      </c>
      <c r="J575" t="s">
        <v>6820</v>
      </c>
      <c r="K575" t="s">
        <v>6843</v>
      </c>
    </row>
    <row r="576" spans="1:11" x14ac:dyDescent="0.25">
      <c r="A576">
        <v>602</v>
      </c>
      <c r="B576" t="s">
        <v>330</v>
      </c>
      <c r="C576" t="s">
        <v>6818</v>
      </c>
      <c r="D576" s="10">
        <v>42369</v>
      </c>
      <c r="E576" s="13" t="s">
        <v>2875</v>
      </c>
      <c r="F576" s="13" t="s">
        <v>2876</v>
      </c>
      <c r="G576" s="13" t="s">
        <v>2877</v>
      </c>
      <c r="H576" s="13" t="s">
        <v>744</v>
      </c>
      <c r="I576" s="13" t="s">
        <v>2878</v>
      </c>
      <c r="J576" t="s">
        <v>6820</v>
      </c>
      <c r="K576" t="s">
        <v>6843</v>
      </c>
    </row>
    <row r="577" spans="1:11" x14ac:dyDescent="0.25">
      <c r="A577">
        <v>603</v>
      </c>
      <c r="B577" t="s">
        <v>330</v>
      </c>
      <c r="C577" t="s">
        <v>6819</v>
      </c>
      <c r="D577" s="10">
        <v>42735</v>
      </c>
      <c r="E577" s="13" t="s">
        <v>2879</v>
      </c>
      <c r="F577" s="13" t="s">
        <v>2880</v>
      </c>
      <c r="G577" s="13" t="s">
        <v>2881</v>
      </c>
      <c r="H577" s="13" t="s">
        <v>744</v>
      </c>
      <c r="I577" s="13" t="s">
        <v>2882</v>
      </c>
      <c r="J577" t="s">
        <v>6820</v>
      </c>
      <c r="K577" t="s">
        <v>6843</v>
      </c>
    </row>
    <row r="578" spans="1:11" x14ac:dyDescent="0.25">
      <c r="A578">
        <v>604</v>
      </c>
      <c r="B578" t="s">
        <v>331</v>
      </c>
      <c r="C578" t="s">
        <v>6816</v>
      </c>
      <c r="D578" s="10">
        <v>41274</v>
      </c>
      <c r="E578" s="13" t="s">
        <v>2883</v>
      </c>
      <c r="F578" s="13" t="s">
        <v>2884</v>
      </c>
      <c r="G578" s="13" t="s">
        <v>2885</v>
      </c>
      <c r="H578" s="13" t="s">
        <v>744</v>
      </c>
      <c r="I578" s="13" t="s">
        <v>2886</v>
      </c>
      <c r="J578" t="s">
        <v>6834</v>
      </c>
      <c r="K578" t="s">
        <v>6842</v>
      </c>
    </row>
    <row r="579" spans="1:11" x14ac:dyDescent="0.25">
      <c r="A579">
        <v>605</v>
      </c>
      <c r="B579" t="s">
        <v>331</v>
      </c>
      <c r="C579" t="s">
        <v>6817</v>
      </c>
      <c r="D579" s="10">
        <v>41639</v>
      </c>
      <c r="E579" s="13" t="s">
        <v>2887</v>
      </c>
      <c r="F579" s="13" t="s">
        <v>2888</v>
      </c>
      <c r="G579" s="13" t="s">
        <v>2889</v>
      </c>
      <c r="H579" s="13" t="s">
        <v>744</v>
      </c>
      <c r="I579" s="13" t="s">
        <v>2890</v>
      </c>
      <c r="J579" t="s">
        <v>6834</v>
      </c>
      <c r="K579" t="s">
        <v>6842</v>
      </c>
    </row>
    <row r="580" spans="1:11" x14ac:dyDescent="0.25">
      <c r="A580">
        <v>606</v>
      </c>
      <c r="B580" t="s">
        <v>331</v>
      </c>
      <c r="C580" t="s">
        <v>6818</v>
      </c>
      <c r="D580" s="10">
        <v>42004</v>
      </c>
      <c r="E580" s="13" t="s">
        <v>2891</v>
      </c>
      <c r="F580" s="13" t="s">
        <v>2892</v>
      </c>
      <c r="G580" s="13" t="s">
        <v>2893</v>
      </c>
      <c r="H580" s="13" t="s">
        <v>744</v>
      </c>
      <c r="I580" s="13" t="s">
        <v>2894</v>
      </c>
      <c r="J580" t="s">
        <v>6834</v>
      </c>
      <c r="K580" t="s">
        <v>6842</v>
      </c>
    </row>
    <row r="581" spans="1:11" x14ac:dyDescent="0.25">
      <c r="A581">
        <v>607</v>
      </c>
      <c r="B581" t="s">
        <v>331</v>
      </c>
      <c r="C581" t="s">
        <v>6819</v>
      </c>
      <c r="D581" s="10">
        <v>42369</v>
      </c>
      <c r="E581" s="13" t="s">
        <v>2895</v>
      </c>
      <c r="F581" s="13" t="s">
        <v>2896</v>
      </c>
      <c r="G581" s="13" t="s">
        <v>2897</v>
      </c>
      <c r="H581" s="13" t="s">
        <v>744</v>
      </c>
      <c r="I581" s="13" t="s">
        <v>2898</v>
      </c>
      <c r="J581" t="s">
        <v>6834</v>
      </c>
      <c r="K581" t="s">
        <v>6842</v>
      </c>
    </row>
    <row r="582" spans="1:11" x14ac:dyDescent="0.25">
      <c r="A582">
        <v>608</v>
      </c>
      <c r="B582" t="s">
        <v>332</v>
      </c>
      <c r="C582" t="s">
        <v>6816</v>
      </c>
      <c r="D582" s="10">
        <v>41639</v>
      </c>
      <c r="E582" s="13" t="s">
        <v>2899</v>
      </c>
      <c r="F582" s="13" t="s">
        <v>2900</v>
      </c>
      <c r="G582" s="13" t="s">
        <v>2901</v>
      </c>
      <c r="H582" s="13" t="s">
        <v>744</v>
      </c>
      <c r="I582" s="13" t="s">
        <v>744</v>
      </c>
      <c r="J582" t="s">
        <v>6820</v>
      </c>
      <c r="K582" t="s">
        <v>6888</v>
      </c>
    </row>
    <row r="583" spans="1:11" x14ac:dyDescent="0.25">
      <c r="A583">
        <v>609</v>
      </c>
      <c r="B583" t="s">
        <v>332</v>
      </c>
      <c r="C583" t="s">
        <v>6817</v>
      </c>
      <c r="D583" s="10">
        <v>42004</v>
      </c>
      <c r="E583" s="13" t="s">
        <v>2902</v>
      </c>
      <c r="F583" s="13" t="s">
        <v>2903</v>
      </c>
      <c r="G583" s="13" t="s">
        <v>2904</v>
      </c>
      <c r="H583" s="13" t="s">
        <v>744</v>
      </c>
      <c r="I583" s="13" t="s">
        <v>744</v>
      </c>
      <c r="J583" t="s">
        <v>6820</v>
      </c>
      <c r="K583" t="s">
        <v>6888</v>
      </c>
    </row>
    <row r="584" spans="1:11" x14ac:dyDescent="0.25">
      <c r="A584">
        <v>610</v>
      </c>
      <c r="B584" t="s">
        <v>332</v>
      </c>
      <c r="C584" t="s">
        <v>6818</v>
      </c>
      <c r="D584" s="10">
        <v>42369</v>
      </c>
      <c r="E584" s="13" t="s">
        <v>2905</v>
      </c>
      <c r="F584" s="13" t="s">
        <v>2906</v>
      </c>
      <c r="G584" s="13" t="s">
        <v>2907</v>
      </c>
      <c r="H584" s="13" t="s">
        <v>744</v>
      </c>
      <c r="I584" s="13" t="s">
        <v>744</v>
      </c>
      <c r="J584" t="s">
        <v>6820</v>
      </c>
      <c r="K584" t="s">
        <v>6888</v>
      </c>
    </row>
    <row r="585" spans="1:11" x14ac:dyDescent="0.25">
      <c r="A585">
        <v>611</v>
      </c>
      <c r="B585" t="s">
        <v>332</v>
      </c>
      <c r="C585" t="s">
        <v>6819</v>
      </c>
      <c r="D585" s="10">
        <v>42735</v>
      </c>
      <c r="E585" s="13" t="s">
        <v>2908</v>
      </c>
      <c r="F585" s="13" t="s">
        <v>2909</v>
      </c>
      <c r="G585" s="13" t="s">
        <v>2910</v>
      </c>
      <c r="H585" s="13" t="s">
        <v>744</v>
      </c>
      <c r="I585" s="13" t="s">
        <v>744</v>
      </c>
      <c r="J585" t="s">
        <v>6820</v>
      </c>
      <c r="K585" t="s">
        <v>6888</v>
      </c>
    </row>
    <row r="586" spans="1:11" x14ac:dyDescent="0.25">
      <c r="A586">
        <v>612</v>
      </c>
      <c r="B586" t="s">
        <v>334</v>
      </c>
      <c r="C586" t="s">
        <v>6816</v>
      </c>
      <c r="D586" s="10">
        <v>41639</v>
      </c>
      <c r="E586" s="13" t="s">
        <v>2911</v>
      </c>
      <c r="F586" s="13" t="s">
        <v>2912</v>
      </c>
      <c r="G586" s="13" t="s">
        <v>2913</v>
      </c>
      <c r="H586" s="13" t="s">
        <v>744</v>
      </c>
      <c r="I586" s="13" t="s">
        <v>744</v>
      </c>
      <c r="J586" t="s">
        <v>8</v>
      </c>
      <c r="K586" t="s">
        <v>6838</v>
      </c>
    </row>
    <row r="587" spans="1:11" x14ac:dyDescent="0.25">
      <c r="A587">
        <v>613</v>
      </c>
      <c r="B587" t="s">
        <v>334</v>
      </c>
      <c r="C587" t="s">
        <v>6817</v>
      </c>
      <c r="D587" s="10">
        <v>42004</v>
      </c>
      <c r="E587" s="13" t="s">
        <v>2914</v>
      </c>
      <c r="F587" s="13" t="s">
        <v>2915</v>
      </c>
      <c r="G587" s="13" t="s">
        <v>2916</v>
      </c>
      <c r="H587" s="13" t="s">
        <v>744</v>
      </c>
      <c r="I587" s="13" t="s">
        <v>744</v>
      </c>
      <c r="J587" t="s">
        <v>8</v>
      </c>
      <c r="K587" t="s">
        <v>6838</v>
      </c>
    </row>
    <row r="588" spans="1:11" x14ac:dyDescent="0.25">
      <c r="A588">
        <v>614</v>
      </c>
      <c r="B588" t="s">
        <v>334</v>
      </c>
      <c r="C588" t="s">
        <v>6818</v>
      </c>
      <c r="D588" s="10">
        <v>42369</v>
      </c>
      <c r="E588" s="13" t="s">
        <v>2917</v>
      </c>
      <c r="F588" s="13" t="s">
        <v>2918</v>
      </c>
      <c r="G588" s="13" t="s">
        <v>2919</v>
      </c>
      <c r="H588" s="13" t="s">
        <v>744</v>
      </c>
      <c r="I588" s="13" t="s">
        <v>744</v>
      </c>
      <c r="J588" t="s">
        <v>8</v>
      </c>
      <c r="K588" t="s">
        <v>6838</v>
      </c>
    </row>
    <row r="589" spans="1:11" x14ac:dyDescent="0.25">
      <c r="A589">
        <v>615</v>
      </c>
      <c r="B589" t="s">
        <v>334</v>
      </c>
      <c r="C589" t="s">
        <v>6819</v>
      </c>
      <c r="D589" s="10">
        <v>42735</v>
      </c>
      <c r="E589" s="13" t="s">
        <v>2920</v>
      </c>
      <c r="F589" s="13" t="s">
        <v>2921</v>
      </c>
      <c r="G589" s="13" t="s">
        <v>2922</v>
      </c>
      <c r="H589" s="13" t="s">
        <v>744</v>
      </c>
      <c r="I589" s="13" t="s">
        <v>744</v>
      </c>
      <c r="J589" t="s">
        <v>8</v>
      </c>
      <c r="K589" t="s">
        <v>6838</v>
      </c>
    </row>
    <row r="590" spans="1:11" x14ac:dyDescent="0.25">
      <c r="A590">
        <v>616</v>
      </c>
      <c r="B590" t="s">
        <v>335</v>
      </c>
      <c r="C590" t="s">
        <v>6816</v>
      </c>
      <c r="D590" s="10">
        <v>41639</v>
      </c>
      <c r="E590" s="13" t="s">
        <v>2923</v>
      </c>
      <c r="F590" s="13" t="s">
        <v>2924</v>
      </c>
      <c r="G590" s="13" t="s">
        <v>2925</v>
      </c>
      <c r="H590" s="13" t="s">
        <v>2926</v>
      </c>
      <c r="I590" s="13" t="s">
        <v>744</v>
      </c>
      <c r="J590" t="s">
        <v>6822</v>
      </c>
      <c r="K590" t="s">
        <v>6836</v>
      </c>
    </row>
    <row r="591" spans="1:11" x14ac:dyDescent="0.25">
      <c r="A591">
        <v>617</v>
      </c>
      <c r="B591" t="s">
        <v>335</v>
      </c>
      <c r="C591" t="s">
        <v>6817</v>
      </c>
      <c r="D591" s="10">
        <v>42004</v>
      </c>
      <c r="E591" s="13" t="s">
        <v>2927</v>
      </c>
      <c r="F591" s="13" t="s">
        <v>2838</v>
      </c>
      <c r="G591" s="13" t="s">
        <v>2928</v>
      </c>
      <c r="H591" s="13" t="s">
        <v>1907</v>
      </c>
      <c r="I591" s="13" t="s">
        <v>744</v>
      </c>
      <c r="J591" t="s">
        <v>6822</v>
      </c>
      <c r="K591" t="s">
        <v>6836</v>
      </c>
    </row>
    <row r="592" spans="1:11" x14ac:dyDescent="0.25">
      <c r="A592">
        <v>618</v>
      </c>
      <c r="B592" t="s">
        <v>335</v>
      </c>
      <c r="C592" t="s">
        <v>6818</v>
      </c>
      <c r="D592" s="10">
        <v>42369</v>
      </c>
      <c r="E592" s="13" t="s">
        <v>2929</v>
      </c>
      <c r="F592" s="13" t="s">
        <v>2930</v>
      </c>
      <c r="G592" s="13" t="s">
        <v>2931</v>
      </c>
      <c r="H592" s="13" t="s">
        <v>2932</v>
      </c>
      <c r="I592" s="13" t="s">
        <v>744</v>
      </c>
      <c r="J592" t="s">
        <v>6822</v>
      </c>
      <c r="K592" t="s">
        <v>6836</v>
      </c>
    </row>
    <row r="593" spans="1:11" x14ac:dyDescent="0.25">
      <c r="A593">
        <v>619</v>
      </c>
      <c r="B593" t="s">
        <v>335</v>
      </c>
      <c r="C593" t="s">
        <v>6819</v>
      </c>
      <c r="D593" s="10">
        <v>42735</v>
      </c>
      <c r="E593" s="13" t="s">
        <v>2933</v>
      </c>
      <c r="F593" s="13" t="s">
        <v>2934</v>
      </c>
      <c r="G593" s="13" t="s">
        <v>2935</v>
      </c>
      <c r="H593" s="13" t="s">
        <v>2936</v>
      </c>
      <c r="I593" s="13" t="s">
        <v>744</v>
      </c>
      <c r="J593" t="s">
        <v>6822</v>
      </c>
      <c r="K593" t="s">
        <v>6836</v>
      </c>
    </row>
    <row r="594" spans="1:11" x14ac:dyDescent="0.25">
      <c r="A594">
        <v>620</v>
      </c>
      <c r="B594" t="s">
        <v>336</v>
      </c>
      <c r="C594" t="s">
        <v>6816</v>
      </c>
      <c r="D594" s="10">
        <v>41274</v>
      </c>
      <c r="E594" s="13" t="s">
        <v>2937</v>
      </c>
      <c r="F594" s="13" t="s">
        <v>2938</v>
      </c>
      <c r="G594" s="13" t="s">
        <v>2939</v>
      </c>
      <c r="H594" s="13" t="s">
        <v>744</v>
      </c>
      <c r="I594" s="13" t="s">
        <v>2940</v>
      </c>
      <c r="J594" t="s">
        <v>8</v>
      </c>
      <c r="K594" t="s">
        <v>6838</v>
      </c>
    </row>
    <row r="595" spans="1:11" x14ac:dyDescent="0.25">
      <c r="A595">
        <v>621</v>
      </c>
      <c r="B595" t="s">
        <v>336</v>
      </c>
      <c r="C595" t="s">
        <v>6817</v>
      </c>
      <c r="D595" s="10">
        <v>41639</v>
      </c>
      <c r="E595" s="13" t="s">
        <v>2941</v>
      </c>
      <c r="F595" s="13" t="s">
        <v>2942</v>
      </c>
      <c r="G595" s="13" t="s">
        <v>2943</v>
      </c>
      <c r="H595" s="13" t="s">
        <v>744</v>
      </c>
      <c r="I595" s="13" t="s">
        <v>2944</v>
      </c>
      <c r="J595" t="s">
        <v>8</v>
      </c>
      <c r="K595" t="s">
        <v>6838</v>
      </c>
    </row>
    <row r="596" spans="1:11" x14ac:dyDescent="0.25">
      <c r="A596">
        <v>622</v>
      </c>
      <c r="B596" t="s">
        <v>336</v>
      </c>
      <c r="C596" t="s">
        <v>6818</v>
      </c>
      <c r="D596" s="10">
        <v>42004</v>
      </c>
      <c r="E596" s="13" t="s">
        <v>2945</v>
      </c>
      <c r="F596" s="13" t="s">
        <v>2946</v>
      </c>
      <c r="G596" s="13" t="s">
        <v>2947</v>
      </c>
      <c r="H596" s="13" t="s">
        <v>744</v>
      </c>
      <c r="I596" s="13" t="s">
        <v>2948</v>
      </c>
      <c r="J596" t="s">
        <v>8</v>
      </c>
      <c r="K596" t="s">
        <v>6838</v>
      </c>
    </row>
    <row r="597" spans="1:11" x14ac:dyDescent="0.25">
      <c r="A597">
        <v>623</v>
      </c>
      <c r="B597" t="s">
        <v>336</v>
      </c>
      <c r="C597" t="s">
        <v>6819</v>
      </c>
      <c r="D597" s="10">
        <v>42369</v>
      </c>
      <c r="E597" s="13" t="s">
        <v>2949</v>
      </c>
      <c r="F597" s="13" t="s">
        <v>2950</v>
      </c>
      <c r="G597" s="13" t="s">
        <v>2951</v>
      </c>
      <c r="H597" s="13" t="s">
        <v>744</v>
      </c>
      <c r="I597" s="13" t="s">
        <v>2952</v>
      </c>
      <c r="J597" t="s">
        <v>8</v>
      </c>
      <c r="K597" t="s">
        <v>6838</v>
      </c>
    </row>
    <row r="598" spans="1:11" x14ac:dyDescent="0.25">
      <c r="A598">
        <v>624</v>
      </c>
      <c r="B598" t="s">
        <v>337</v>
      </c>
      <c r="C598" t="s">
        <v>6816</v>
      </c>
      <c r="D598" s="10">
        <v>41274</v>
      </c>
      <c r="E598" s="13" t="s">
        <v>2953</v>
      </c>
      <c r="F598" s="13" t="s">
        <v>2954</v>
      </c>
      <c r="G598" s="13" t="s">
        <v>2955</v>
      </c>
      <c r="H598" s="13" t="s">
        <v>2956</v>
      </c>
      <c r="I598" s="13" t="s">
        <v>744</v>
      </c>
      <c r="J598" t="s">
        <v>79</v>
      </c>
      <c r="K598" t="s">
        <v>338</v>
      </c>
    </row>
    <row r="599" spans="1:11" x14ac:dyDescent="0.25">
      <c r="A599">
        <v>625</v>
      </c>
      <c r="B599" t="s">
        <v>337</v>
      </c>
      <c r="C599" t="s">
        <v>6817</v>
      </c>
      <c r="D599" s="10">
        <v>41639</v>
      </c>
      <c r="E599" s="13" t="s">
        <v>2957</v>
      </c>
      <c r="F599" s="13" t="s">
        <v>2958</v>
      </c>
      <c r="G599" s="13" t="s">
        <v>2959</v>
      </c>
      <c r="H599" s="13" t="s">
        <v>2960</v>
      </c>
      <c r="I599" s="13" t="s">
        <v>744</v>
      </c>
      <c r="J599" t="s">
        <v>79</v>
      </c>
      <c r="K599" t="s">
        <v>338</v>
      </c>
    </row>
    <row r="600" spans="1:11" x14ac:dyDescent="0.25">
      <c r="A600">
        <v>626</v>
      </c>
      <c r="B600" t="s">
        <v>337</v>
      </c>
      <c r="C600" t="s">
        <v>6818</v>
      </c>
      <c r="D600" s="10">
        <v>42004</v>
      </c>
      <c r="E600" s="13" t="s">
        <v>2961</v>
      </c>
      <c r="F600" s="13" t="s">
        <v>2962</v>
      </c>
      <c r="G600" s="13" t="s">
        <v>2963</v>
      </c>
      <c r="H600" s="13" t="s">
        <v>2964</v>
      </c>
      <c r="I600" s="13" t="s">
        <v>744</v>
      </c>
      <c r="J600" t="s">
        <v>79</v>
      </c>
      <c r="K600" t="s">
        <v>338</v>
      </c>
    </row>
    <row r="601" spans="1:11" x14ac:dyDescent="0.25">
      <c r="A601">
        <v>627</v>
      </c>
      <c r="B601" t="s">
        <v>337</v>
      </c>
      <c r="C601" t="s">
        <v>6819</v>
      </c>
      <c r="D601" s="10">
        <v>42369</v>
      </c>
      <c r="E601" s="13" t="s">
        <v>2965</v>
      </c>
      <c r="F601" s="13" t="s">
        <v>2966</v>
      </c>
      <c r="G601" s="13" t="s">
        <v>2967</v>
      </c>
      <c r="H601" s="13" t="s">
        <v>2968</v>
      </c>
      <c r="I601" s="13" t="s">
        <v>744</v>
      </c>
      <c r="J601" t="s">
        <v>79</v>
      </c>
      <c r="K601" t="s">
        <v>338</v>
      </c>
    </row>
    <row r="602" spans="1:11" x14ac:dyDescent="0.25">
      <c r="A602">
        <v>628</v>
      </c>
      <c r="B602" t="s">
        <v>339</v>
      </c>
      <c r="C602" t="s">
        <v>6816</v>
      </c>
      <c r="D602" s="10">
        <v>41425</v>
      </c>
      <c r="E602" s="13" t="s">
        <v>2969</v>
      </c>
      <c r="F602" s="13" t="s">
        <v>2970</v>
      </c>
      <c r="G602" s="13" t="s">
        <v>2971</v>
      </c>
      <c r="H602" s="13" t="s">
        <v>744</v>
      </c>
      <c r="I602" s="13" t="s">
        <v>2972</v>
      </c>
      <c r="J602" t="s">
        <v>8</v>
      </c>
      <c r="K602" t="s">
        <v>6867</v>
      </c>
    </row>
    <row r="603" spans="1:11" x14ac:dyDescent="0.25">
      <c r="A603">
        <v>629</v>
      </c>
      <c r="B603" t="s">
        <v>339</v>
      </c>
      <c r="C603" t="s">
        <v>6817</v>
      </c>
      <c r="D603" s="10">
        <v>41790</v>
      </c>
      <c r="E603" s="13" t="s">
        <v>2973</v>
      </c>
      <c r="F603" s="13" t="s">
        <v>2974</v>
      </c>
      <c r="G603" s="13" t="s">
        <v>2975</v>
      </c>
      <c r="H603" s="13" t="s">
        <v>744</v>
      </c>
      <c r="I603" s="13" t="s">
        <v>2976</v>
      </c>
      <c r="J603" t="s">
        <v>8</v>
      </c>
      <c r="K603" t="s">
        <v>6867</v>
      </c>
    </row>
    <row r="604" spans="1:11" x14ac:dyDescent="0.25">
      <c r="A604">
        <v>630</v>
      </c>
      <c r="B604" t="s">
        <v>339</v>
      </c>
      <c r="C604" t="s">
        <v>6818</v>
      </c>
      <c r="D604" s="10">
        <v>42155</v>
      </c>
      <c r="E604" s="13" t="s">
        <v>2977</v>
      </c>
      <c r="F604" s="13" t="s">
        <v>2978</v>
      </c>
      <c r="G604" s="13" t="s">
        <v>2979</v>
      </c>
      <c r="H604" s="13" t="s">
        <v>744</v>
      </c>
      <c r="I604" s="13" t="s">
        <v>2980</v>
      </c>
      <c r="J604" t="s">
        <v>8</v>
      </c>
      <c r="K604" t="s">
        <v>6867</v>
      </c>
    </row>
    <row r="605" spans="1:11" x14ac:dyDescent="0.25">
      <c r="A605">
        <v>631</v>
      </c>
      <c r="B605" t="s">
        <v>339</v>
      </c>
      <c r="C605" t="s">
        <v>6819</v>
      </c>
      <c r="D605" s="10">
        <v>42521</v>
      </c>
      <c r="E605" s="13" t="s">
        <v>2981</v>
      </c>
      <c r="F605" s="13" t="s">
        <v>2982</v>
      </c>
      <c r="G605" s="13" t="s">
        <v>2983</v>
      </c>
      <c r="H605" s="13" t="s">
        <v>744</v>
      </c>
      <c r="I605" s="13" t="s">
        <v>2984</v>
      </c>
      <c r="J605" t="s">
        <v>8</v>
      </c>
      <c r="K605" t="s">
        <v>6867</v>
      </c>
    </row>
    <row r="606" spans="1:11" x14ac:dyDescent="0.25">
      <c r="A606">
        <v>632</v>
      </c>
      <c r="B606" t="s">
        <v>340</v>
      </c>
      <c r="C606" t="s">
        <v>6816</v>
      </c>
      <c r="D606" s="10">
        <v>41274</v>
      </c>
      <c r="E606" s="13" t="s">
        <v>2985</v>
      </c>
      <c r="F606" s="13" t="s">
        <v>2986</v>
      </c>
      <c r="G606" s="13" t="s">
        <v>2987</v>
      </c>
      <c r="H606" s="13" t="s">
        <v>744</v>
      </c>
      <c r="I606" s="13" t="s">
        <v>2988</v>
      </c>
      <c r="J606" t="s">
        <v>61</v>
      </c>
      <c r="K606" t="s">
        <v>6831</v>
      </c>
    </row>
    <row r="607" spans="1:11" x14ac:dyDescent="0.25">
      <c r="A607">
        <v>633</v>
      </c>
      <c r="B607" t="s">
        <v>340</v>
      </c>
      <c r="C607" t="s">
        <v>6817</v>
      </c>
      <c r="D607" s="10">
        <v>41639</v>
      </c>
      <c r="E607" s="13" t="s">
        <v>2989</v>
      </c>
      <c r="F607" s="13" t="s">
        <v>2990</v>
      </c>
      <c r="G607" s="13" t="s">
        <v>2991</v>
      </c>
      <c r="H607" s="13" t="s">
        <v>744</v>
      </c>
      <c r="I607" s="13" t="s">
        <v>2992</v>
      </c>
      <c r="J607" t="s">
        <v>61</v>
      </c>
      <c r="K607" t="s">
        <v>6831</v>
      </c>
    </row>
    <row r="608" spans="1:11" x14ac:dyDescent="0.25">
      <c r="A608">
        <v>634</v>
      </c>
      <c r="B608" t="s">
        <v>340</v>
      </c>
      <c r="C608" t="s">
        <v>6818</v>
      </c>
      <c r="D608" s="10">
        <v>42004</v>
      </c>
      <c r="E608" s="13" t="s">
        <v>2993</v>
      </c>
      <c r="F608" s="13" t="s">
        <v>2994</v>
      </c>
      <c r="G608" s="13" t="s">
        <v>2995</v>
      </c>
      <c r="H608" s="13" t="s">
        <v>744</v>
      </c>
      <c r="I608" s="13" t="s">
        <v>2996</v>
      </c>
      <c r="J608" t="s">
        <v>61</v>
      </c>
      <c r="K608" t="s">
        <v>6831</v>
      </c>
    </row>
    <row r="609" spans="1:11" x14ac:dyDescent="0.25">
      <c r="A609">
        <v>635</v>
      </c>
      <c r="B609" t="s">
        <v>340</v>
      </c>
      <c r="C609" t="s">
        <v>6819</v>
      </c>
      <c r="D609" s="10">
        <v>42369</v>
      </c>
      <c r="E609" s="13" t="s">
        <v>2997</v>
      </c>
      <c r="F609" s="13" t="s">
        <v>2998</v>
      </c>
      <c r="G609" s="13" t="s">
        <v>2999</v>
      </c>
      <c r="H609" s="13" t="s">
        <v>744</v>
      </c>
      <c r="I609" s="13" t="s">
        <v>3000</v>
      </c>
      <c r="J609" t="s">
        <v>61</v>
      </c>
      <c r="K609" t="s">
        <v>6831</v>
      </c>
    </row>
    <row r="610" spans="1:11" x14ac:dyDescent="0.25">
      <c r="A610">
        <v>636</v>
      </c>
      <c r="B610" t="s">
        <v>341</v>
      </c>
      <c r="C610" t="s">
        <v>6816</v>
      </c>
      <c r="D610" s="10">
        <v>41547</v>
      </c>
      <c r="E610" s="13" t="s">
        <v>3001</v>
      </c>
      <c r="F610" s="13" t="s">
        <v>3002</v>
      </c>
      <c r="G610" s="13" t="s">
        <v>3003</v>
      </c>
      <c r="H610" s="13" t="s">
        <v>3004</v>
      </c>
      <c r="I610" s="13" t="s">
        <v>744</v>
      </c>
      <c r="J610" t="s">
        <v>6822</v>
      </c>
      <c r="K610" t="s">
        <v>6874</v>
      </c>
    </row>
    <row r="611" spans="1:11" x14ac:dyDescent="0.25">
      <c r="A611">
        <v>637</v>
      </c>
      <c r="B611" t="s">
        <v>341</v>
      </c>
      <c r="C611" t="s">
        <v>6817</v>
      </c>
      <c r="D611" s="10">
        <v>41912</v>
      </c>
      <c r="E611" s="13" t="s">
        <v>3005</v>
      </c>
      <c r="F611" s="13" t="s">
        <v>3006</v>
      </c>
      <c r="G611" s="13" t="s">
        <v>3007</v>
      </c>
      <c r="H611" s="13" t="s">
        <v>3008</v>
      </c>
      <c r="I611" s="13" t="s">
        <v>744</v>
      </c>
      <c r="J611" t="s">
        <v>6822</v>
      </c>
      <c r="K611" t="s">
        <v>6874</v>
      </c>
    </row>
    <row r="612" spans="1:11" x14ac:dyDescent="0.25">
      <c r="A612">
        <v>638</v>
      </c>
      <c r="B612" t="s">
        <v>341</v>
      </c>
      <c r="C612" t="s">
        <v>6818</v>
      </c>
      <c r="D612" s="10">
        <v>42277</v>
      </c>
      <c r="E612" s="13" t="s">
        <v>3009</v>
      </c>
      <c r="F612" s="13" t="s">
        <v>3010</v>
      </c>
      <c r="G612" s="13" t="s">
        <v>3011</v>
      </c>
      <c r="H612" s="13" t="s">
        <v>3012</v>
      </c>
      <c r="I612" s="13" t="s">
        <v>744</v>
      </c>
      <c r="J612" t="s">
        <v>6822</v>
      </c>
      <c r="K612" t="s">
        <v>6874</v>
      </c>
    </row>
    <row r="613" spans="1:11" x14ac:dyDescent="0.25">
      <c r="A613">
        <v>639</v>
      </c>
      <c r="B613" t="s">
        <v>341</v>
      </c>
      <c r="C613" t="s">
        <v>6819</v>
      </c>
      <c r="D613" s="10">
        <v>42643</v>
      </c>
      <c r="E613" s="13" t="s">
        <v>3013</v>
      </c>
      <c r="F613" s="13" t="s">
        <v>3014</v>
      </c>
      <c r="G613" s="13" t="s">
        <v>3015</v>
      </c>
      <c r="H613" s="13" t="s">
        <v>3016</v>
      </c>
      <c r="I613" s="13" t="s">
        <v>744</v>
      </c>
      <c r="J613" t="s">
        <v>6822</v>
      </c>
      <c r="K613" t="s">
        <v>6874</v>
      </c>
    </row>
    <row r="614" spans="1:11" x14ac:dyDescent="0.25">
      <c r="A614">
        <v>640</v>
      </c>
      <c r="B614" t="s">
        <v>342</v>
      </c>
      <c r="C614" t="s">
        <v>6816</v>
      </c>
      <c r="D614" s="10">
        <v>41274</v>
      </c>
      <c r="E614" s="13" t="s">
        <v>3017</v>
      </c>
      <c r="F614" s="13" t="s">
        <v>3018</v>
      </c>
      <c r="G614" s="13" t="s">
        <v>3019</v>
      </c>
      <c r="H614" s="13" t="s">
        <v>744</v>
      </c>
      <c r="I614" s="13" t="s">
        <v>744</v>
      </c>
      <c r="J614" t="s">
        <v>6822</v>
      </c>
      <c r="K614" t="s">
        <v>6836</v>
      </c>
    </row>
    <row r="615" spans="1:11" x14ac:dyDescent="0.25">
      <c r="A615">
        <v>641</v>
      </c>
      <c r="B615" t="s">
        <v>342</v>
      </c>
      <c r="C615" t="s">
        <v>6817</v>
      </c>
      <c r="D615" s="10">
        <v>41639</v>
      </c>
      <c r="E615" s="13" t="s">
        <v>3020</v>
      </c>
      <c r="F615" s="13" t="s">
        <v>3021</v>
      </c>
      <c r="G615" s="13" t="s">
        <v>3022</v>
      </c>
      <c r="H615" s="13" t="s">
        <v>744</v>
      </c>
      <c r="I615" s="13" t="s">
        <v>744</v>
      </c>
      <c r="J615" t="s">
        <v>6822</v>
      </c>
      <c r="K615" t="s">
        <v>6836</v>
      </c>
    </row>
    <row r="616" spans="1:11" x14ac:dyDescent="0.25">
      <c r="A616">
        <v>642</v>
      </c>
      <c r="B616" t="s">
        <v>342</v>
      </c>
      <c r="C616" t="s">
        <v>6818</v>
      </c>
      <c r="D616" s="10">
        <v>42004</v>
      </c>
      <c r="E616" s="13" t="s">
        <v>3023</v>
      </c>
      <c r="F616" s="13" t="s">
        <v>3024</v>
      </c>
      <c r="G616" s="13" t="s">
        <v>3025</v>
      </c>
      <c r="H616" s="13" t="s">
        <v>744</v>
      </c>
      <c r="I616" s="13" t="s">
        <v>744</v>
      </c>
      <c r="J616" t="s">
        <v>6822</v>
      </c>
      <c r="K616" t="s">
        <v>6836</v>
      </c>
    </row>
    <row r="617" spans="1:11" x14ac:dyDescent="0.25">
      <c r="A617">
        <v>643</v>
      </c>
      <c r="B617" t="s">
        <v>342</v>
      </c>
      <c r="C617" t="s">
        <v>6819</v>
      </c>
      <c r="D617" s="10">
        <v>42369</v>
      </c>
      <c r="E617" s="13" t="s">
        <v>3026</v>
      </c>
      <c r="F617" s="13" t="s">
        <v>3027</v>
      </c>
      <c r="G617" s="13" t="s">
        <v>3028</v>
      </c>
      <c r="H617" s="13" t="s">
        <v>744</v>
      </c>
      <c r="I617" s="13" t="s">
        <v>744</v>
      </c>
      <c r="J617" t="s">
        <v>6822</v>
      </c>
      <c r="K617" t="s">
        <v>6836</v>
      </c>
    </row>
    <row r="618" spans="1:11" x14ac:dyDescent="0.25">
      <c r="A618">
        <v>644</v>
      </c>
      <c r="B618" t="s">
        <v>343</v>
      </c>
      <c r="C618" t="s">
        <v>6816</v>
      </c>
      <c r="D618" s="10">
        <v>41274</v>
      </c>
      <c r="E618" s="13" t="s">
        <v>3029</v>
      </c>
      <c r="F618" s="13" t="s">
        <v>3030</v>
      </c>
      <c r="G618" s="13" t="s">
        <v>3031</v>
      </c>
      <c r="H618" s="13" t="s">
        <v>744</v>
      </c>
      <c r="I618" s="13" t="s">
        <v>744</v>
      </c>
      <c r="J618" t="s">
        <v>6822</v>
      </c>
      <c r="K618" t="s">
        <v>6836</v>
      </c>
    </row>
    <row r="619" spans="1:11" x14ac:dyDescent="0.25">
      <c r="A619">
        <v>645</v>
      </c>
      <c r="B619" t="s">
        <v>343</v>
      </c>
      <c r="C619" t="s">
        <v>6817</v>
      </c>
      <c r="D619" s="10">
        <v>41639</v>
      </c>
      <c r="E619" s="13" t="s">
        <v>3032</v>
      </c>
      <c r="F619" s="13" t="s">
        <v>3033</v>
      </c>
      <c r="G619" s="13" t="s">
        <v>3034</v>
      </c>
      <c r="H619" s="13" t="s">
        <v>744</v>
      </c>
      <c r="I619" s="13" t="s">
        <v>744</v>
      </c>
      <c r="J619" t="s">
        <v>6822</v>
      </c>
      <c r="K619" t="s">
        <v>6836</v>
      </c>
    </row>
    <row r="620" spans="1:11" x14ac:dyDescent="0.25">
      <c r="A620">
        <v>646</v>
      </c>
      <c r="B620" t="s">
        <v>343</v>
      </c>
      <c r="C620" t="s">
        <v>6818</v>
      </c>
      <c r="D620" s="10">
        <v>42004</v>
      </c>
      <c r="E620" s="13" t="s">
        <v>3035</v>
      </c>
      <c r="F620" s="13" t="s">
        <v>3036</v>
      </c>
      <c r="G620" s="13" t="s">
        <v>3037</v>
      </c>
      <c r="H620" s="13" t="s">
        <v>744</v>
      </c>
      <c r="I620" s="13" t="s">
        <v>744</v>
      </c>
      <c r="J620" t="s">
        <v>6822</v>
      </c>
      <c r="K620" t="s">
        <v>6836</v>
      </c>
    </row>
    <row r="621" spans="1:11" x14ac:dyDescent="0.25">
      <c r="A621">
        <v>647</v>
      </c>
      <c r="B621" t="s">
        <v>343</v>
      </c>
      <c r="C621" t="s">
        <v>6819</v>
      </c>
      <c r="D621" s="10">
        <v>42369</v>
      </c>
      <c r="E621" s="13" t="s">
        <v>3038</v>
      </c>
      <c r="F621" s="13" t="s">
        <v>3039</v>
      </c>
      <c r="G621" s="13" t="s">
        <v>3040</v>
      </c>
      <c r="H621" s="13" t="s">
        <v>744</v>
      </c>
      <c r="I621" s="13" t="s">
        <v>744</v>
      </c>
      <c r="J621" t="s">
        <v>6822</v>
      </c>
      <c r="K621" t="s">
        <v>6836</v>
      </c>
    </row>
    <row r="622" spans="1:11" x14ac:dyDescent="0.25">
      <c r="A622">
        <v>648</v>
      </c>
      <c r="B622" t="s">
        <v>344</v>
      </c>
      <c r="C622" t="s">
        <v>6816</v>
      </c>
      <c r="D622" s="10">
        <v>41307</v>
      </c>
      <c r="E622" s="13" t="s">
        <v>3041</v>
      </c>
      <c r="F622" s="13" t="s">
        <v>3042</v>
      </c>
      <c r="G622" s="13" t="s">
        <v>3043</v>
      </c>
      <c r="H622" s="13" t="s">
        <v>744</v>
      </c>
      <c r="I622" s="13" t="s">
        <v>3044</v>
      </c>
      <c r="J622" t="s">
        <v>6820</v>
      </c>
      <c r="K622" t="s">
        <v>6889</v>
      </c>
    </row>
    <row r="623" spans="1:11" x14ac:dyDescent="0.25">
      <c r="A623">
        <v>649</v>
      </c>
      <c r="B623" t="s">
        <v>344</v>
      </c>
      <c r="C623" t="s">
        <v>6817</v>
      </c>
      <c r="D623" s="10">
        <v>41671</v>
      </c>
      <c r="E623" s="13" t="s">
        <v>3045</v>
      </c>
      <c r="F623" s="13" t="s">
        <v>3046</v>
      </c>
      <c r="G623" s="13" t="s">
        <v>3047</v>
      </c>
      <c r="H623" s="13" t="s">
        <v>744</v>
      </c>
      <c r="I623" s="13" t="s">
        <v>3048</v>
      </c>
      <c r="J623" t="s">
        <v>6820</v>
      </c>
      <c r="K623" t="s">
        <v>6889</v>
      </c>
    </row>
    <row r="624" spans="1:11" x14ac:dyDescent="0.25">
      <c r="A624">
        <v>650</v>
      </c>
      <c r="B624" t="s">
        <v>344</v>
      </c>
      <c r="C624" t="s">
        <v>6818</v>
      </c>
      <c r="D624" s="10">
        <v>42035</v>
      </c>
      <c r="E624" s="13" t="s">
        <v>3049</v>
      </c>
      <c r="F624" s="13" t="s">
        <v>3050</v>
      </c>
      <c r="G624" s="13" t="s">
        <v>3051</v>
      </c>
      <c r="H624" s="13" t="s">
        <v>744</v>
      </c>
      <c r="I624" s="13" t="s">
        <v>3052</v>
      </c>
      <c r="J624" t="s">
        <v>6820</v>
      </c>
      <c r="K624" t="s">
        <v>6889</v>
      </c>
    </row>
    <row r="625" spans="1:11" x14ac:dyDescent="0.25">
      <c r="A625">
        <v>651</v>
      </c>
      <c r="B625" t="s">
        <v>344</v>
      </c>
      <c r="C625" t="s">
        <v>6819</v>
      </c>
      <c r="D625" s="10">
        <v>42399</v>
      </c>
      <c r="E625" s="13" t="s">
        <v>3053</v>
      </c>
      <c r="F625" s="13" t="s">
        <v>3054</v>
      </c>
      <c r="G625" s="13" t="s">
        <v>2926</v>
      </c>
      <c r="H625" s="13" t="s">
        <v>744</v>
      </c>
      <c r="I625" s="13" t="s">
        <v>3055</v>
      </c>
      <c r="J625" t="s">
        <v>6820</v>
      </c>
      <c r="K625" t="s">
        <v>6889</v>
      </c>
    </row>
    <row r="626" spans="1:11" x14ac:dyDescent="0.25">
      <c r="A626">
        <v>652</v>
      </c>
      <c r="B626" t="s">
        <v>346</v>
      </c>
      <c r="C626" t="s">
        <v>6816</v>
      </c>
      <c r="D626" s="10">
        <v>41274</v>
      </c>
      <c r="E626" s="13" t="s">
        <v>3056</v>
      </c>
      <c r="F626" s="13" t="s">
        <v>3057</v>
      </c>
      <c r="G626" s="13" t="s">
        <v>3058</v>
      </c>
      <c r="H626" s="13" t="s">
        <v>3059</v>
      </c>
      <c r="I626" s="13" t="s">
        <v>744</v>
      </c>
      <c r="J626" t="s">
        <v>6822</v>
      </c>
      <c r="K626" t="s">
        <v>6890</v>
      </c>
    </row>
    <row r="627" spans="1:11" x14ac:dyDescent="0.25">
      <c r="A627">
        <v>653</v>
      </c>
      <c r="B627" t="s">
        <v>346</v>
      </c>
      <c r="C627" t="s">
        <v>6817</v>
      </c>
      <c r="D627" s="10">
        <v>41639</v>
      </c>
      <c r="E627" s="13" t="s">
        <v>3060</v>
      </c>
      <c r="F627" s="13" t="s">
        <v>3061</v>
      </c>
      <c r="G627" s="13" t="s">
        <v>3062</v>
      </c>
      <c r="H627" s="13" t="s">
        <v>3063</v>
      </c>
      <c r="I627" s="13" t="s">
        <v>744</v>
      </c>
      <c r="J627" t="s">
        <v>6822</v>
      </c>
      <c r="K627" t="s">
        <v>6890</v>
      </c>
    </row>
    <row r="628" spans="1:11" x14ac:dyDescent="0.25">
      <c r="A628">
        <v>654</v>
      </c>
      <c r="B628" t="s">
        <v>346</v>
      </c>
      <c r="C628" t="s">
        <v>6818</v>
      </c>
      <c r="D628" s="10">
        <v>42004</v>
      </c>
      <c r="E628" s="13" t="s">
        <v>3064</v>
      </c>
      <c r="F628" s="13" t="s">
        <v>3065</v>
      </c>
      <c r="G628" s="13" t="s">
        <v>3066</v>
      </c>
      <c r="H628" s="13" t="s">
        <v>3067</v>
      </c>
      <c r="I628" s="13" t="s">
        <v>744</v>
      </c>
      <c r="J628" t="s">
        <v>6822</v>
      </c>
      <c r="K628" t="s">
        <v>6890</v>
      </c>
    </row>
    <row r="629" spans="1:11" x14ac:dyDescent="0.25">
      <c r="A629">
        <v>655</v>
      </c>
      <c r="B629" t="s">
        <v>346</v>
      </c>
      <c r="C629" t="s">
        <v>6819</v>
      </c>
      <c r="D629" s="10">
        <v>42369</v>
      </c>
      <c r="E629" s="13" t="s">
        <v>3068</v>
      </c>
      <c r="F629" s="13" t="s">
        <v>3069</v>
      </c>
      <c r="G629" s="13" t="s">
        <v>3070</v>
      </c>
      <c r="H629" s="13" t="s">
        <v>3071</v>
      </c>
      <c r="I629" s="13" t="s">
        <v>744</v>
      </c>
      <c r="J629" t="s">
        <v>6822</v>
      </c>
      <c r="K629" t="s">
        <v>6890</v>
      </c>
    </row>
    <row r="630" spans="1:11" x14ac:dyDescent="0.25">
      <c r="A630">
        <v>656</v>
      </c>
      <c r="B630" t="s">
        <v>348</v>
      </c>
      <c r="C630" t="s">
        <v>6816</v>
      </c>
      <c r="D630" s="10">
        <v>41639</v>
      </c>
      <c r="E630" s="13" t="s">
        <v>3072</v>
      </c>
      <c r="F630" s="13" t="s">
        <v>3073</v>
      </c>
      <c r="G630" s="13" t="s">
        <v>3074</v>
      </c>
      <c r="H630" s="13" t="s">
        <v>744</v>
      </c>
      <c r="I630" s="13" t="s">
        <v>744</v>
      </c>
      <c r="J630" t="s">
        <v>8</v>
      </c>
      <c r="K630" t="s">
        <v>6891</v>
      </c>
    </row>
    <row r="631" spans="1:11" x14ac:dyDescent="0.25">
      <c r="A631">
        <v>657</v>
      </c>
      <c r="B631" t="s">
        <v>348</v>
      </c>
      <c r="C631" t="s">
        <v>6817</v>
      </c>
      <c r="D631" s="10">
        <v>42004</v>
      </c>
      <c r="E631" s="13" t="s">
        <v>3075</v>
      </c>
      <c r="F631" s="13" t="s">
        <v>3076</v>
      </c>
      <c r="G631" s="13" t="s">
        <v>3077</v>
      </c>
      <c r="H631" s="13" t="s">
        <v>744</v>
      </c>
      <c r="I631" s="13" t="s">
        <v>744</v>
      </c>
      <c r="J631" t="s">
        <v>8</v>
      </c>
      <c r="K631" t="s">
        <v>6891</v>
      </c>
    </row>
    <row r="632" spans="1:11" x14ac:dyDescent="0.25">
      <c r="A632">
        <v>658</v>
      </c>
      <c r="B632" t="s">
        <v>348</v>
      </c>
      <c r="C632" t="s">
        <v>6818</v>
      </c>
      <c r="D632" s="10">
        <v>42369</v>
      </c>
      <c r="E632" s="13" t="s">
        <v>3078</v>
      </c>
      <c r="F632" s="13" t="s">
        <v>3079</v>
      </c>
      <c r="G632" s="13" t="s">
        <v>3080</v>
      </c>
      <c r="H632" s="13" t="s">
        <v>744</v>
      </c>
      <c r="I632" s="13" t="s">
        <v>744</v>
      </c>
      <c r="J632" t="s">
        <v>8</v>
      </c>
      <c r="K632" t="s">
        <v>6891</v>
      </c>
    </row>
    <row r="633" spans="1:11" x14ac:dyDescent="0.25">
      <c r="A633">
        <v>659</v>
      </c>
      <c r="B633" t="s">
        <v>348</v>
      </c>
      <c r="C633" t="s">
        <v>6819</v>
      </c>
      <c r="D633" s="10">
        <v>42735</v>
      </c>
      <c r="E633" s="13" t="s">
        <v>3081</v>
      </c>
      <c r="F633" s="13" t="s">
        <v>3082</v>
      </c>
      <c r="G633" s="13" t="s">
        <v>3083</v>
      </c>
      <c r="H633" s="13" t="s">
        <v>744</v>
      </c>
      <c r="I633" s="13" t="s">
        <v>744</v>
      </c>
      <c r="J633" t="s">
        <v>8</v>
      </c>
      <c r="K633" t="s">
        <v>6891</v>
      </c>
    </row>
    <row r="634" spans="1:11" x14ac:dyDescent="0.25">
      <c r="A634">
        <v>660</v>
      </c>
      <c r="B634" t="s">
        <v>350</v>
      </c>
      <c r="C634" t="s">
        <v>6816</v>
      </c>
      <c r="D634" s="10">
        <v>41639</v>
      </c>
      <c r="E634" s="13" t="s">
        <v>3084</v>
      </c>
      <c r="F634" s="13" t="s">
        <v>3085</v>
      </c>
      <c r="G634" s="13" t="s">
        <v>3086</v>
      </c>
      <c r="H634" s="13" t="s">
        <v>744</v>
      </c>
      <c r="I634" s="13" t="s">
        <v>744</v>
      </c>
      <c r="J634" t="s">
        <v>8</v>
      </c>
      <c r="K634" t="s">
        <v>6869</v>
      </c>
    </row>
    <row r="635" spans="1:11" x14ac:dyDescent="0.25">
      <c r="A635">
        <v>661</v>
      </c>
      <c r="B635" t="s">
        <v>350</v>
      </c>
      <c r="C635" t="s">
        <v>6817</v>
      </c>
      <c r="D635" s="10">
        <v>42004</v>
      </c>
      <c r="E635" s="13" t="s">
        <v>3087</v>
      </c>
      <c r="F635" s="13" t="s">
        <v>3088</v>
      </c>
      <c r="G635" s="13" t="s">
        <v>3089</v>
      </c>
      <c r="H635" s="13" t="s">
        <v>744</v>
      </c>
      <c r="I635" s="13" t="s">
        <v>744</v>
      </c>
      <c r="J635" t="s">
        <v>8</v>
      </c>
      <c r="K635" t="s">
        <v>6869</v>
      </c>
    </row>
    <row r="636" spans="1:11" x14ac:dyDescent="0.25">
      <c r="A636">
        <v>662</v>
      </c>
      <c r="B636" t="s">
        <v>350</v>
      </c>
      <c r="C636" t="s">
        <v>6818</v>
      </c>
      <c r="D636" s="10">
        <v>42369</v>
      </c>
      <c r="E636" s="13" t="s">
        <v>3090</v>
      </c>
      <c r="F636" s="13" t="s">
        <v>3091</v>
      </c>
      <c r="G636" s="13" t="s">
        <v>3092</v>
      </c>
      <c r="H636" s="13" t="s">
        <v>744</v>
      </c>
      <c r="I636" s="13" t="s">
        <v>744</v>
      </c>
      <c r="J636" t="s">
        <v>8</v>
      </c>
      <c r="K636" t="s">
        <v>6869</v>
      </c>
    </row>
    <row r="637" spans="1:11" x14ac:dyDescent="0.25">
      <c r="A637">
        <v>663</v>
      </c>
      <c r="B637" t="s">
        <v>350</v>
      </c>
      <c r="C637" t="s">
        <v>6819</v>
      </c>
      <c r="D637" s="10">
        <v>42735</v>
      </c>
      <c r="E637" s="13" t="s">
        <v>3093</v>
      </c>
      <c r="F637" s="13" t="s">
        <v>3094</v>
      </c>
      <c r="G637" s="13" t="s">
        <v>3095</v>
      </c>
      <c r="H637" s="13" t="s">
        <v>744</v>
      </c>
      <c r="I637" s="13" t="s">
        <v>744</v>
      </c>
      <c r="J637" t="s">
        <v>8</v>
      </c>
      <c r="K637" t="s">
        <v>6869</v>
      </c>
    </row>
    <row r="638" spans="1:11" x14ac:dyDescent="0.25">
      <c r="A638">
        <v>664</v>
      </c>
      <c r="B638" t="s">
        <v>351</v>
      </c>
      <c r="C638" t="s">
        <v>6816</v>
      </c>
      <c r="D638" s="10">
        <v>41274</v>
      </c>
      <c r="E638" s="13" t="s">
        <v>3096</v>
      </c>
      <c r="F638" s="13" t="s">
        <v>3097</v>
      </c>
      <c r="G638" s="13" t="s">
        <v>3098</v>
      </c>
      <c r="H638" s="13" t="s">
        <v>3099</v>
      </c>
      <c r="I638" s="13" t="s">
        <v>744</v>
      </c>
      <c r="J638" t="s">
        <v>79</v>
      </c>
      <c r="K638" t="s">
        <v>6880</v>
      </c>
    </row>
    <row r="639" spans="1:11" x14ac:dyDescent="0.25">
      <c r="A639">
        <v>665</v>
      </c>
      <c r="B639" t="s">
        <v>351</v>
      </c>
      <c r="C639" t="s">
        <v>6817</v>
      </c>
      <c r="D639" s="10">
        <v>41639</v>
      </c>
      <c r="E639" s="13" t="s">
        <v>3100</v>
      </c>
      <c r="F639" s="13" t="s">
        <v>3101</v>
      </c>
      <c r="G639" s="13" t="s">
        <v>3102</v>
      </c>
      <c r="H639" s="13" t="s">
        <v>3103</v>
      </c>
      <c r="I639" s="13" t="s">
        <v>744</v>
      </c>
      <c r="J639" t="s">
        <v>79</v>
      </c>
      <c r="K639" t="s">
        <v>6880</v>
      </c>
    </row>
    <row r="640" spans="1:11" x14ac:dyDescent="0.25">
      <c r="A640">
        <v>666</v>
      </c>
      <c r="B640" t="s">
        <v>351</v>
      </c>
      <c r="C640" t="s">
        <v>6818</v>
      </c>
      <c r="D640" s="10">
        <v>42004</v>
      </c>
      <c r="E640" s="13" t="s">
        <v>3104</v>
      </c>
      <c r="F640" s="13" t="s">
        <v>3105</v>
      </c>
      <c r="G640" s="13" t="s">
        <v>3106</v>
      </c>
      <c r="H640" s="13" t="s">
        <v>3107</v>
      </c>
      <c r="I640" s="13" t="s">
        <v>744</v>
      </c>
      <c r="J640" t="s">
        <v>79</v>
      </c>
      <c r="K640" t="s">
        <v>6880</v>
      </c>
    </row>
    <row r="641" spans="1:11" x14ac:dyDescent="0.25">
      <c r="A641">
        <v>667</v>
      </c>
      <c r="B641" t="s">
        <v>351</v>
      </c>
      <c r="C641" t="s">
        <v>6819</v>
      </c>
      <c r="D641" s="10">
        <v>42369</v>
      </c>
      <c r="E641" s="13" t="s">
        <v>3108</v>
      </c>
      <c r="F641" s="13" t="s">
        <v>3109</v>
      </c>
      <c r="G641" s="13" t="s">
        <v>3110</v>
      </c>
      <c r="H641" s="13" t="s">
        <v>3111</v>
      </c>
      <c r="I641" s="13" t="s">
        <v>744</v>
      </c>
      <c r="J641" t="s">
        <v>79</v>
      </c>
      <c r="K641" t="s">
        <v>6880</v>
      </c>
    </row>
    <row r="642" spans="1:11" x14ac:dyDescent="0.25">
      <c r="A642">
        <v>668</v>
      </c>
      <c r="B642" t="s">
        <v>352</v>
      </c>
      <c r="C642" t="s">
        <v>6816</v>
      </c>
      <c r="D642" s="10">
        <v>41639</v>
      </c>
      <c r="E642" s="13" t="s">
        <v>3112</v>
      </c>
      <c r="F642" s="13" t="s">
        <v>3113</v>
      </c>
      <c r="G642" s="13" t="s">
        <v>3114</v>
      </c>
      <c r="H642" s="13" t="s">
        <v>744</v>
      </c>
      <c r="I642" s="13" t="s">
        <v>3115</v>
      </c>
      <c r="J642" t="s">
        <v>6834</v>
      </c>
      <c r="K642" t="s">
        <v>6892</v>
      </c>
    </row>
    <row r="643" spans="1:11" x14ac:dyDescent="0.25">
      <c r="A643">
        <v>669</v>
      </c>
      <c r="B643" t="s">
        <v>352</v>
      </c>
      <c r="C643" t="s">
        <v>6817</v>
      </c>
      <c r="D643" s="10">
        <v>42004</v>
      </c>
      <c r="E643" s="13" t="s">
        <v>3116</v>
      </c>
      <c r="F643" s="13" t="s">
        <v>3117</v>
      </c>
      <c r="G643" s="13" t="s">
        <v>3118</v>
      </c>
      <c r="H643" s="13" t="s">
        <v>744</v>
      </c>
      <c r="I643" s="13" t="s">
        <v>3119</v>
      </c>
      <c r="J643" t="s">
        <v>6834</v>
      </c>
      <c r="K643" t="s">
        <v>6892</v>
      </c>
    </row>
    <row r="644" spans="1:11" x14ac:dyDescent="0.25">
      <c r="A644">
        <v>670</v>
      </c>
      <c r="B644" t="s">
        <v>352</v>
      </c>
      <c r="C644" t="s">
        <v>6818</v>
      </c>
      <c r="D644" s="10">
        <v>42369</v>
      </c>
      <c r="E644" s="13" t="s">
        <v>3120</v>
      </c>
      <c r="F644" s="13" t="s">
        <v>3121</v>
      </c>
      <c r="G644" s="13" t="s">
        <v>3122</v>
      </c>
      <c r="H644" s="13" t="s">
        <v>744</v>
      </c>
      <c r="I644" s="13" t="s">
        <v>3123</v>
      </c>
      <c r="J644" t="s">
        <v>6834</v>
      </c>
      <c r="K644" t="s">
        <v>6892</v>
      </c>
    </row>
    <row r="645" spans="1:11" x14ac:dyDescent="0.25">
      <c r="A645">
        <v>671</v>
      </c>
      <c r="B645" t="s">
        <v>352</v>
      </c>
      <c r="C645" t="s">
        <v>6819</v>
      </c>
      <c r="D645" s="10">
        <v>42735</v>
      </c>
      <c r="E645" s="13" t="s">
        <v>3124</v>
      </c>
      <c r="F645" s="13" t="s">
        <v>3125</v>
      </c>
      <c r="G645" s="13" t="s">
        <v>3126</v>
      </c>
      <c r="H645" s="13" t="s">
        <v>744</v>
      </c>
      <c r="I645" s="13" t="s">
        <v>3127</v>
      </c>
      <c r="J645" t="s">
        <v>6834</v>
      </c>
      <c r="K645" t="s">
        <v>6892</v>
      </c>
    </row>
    <row r="646" spans="1:11" x14ac:dyDescent="0.25">
      <c r="A646">
        <v>672</v>
      </c>
      <c r="B646" t="s">
        <v>354</v>
      </c>
      <c r="C646" t="s">
        <v>6816</v>
      </c>
      <c r="D646" s="10">
        <v>41274</v>
      </c>
      <c r="E646" s="13" t="s">
        <v>3128</v>
      </c>
      <c r="F646" s="13" t="s">
        <v>3129</v>
      </c>
      <c r="G646" s="13" t="s">
        <v>3130</v>
      </c>
      <c r="H646" s="13" t="s">
        <v>3131</v>
      </c>
      <c r="I646" s="13" t="s">
        <v>744</v>
      </c>
      <c r="J646" t="s">
        <v>6822</v>
      </c>
      <c r="K646" t="s">
        <v>46</v>
      </c>
    </row>
    <row r="647" spans="1:11" x14ac:dyDescent="0.25">
      <c r="A647">
        <v>673</v>
      </c>
      <c r="B647" t="s">
        <v>354</v>
      </c>
      <c r="C647" t="s">
        <v>6817</v>
      </c>
      <c r="D647" s="10">
        <v>41639</v>
      </c>
      <c r="E647" s="13" t="s">
        <v>3132</v>
      </c>
      <c r="F647" s="13" t="s">
        <v>3133</v>
      </c>
      <c r="G647" s="13" t="s">
        <v>3134</v>
      </c>
      <c r="H647" s="13" t="s">
        <v>3135</v>
      </c>
      <c r="I647" s="13" t="s">
        <v>744</v>
      </c>
      <c r="J647" t="s">
        <v>6822</v>
      </c>
      <c r="K647" t="s">
        <v>46</v>
      </c>
    </row>
    <row r="648" spans="1:11" x14ac:dyDescent="0.25">
      <c r="A648">
        <v>674</v>
      </c>
      <c r="B648" t="s">
        <v>354</v>
      </c>
      <c r="C648" t="s">
        <v>6818</v>
      </c>
      <c r="D648" s="10">
        <v>42004</v>
      </c>
      <c r="E648" s="13" t="s">
        <v>3136</v>
      </c>
      <c r="F648" s="13" t="s">
        <v>3137</v>
      </c>
      <c r="G648" s="13" t="s">
        <v>3138</v>
      </c>
      <c r="H648" s="13" t="s">
        <v>3139</v>
      </c>
      <c r="I648" s="13" t="s">
        <v>744</v>
      </c>
      <c r="J648" t="s">
        <v>6822</v>
      </c>
      <c r="K648" t="s">
        <v>46</v>
      </c>
    </row>
    <row r="649" spans="1:11" x14ac:dyDescent="0.25">
      <c r="A649">
        <v>675</v>
      </c>
      <c r="B649" t="s">
        <v>354</v>
      </c>
      <c r="C649" t="s">
        <v>6819</v>
      </c>
      <c r="D649" s="10">
        <v>42369</v>
      </c>
      <c r="E649" s="13" t="s">
        <v>3140</v>
      </c>
      <c r="F649" s="13" t="s">
        <v>3141</v>
      </c>
      <c r="G649" s="13" t="s">
        <v>3142</v>
      </c>
      <c r="H649" s="13" t="s">
        <v>3143</v>
      </c>
      <c r="I649" s="13" t="s">
        <v>744</v>
      </c>
      <c r="J649" t="s">
        <v>6822</v>
      </c>
      <c r="K649" t="s">
        <v>46</v>
      </c>
    </row>
    <row r="650" spans="1:11" x14ac:dyDescent="0.25">
      <c r="A650">
        <v>676</v>
      </c>
      <c r="B650" t="s">
        <v>355</v>
      </c>
      <c r="C650" t="s">
        <v>6816</v>
      </c>
      <c r="D650" s="10">
        <v>41274</v>
      </c>
      <c r="E650" s="13" t="s">
        <v>3144</v>
      </c>
      <c r="F650" s="13" t="s">
        <v>744</v>
      </c>
      <c r="G650" s="13" t="s">
        <v>3145</v>
      </c>
      <c r="H650" s="13" t="s">
        <v>744</v>
      </c>
      <c r="I650" s="13" t="s">
        <v>3146</v>
      </c>
      <c r="J650" t="s">
        <v>6877</v>
      </c>
      <c r="K650" t="s">
        <v>6878</v>
      </c>
    </row>
    <row r="651" spans="1:11" x14ac:dyDescent="0.25">
      <c r="A651">
        <v>677</v>
      </c>
      <c r="B651" t="s">
        <v>355</v>
      </c>
      <c r="C651" t="s">
        <v>6817</v>
      </c>
      <c r="D651" s="10">
        <v>41639</v>
      </c>
      <c r="E651" s="13" t="s">
        <v>3147</v>
      </c>
      <c r="F651" s="13" t="s">
        <v>744</v>
      </c>
      <c r="G651" s="13" t="s">
        <v>3148</v>
      </c>
      <c r="H651" s="13" t="s">
        <v>744</v>
      </c>
      <c r="I651" s="13" t="s">
        <v>3149</v>
      </c>
      <c r="J651" t="s">
        <v>6877</v>
      </c>
      <c r="K651" t="s">
        <v>6878</v>
      </c>
    </row>
    <row r="652" spans="1:11" x14ac:dyDescent="0.25">
      <c r="A652">
        <v>678</v>
      </c>
      <c r="B652" t="s">
        <v>355</v>
      </c>
      <c r="C652" t="s">
        <v>6818</v>
      </c>
      <c r="D652" s="10">
        <v>42004</v>
      </c>
      <c r="E652" s="13" t="s">
        <v>3150</v>
      </c>
      <c r="F652" s="13" t="s">
        <v>744</v>
      </c>
      <c r="G652" s="13" t="s">
        <v>3151</v>
      </c>
      <c r="H652" s="13" t="s">
        <v>744</v>
      </c>
      <c r="I652" s="13" t="s">
        <v>1309</v>
      </c>
      <c r="J652" t="s">
        <v>6877</v>
      </c>
      <c r="K652" t="s">
        <v>6878</v>
      </c>
    </row>
    <row r="653" spans="1:11" x14ac:dyDescent="0.25">
      <c r="A653">
        <v>679</v>
      </c>
      <c r="B653" t="s">
        <v>355</v>
      </c>
      <c r="C653" t="s">
        <v>6819</v>
      </c>
      <c r="D653" s="10">
        <v>42369</v>
      </c>
      <c r="E653" s="13" t="s">
        <v>3152</v>
      </c>
      <c r="F653" s="13" t="s">
        <v>744</v>
      </c>
      <c r="G653" s="13" t="s">
        <v>3153</v>
      </c>
      <c r="H653" s="13" t="s">
        <v>744</v>
      </c>
      <c r="I653" s="13" t="s">
        <v>1109</v>
      </c>
      <c r="J653" t="s">
        <v>6877</v>
      </c>
      <c r="K653" t="s">
        <v>6878</v>
      </c>
    </row>
    <row r="654" spans="1:11" x14ac:dyDescent="0.25">
      <c r="A654">
        <v>680</v>
      </c>
      <c r="B654" t="s">
        <v>356</v>
      </c>
      <c r="C654" t="s">
        <v>6816</v>
      </c>
      <c r="D654" s="10">
        <v>41639</v>
      </c>
      <c r="E654" s="13" t="s">
        <v>3154</v>
      </c>
      <c r="F654" s="13" t="s">
        <v>3155</v>
      </c>
      <c r="G654" s="13" t="s">
        <v>3156</v>
      </c>
      <c r="H654" s="13" t="s">
        <v>744</v>
      </c>
      <c r="I654" s="13" t="s">
        <v>744</v>
      </c>
      <c r="J654" t="s">
        <v>8</v>
      </c>
      <c r="K654" t="s">
        <v>6849</v>
      </c>
    </row>
    <row r="655" spans="1:11" x14ac:dyDescent="0.25">
      <c r="A655">
        <v>681</v>
      </c>
      <c r="B655" t="s">
        <v>356</v>
      </c>
      <c r="C655" t="s">
        <v>6817</v>
      </c>
      <c r="D655" s="10">
        <v>42004</v>
      </c>
      <c r="E655" s="13" t="s">
        <v>3157</v>
      </c>
      <c r="F655" s="13" t="s">
        <v>3158</v>
      </c>
      <c r="G655" s="13" t="s">
        <v>3159</v>
      </c>
      <c r="H655" s="13" t="s">
        <v>744</v>
      </c>
      <c r="I655" s="13" t="s">
        <v>744</v>
      </c>
      <c r="J655" t="s">
        <v>8</v>
      </c>
      <c r="K655" t="s">
        <v>6849</v>
      </c>
    </row>
    <row r="656" spans="1:11" x14ac:dyDescent="0.25">
      <c r="A656">
        <v>682</v>
      </c>
      <c r="B656" t="s">
        <v>356</v>
      </c>
      <c r="C656" t="s">
        <v>6818</v>
      </c>
      <c r="D656" s="10">
        <v>42369</v>
      </c>
      <c r="E656" s="13" t="s">
        <v>3160</v>
      </c>
      <c r="F656" s="13" t="s">
        <v>3161</v>
      </c>
      <c r="G656" s="13" t="s">
        <v>3162</v>
      </c>
      <c r="H656" s="13" t="s">
        <v>744</v>
      </c>
      <c r="I656" s="13" t="s">
        <v>744</v>
      </c>
      <c r="J656" t="s">
        <v>8</v>
      </c>
      <c r="K656" t="s">
        <v>6849</v>
      </c>
    </row>
    <row r="657" spans="1:11" x14ac:dyDescent="0.25">
      <c r="A657">
        <v>683</v>
      </c>
      <c r="B657" t="s">
        <v>356</v>
      </c>
      <c r="C657" t="s">
        <v>6819</v>
      </c>
      <c r="D657" s="10">
        <v>42735</v>
      </c>
      <c r="E657" s="13" t="s">
        <v>3163</v>
      </c>
      <c r="F657" s="13" t="s">
        <v>3164</v>
      </c>
      <c r="G657" s="13" t="s">
        <v>3165</v>
      </c>
      <c r="H657" s="13" t="s">
        <v>744</v>
      </c>
      <c r="I657" s="13" t="s">
        <v>744</v>
      </c>
      <c r="J657" t="s">
        <v>8</v>
      </c>
      <c r="K657" t="s">
        <v>6849</v>
      </c>
    </row>
    <row r="658" spans="1:11" x14ac:dyDescent="0.25">
      <c r="A658">
        <v>684</v>
      </c>
      <c r="B658" t="s">
        <v>357</v>
      </c>
      <c r="C658" t="s">
        <v>6816</v>
      </c>
      <c r="D658" s="10">
        <v>41274</v>
      </c>
      <c r="E658" s="13" t="s">
        <v>3166</v>
      </c>
      <c r="F658" s="13" t="s">
        <v>3167</v>
      </c>
      <c r="G658" s="13" t="s">
        <v>3168</v>
      </c>
      <c r="H658" s="13" t="s">
        <v>744</v>
      </c>
      <c r="I658" s="13" t="s">
        <v>3169</v>
      </c>
      <c r="J658" t="s">
        <v>6834</v>
      </c>
      <c r="K658" t="s">
        <v>6892</v>
      </c>
    </row>
    <row r="659" spans="1:11" x14ac:dyDescent="0.25">
      <c r="A659">
        <v>685</v>
      </c>
      <c r="B659" t="s">
        <v>357</v>
      </c>
      <c r="C659" t="s">
        <v>6817</v>
      </c>
      <c r="D659" s="10">
        <v>41639</v>
      </c>
      <c r="E659" s="13" t="s">
        <v>3170</v>
      </c>
      <c r="F659" s="13" t="s">
        <v>3171</v>
      </c>
      <c r="G659" s="13" t="s">
        <v>3172</v>
      </c>
      <c r="H659" s="13" t="s">
        <v>744</v>
      </c>
      <c r="I659" s="13" t="s">
        <v>3173</v>
      </c>
      <c r="J659" t="s">
        <v>6834</v>
      </c>
      <c r="K659" t="s">
        <v>6892</v>
      </c>
    </row>
    <row r="660" spans="1:11" x14ac:dyDescent="0.25">
      <c r="A660">
        <v>686</v>
      </c>
      <c r="B660" t="s">
        <v>357</v>
      </c>
      <c r="C660" t="s">
        <v>6818</v>
      </c>
      <c r="D660" s="10">
        <v>42004</v>
      </c>
      <c r="E660" s="13" t="s">
        <v>3174</v>
      </c>
      <c r="F660" s="13" t="s">
        <v>3175</v>
      </c>
      <c r="G660" s="13" t="s">
        <v>3176</v>
      </c>
      <c r="H660" s="13" t="s">
        <v>744</v>
      </c>
      <c r="I660" s="13" t="s">
        <v>3177</v>
      </c>
      <c r="J660" t="s">
        <v>6834</v>
      </c>
      <c r="K660" t="s">
        <v>6892</v>
      </c>
    </row>
    <row r="661" spans="1:11" x14ac:dyDescent="0.25">
      <c r="A661">
        <v>687</v>
      </c>
      <c r="B661" t="s">
        <v>357</v>
      </c>
      <c r="C661" t="s">
        <v>6819</v>
      </c>
      <c r="D661" s="10">
        <v>42369</v>
      </c>
      <c r="E661" s="13" t="s">
        <v>3178</v>
      </c>
      <c r="F661" s="13" t="s">
        <v>3179</v>
      </c>
      <c r="G661" s="13" t="s">
        <v>3180</v>
      </c>
      <c r="H661" s="13" t="s">
        <v>744</v>
      </c>
      <c r="I661" s="13" t="s">
        <v>3181</v>
      </c>
      <c r="J661" t="s">
        <v>6834</v>
      </c>
      <c r="K661" t="s">
        <v>6892</v>
      </c>
    </row>
    <row r="662" spans="1:11" x14ac:dyDescent="0.25">
      <c r="A662">
        <v>688</v>
      </c>
      <c r="B662" t="s">
        <v>358</v>
      </c>
      <c r="C662" t="s">
        <v>6816</v>
      </c>
      <c r="D662" s="10">
        <v>41274</v>
      </c>
      <c r="E662" s="13" t="s">
        <v>3182</v>
      </c>
      <c r="F662" s="13" t="s">
        <v>3183</v>
      </c>
      <c r="G662" s="13" t="s">
        <v>821</v>
      </c>
      <c r="H662" s="13" t="s">
        <v>3184</v>
      </c>
      <c r="I662" s="13" t="s">
        <v>744</v>
      </c>
      <c r="J662" t="s">
        <v>6824</v>
      </c>
      <c r="K662" t="s">
        <v>86</v>
      </c>
    </row>
    <row r="663" spans="1:11" x14ac:dyDescent="0.25">
      <c r="A663">
        <v>689</v>
      </c>
      <c r="B663" t="s">
        <v>358</v>
      </c>
      <c r="C663" t="s">
        <v>6817</v>
      </c>
      <c r="D663" s="10">
        <v>41639</v>
      </c>
      <c r="E663" s="13" t="s">
        <v>3185</v>
      </c>
      <c r="F663" s="13" t="s">
        <v>3186</v>
      </c>
      <c r="G663" s="13" t="s">
        <v>3187</v>
      </c>
      <c r="H663" s="13" t="s">
        <v>3188</v>
      </c>
      <c r="I663" s="13" t="s">
        <v>744</v>
      </c>
      <c r="J663" t="s">
        <v>6824</v>
      </c>
      <c r="K663" t="s">
        <v>86</v>
      </c>
    </row>
    <row r="664" spans="1:11" x14ac:dyDescent="0.25">
      <c r="A664">
        <v>690</v>
      </c>
      <c r="B664" t="s">
        <v>358</v>
      </c>
      <c r="C664" t="s">
        <v>6818</v>
      </c>
      <c r="D664" s="10">
        <v>42004</v>
      </c>
      <c r="E664" s="13" t="s">
        <v>3189</v>
      </c>
      <c r="F664" s="13" t="s">
        <v>3190</v>
      </c>
      <c r="G664" s="13" t="s">
        <v>3191</v>
      </c>
      <c r="H664" s="13" t="s">
        <v>3192</v>
      </c>
      <c r="I664" s="13" t="s">
        <v>744</v>
      </c>
      <c r="J664" t="s">
        <v>6824</v>
      </c>
      <c r="K664" t="s">
        <v>86</v>
      </c>
    </row>
    <row r="665" spans="1:11" x14ac:dyDescent="0.25">
      <c r="A665">
        <v>691</v>
      </c>
      <c r="B665" t="s">
        <v>358</v>
      </c>
      <c r="C665" t="s">
        <v>6819</v>
      </c>
      <c r="D665" s="10">
        <v>42369</v>
      </c>
      <c r="E665" s="13" t="s">
        <v>3193</v>
      </c>
      <c r="F665" s="13" t="s">
        <v>3194</v>
      </c>
      <c r="G665" s="13" t="s">
        <v>3195</v>
      </c>
      <c r="H665" s="13" t="s">
        <v>3196</v>
      </c>
      <c r="I665" s="13" t="s">
        <v>744</v>
      </c>
      <c r="J665" t="s">
        <v>6824</v>
      </c>
      <c r="K665" t="s">
        <v>86</v>
      </c>
    </row>
    <row r="666" spans="1:11" x14ac:dyDescent="0.25">
      <c r="A666">
        <v>692</v>
      </c>
      <c r="B666" t="s">
        <v>359</v>
      </c>
      <c r="C666" t="s">
        <v>6816</v>
      </c>
      <c r="D666" s="10">
        <v>41420</v>
      </c>
      <c r="E666" s="13" t="s">
        <v>3197</v>
      </c>
      <c r="F666" s="13" t="s">
        <v>3198</v>
      </c>
      <c r="G666" s="13" t="s">
        <v>3199</v>
      </c>
      <c r="H666" s="13" t="s">
        <v>744</v>
      </c>
      <c r="I666" s="13" t="s">
        <v>744</v>
      </c>
      <c r="J666" t="s">
        <v>6828</v>
      </c>
      <c r="K666" t="s">
        <v>6858</v>
      </c>
    </row>
    <row r="667" spans="1:11" x14ac:dyDescent="0.25">
      <c r="A667">
        <v>693</v>
      </c>
      <c r="B667" t="s">
        <v>359</v>
      </c>
      <c r="C667" t="s">
        <v>6817</v>
      </c>
      <c r="D667" s="10">
        <v>41784</v>
      </c>
      <c r="E667" s="13" t="s">
        <v>3200</v>
      </c>
      <c r="F667" s="13" t="s">
        <v>3201</v>
      </c>
      <c r="G667" s="13" t="s">
        <v>3202</v>
      </c>
      <c r="H667" s="13" t="s">
        <v>744</v>
      </c>
      <c r="I667" s="13" t="s">
        <v>744</v>
      </c>
      <c r="J667" t="s">
        <v>6828</v>
      </c>
      <c r="K667" t="s">
        <v>6858</v>
      </c>
    </row>
    <row r="668" spans="1:11" x14ac:dyDescent="0.25">
      <c r="A668">
        <v>694</v>
      </c>
      <c r="B668" t="s">
        <v>359</v>
      </c>
      <c r="C668" t="s">
        <v>6818</v>
      </c>
      <c r="D668" s="10">
        <v>42155</v>
      </c>
      <c r="E668" s="13" t="s">
        <v>3203</v>
      </c>
      <c r="F668" s="13" t="s">
        <v>3204</v>
      </c>
      <c r="G668" s="13" t="s">
        <v>2180</v>
      </c>
      <c r="H668" s="13" t="s">
        <v>744</v>
      </c>
      <c r="I668" s="13" t="s">
        <v>744</v>
      </c>
      <c r="J668" t="s">
        <v>6828</v>
      </c>
      <c r="K668" t="s">
        <v>6858</v>
      </c>
    </row>
    <row r="669" spans="1:11" x14ac:dyDescent="0.25">
      <c r="A669">
        <v>695</v>
      </c>
      <c r="B669" t="s">
        <v>359</v>
      </c>
      <c r="C669" t="s">
        <v>6819</v>
      </c>
      <c r="D669" s="10">
        <v>42519</v>
      </c>
      <c r="E669" s="13" t="s">
        <v>3205</v>
      </c>
      <c r="F669" s="13" t="s">
        <v>3206</v>
      </c>
      <c r="G669" s="13" t="s">
        <v>3207</v>
      </c>
      <c r="H669" s="13" t="s">
        <v>744</v>
      </c>
      <c r="I669" s="13" t="s">
        <v>744</v>
      </c>
      <c r="J669" t="s">
        <v>6828</v>
      </c>
      <c r="K669" t="s">
        <v>6858</v>
      </c>
    </row>
    <row r="670" spans="1:11" x14ac:dyDescent="0.25">
      <c r="A670">
        <v>696</v>
      </c>
      <c r="B670" t="s">
        <v>360</v>
      </c>
      <c r="C670" t="s">
        <v>6816</v>
      </c>
      <c r="D670" s="10">
        <v>41639</v>
      </c>
      <c r="E670" s="13" t="s">
        <v>3208</v>
      </c>
      <c r="F670" s="13" t="s">
        <v>3209</v>
      </c>
      <c r="G670" s="13" t="s">
        <v>3210</v>
      </c>
      <c r="H670" s="13" t="s">
        <v>3211</v>
      </c>
      <c r="I670" s="13" t="s">
        <v>3212</v>
      </c>
      <c r="J670" t="s">
        <v>6822</v>
      </c>
      <c r="K670" t="s">
        <v>6848</v>
      </c>
    </row>
    <row r="671" spans="1:11" x14ac:dyDescent="0.25">
      <c r="A671">
        <v>697</v>
      </c>
      <c r="B671" t="s">
        <v>360</v>
      </c>
      <c r="C671" t="s">
        <v>6817</v>
      </c>
      <c r="D671" s="10">
        <v>42004</v>
      </c>
      <c r="E671" s="13" t="s">
        <v>3213</v>
      </c>
      <c r="F671" s="13" t="s">
        <v>3214</v>
      </c>
      <c r="G671" s="13" t="s">
        <v>3215</v>
      </c>
      <c r="H671" s="13" t="s">
        <v>1532</v>
      </c>
      <c r="I671" s="13" t="s">
        <v>3216</v>
      </c>
      <c r="J671" t="s">
        <v>6822</v>
      </c>
      <c r="K671" t="s">
        <v>6848</v>
      </c>
    </row>
    <row r="672" spans="1:11" x14ac:dyDescent="0.25">
      <c r="A672">
        <v>698</v>
      </c>
      <c r="B672" t="s">
        <v>360</v>
      </c>
      <c r="C672" t="s">
        <v>6818</v>
      </c>
      <c r="D672" s="10">
        <v>42369</v>
      </c>
      <c r="E672" s="13" t="s">
        <v>3217</v>
      </c>
      <c r="F672" s="13" t="s">
        <v>3218</v>
      </c>
      <c r="G672" s="13" t="s">
        <v>3219</v>
      </c>
      <c r="H672" s="13" t="s">
        <v>3220</v>
      </c>
      <c r="I672" s="13" t="s">
        <v>3221</v>
      </c>
      <c r="J672" t="s">
        <v>6822</v>
      </c>
      <c r="K672" t="s">
        <v>6848</v>
      </c>
    </row>
    <row r="673" spans="1:11" x14ac:dyDescent="0.25">
      <c r="A673">
        <v>699</v>
      </c>
      <c r="B673" t="s">
        <v>360</v>
      </c>
      <c r="C673" t="s">
        <v>6819</v>
      </c>
      <c r="D673" s="10">
        <v>42735</v>
      </c>
      <c r="E673" s="13" t="s">
        <v>3222</v>
      </c>
      <c r="F673" s="13" t="s">
        <v>3223</v>
      </c>
      <c r="G673" s="13" t="s">
        <v>3224</v>
      </c>
      <c r="H673" s="13" t="s">
        <v>3225</v>
      </c>
      <c r="I673" s="13" t="s">
        <v>3226</v>
      </c>
      <c r="J673" t="s">
        <v>6822</v>
      </c>
      <c r="K673" t="s">
        <v>6848</v>
      </c>
    </row>
    <row r="674" spans="1:11" x14ac:dyDescent="0.25">
      <c r="A674">
        <v>700</v>
      </c>
      <c r="B674" t="s">
        <v>361</v>
      </c>
      <c r="C674" t="s">
        <v>6816</v>
      </c>
      <c r="D674" s="10">
        <v>41639</v>
      </c>
      <c r="E674" s="13" t="s">
        <v>3227</v>
      </c>
      <c r="F674" s="13" t="s">
        <v>3228</v>
      </c>
      <c r="G674" s="13" t="s">
        <v>3229</v>
      </c>
      <c r="H674" s="13" t="s">
        <v>744</v>
      </c>
      <c r="I674" s="13" t="s">
        <v>744</v>
      </c>
      <c r="J674" t="s">
        <v>6820</v>
      </c>
      <c r="K674" t="s">
        <v>6888</v>
      </c>
    </row>
    <row r="675" spans="1:11" x14ac:dyDescent="0.25">
      <c r="A675">
        <v>701</v>
      </c>
      <c r="B675" t="s">
        <v>361</v>
      </c>
      <c r="C675" t="s">
        <v>6817</v>
      </c>
      <c r="D675" s="10">
        <v>42004</v>
      </c>
      <c r="E675" s="13" t="s">
        <v>3230</v>
      </c>
      <c r="F675" s="13" t="s">
        <v>3231</v>
      </c>
      <c r="G675" s="13" t="s">
        <v>3232</v>
      </c>
      <c r="H675" s="13" t="s">
        <v>744</v>
      </c>
      <c r="I675" s="13" t="s">
        <v>744</v>
      </c>
      <c r="J675" t="s">
        <v>6820</v>
      </c>
      <c r="K675" t="s">
        <v>6888</v>
      </c>
    </row>
    <row r="676" spans="1:11" x14ac:dyDescent="0.25">
      <c r="A676">
        <v>702</v>
      </c>
      <c r="B676" t="s">
        <v>361</v>
      </c>
      <c r="C676" t="s">
        <v>6818</v>
      </c>
      <c r="D676" s="10">
        <v>42369</v>
      </c>
      <c r="E676" s="13" t="s">
        <v>3233</v>
      </c>
      <c r="F676" s="13" t="s">
        <v>3234</v>
      </c>
      <c r="G676" s="13" t="s">
        <v>3235</v>
      </c>
      <c r="H676" s="13" t="s">
        <v>744</v>
      </c>
      <c r="I676" s="13" t="s">
        <v>744</v>
      </c>
      <c r="J676" t="s">
        <v>6820</v>
      </c>
      <c r="K676" t="s">
        <v>6888</v>
      </c>
    </row>
    <row r="677" spans="1:11" x14ac:dyDescent="0.25">
      <c r="A677">
        <v>703</v>
      </c>
      <c r="B677" t="s">
        <v>361</v>
      </c>
      <c r="C677" t="s">
        <v>6819</v>
      </c>
      <c r="D677" s="10">
        <v>42735</v>
      </c>
      <c r="E677" s="13" t="s">
        <v>3236</v>
      </c>
      <c r="F677" s="13" t="s">
        <v>3237</v>
      </c>
      <c r="G677" s="13" t="s">
        <v>3238</v>
      </c>
      <c r="H677" s="13" t="s">
        <v>744</v>
      </c>
      <c r="I677" s="13" t="s">
        <v>744</v>
      </c>
      <c r="J677" t="s">
        <v>6820</v>
      </c>
      <c r="K677" t="s">
        <v>6888</v>
      </c>
    </row>
    <row r="678" spans="1:11" x14ac:dyDescent="0.25">
      <c r="A678">
        <v>704</v>
      </c>
      <c r="B678" t="s">
        <v>362</v>
      </c>
      <c r="C678" t="s">
        <v>6816</v>
      </c>
      <c r="D678" s="10">
        <v>41274</v>
      </c>
      <c r="E678" s="13" t="s">
        <v>3239</v>
      </c>
      <c r="F678" s="13" t="s">
        <v>3240</v>
      </c>
      <c r="G678" s="13" t="s">
        <v>3241</v>
      </c>
      <c r="H678" s="13" t="s">
        <v>744</v>
      </c>
      <c r="I678" s="13" t="s">
        <v>3242</v>
      </c>
      <c r="J678" t="s">
        <v>6820</v>
      </c>
      <c r="K678" t="s">
        <v>6844</v>
      </c>
    </row>
    <row r="679" spans="1:11" x14ac:dyDescent="0.25">
      <c r="A679">
        <v>705</v>
      </c>
      <c r="B679" t="s">
        <v>362</v>
      </c>
      <c r="C679" t="s">
        <v>6817</v>
      </c>
      <c r="D679" s="10">
        <v>41639</v>
      </c>
      <c r="E679" s="13" t="s">
        <v>3243</v>
      </c>
      <c r="F679" s="13" t="s">
        <v>3244</v>
      </c>
      <c r="G679" s="13" t="s">
        <v>3245</v>
      </c>
      <c r="H679" s="13" t="s">
        <v>744</v>
      </c>
      <c r="I679" s="13" t="s">
        <v>3246</v>
      </c>
      <c r="J679" t="s">
        <v>6820</v>
      </c>
      <c r="K679" t="s">
        <v>6844</v>
      </c>
    </row>
    <row r="680" spans="1:11" x14ac:dyDescent="0.25">
      <c r="A680">
        <v>706</v>
      </c>
      <c r="B680" t="s">
        <v>362</v>
      </c>
      <c r="C680" t="s">
        <v>6818</v>
      </c>
      <c r="D680" s="10">
        <v>42004</v>
      </c>
      <c r="E680" s="13" t="s">
        <v>3247</v>
      </c>
      <c r="F680" s="13" t="s">
        <v>3248</v>
      </c>
      <c r="G680" s="13" t="s">
        <v>3249</v>
      </c>
      <c r="H680" s="13" t="s">
        <v>744</v>
      </c>
      <c r="I680" s="13" t="s">
        <v>3250</v>
      </c>
      <c r="J680" t="s">
        <v>6820</v>
      </c>
      <c r="K680" t="s">
        <v>6844</v>
      </c>
    </row>
    <row r="681" spans="1:11" x14ac:dyDescent="0.25">
      <c r="A681">
        <v>707</v>
      </c>
      <c r="B681" t="s">
        <v>362</v>
      </c>
      <c r="C681" t="s">
        <v>6819</v>
      </c>
      <c r="D681" s="10">
        <v>42369</v>
      </c>
      <c r="E681" s="13" t="s">
        <v>3251</v>
      </c>
      <c r="F681" s="13" t="s">
        <v>3252</v>
      </c>
      <c r="G681" s="13" t="s">
        <v>3253</v>
      </c>
      <c r="H681" s="13" t="s">
        <v>744</v>
      </c>
      <c r="I681" s="13" t="s">
        <v>3254</v>
      </c>
      <c r="J681" t="s">
        <v>6820</v>
      </c>
      <c r="K681" t="s">
        <v>6844</v>
      </c>
    </row>
    <row r="682" spans="1:11" x14ac:dyDescent="0.25">
      <c r="A682">
        <v>708</v>
      </c>
      <c r="B682" t="s">
        <v>363</v>
      </c>
      <c r="C682" t="s">
        <v>6816</v>
      </c>
      <c r="D682" s="10">
        <v>41425</v>
      </c>
      <c r="E682" s="13" t="s">
        <v>3255</v>
      </c>
      <c r="F682" s="13" t="s">
        <v>3256</v>
      </c>
      <c r="G682" s="13" t="s">
        <v>3257</v>
      </c>
      <c r="H682" s="13" t="s">
        <v>744</v>
      </c>
      <c r="I682" s="13" t="s">
        <v>744</v>
      </c>
      <c r="J682" t="s">
        <v>6822</v>
      </c>
      <c r="K682" t="s">
        <v>6830</v>
      </c>
    </row>
    <row r="683" spans="1:11" x14ac:dyDescent="0.25">
      <c r="A683">
        <v>709</v>
      </c>
      <c r="B683" t="s">
        <v>363</v>
      </c>
      <c r="C683" t="s">
        <v>6817</v>
      </c>
      <c r="D683" s="10">
        <v>41790</v>
      </c>
      <c r="E683" s="13" t="s">
        <v>3258</v>
      </c>
      <c r="F683" s="13" t="s">
        <v>3259</v>
      </c>
      <c r="G683" s="13" t="s">
        <v>3260</v>
      </c>
      <c r="H683" s="13" t="s">
        <v>744</v>
      </c>
      <c r="I683" s="13" t="s">
        <v>744</v>
      </c>
      <c r="J683" t="s">
        <v>6822</v>
      </c>
      <c r="K683" t="s">
        <v>6830</v>
      </c>
    </row>
    <row r="684" spans="1:11" x14ac:dyDescent="0.25">
      <c r="A684">
        <v>710</v>
      </c>
      <c r="B684" t="s">
        <v>363</v>
      </c>
      <c r="C684" t="s">
        <v>6818</v>
      </c>
      <c r="D684" s="10">
        <v>42155</v>
      </c>
      <c r="E684" s="13" t="s">
        <v>3261</v>
      </c>
      <c r="F684" s="13" t="s">
        <v>3262</v>
      </c>
      <c r="G684" s="13" t="s">
        <v>3263</v>
      </c>
      <c r="H684" s="13" t="s">
        <v>744</v>
      </c>
      <c r="I684" s="13" t="s">
        <v>744</v>
      </c>
      <c r="J684" t="s">
        <v>6822</v>
      </c>
      <c r="K684" t="s">
        <v>6830</v>
      </c>
    </row>
    <row r="685" spans="1:11" x14ac:dyDescent="0.25">
      <c r="A685">
        <v>711</v>
      </c>
      <c r="B685" t="s">
        <v>363</v>
      </c>
      <c r="C685" t="s">
        <v>6819</v>
      </c>
      <c r="D685" s="10">
        <v>42521</v>
      </c>
      <c r="E685" s="13" t="s">
        <v>3264</v>
      </c>
      <c r="F685" s="13" t="s">
        <v>3265</v>
      </c>
      <c r="G685" s="13" t="s">
        <v>3266</v>
      </c>
      <c r="H685" s="13" t="s">
        <v>744</v>
      </c>
      <c r="I685" s="13" t="s">
        <v>744</v>
      </c>
      <c r="J685" t="s">
        <v>6822</v>
      </c>
      <c r="K685" t="s">
        <v>6830</v>
      </c>
    </row>
    <row r="686" spans="1:11" x14ac:dyDescent="0.25">
      <c r="A686">
        <v>712</v>
      </c>
      <c r="B686" t="s">
        <v>364</v>
      </c>
      <c r="C686" t="s">
        <v>6816</v>
      </c>
      <c r="D686" s="10">
        <v>41307</v>
      </c>
      <c r="E686" s="13" t="s">
        <v>3267</v>
      </c>
      <c r="F686" s="13" t="s">
        <v>3268</v>
      </c>
      <c r="G686" s="13" t="s">
        <v>744</v>
      </c>
      <c r="H686" s="13" t="s">
        <v>744</v>
      </c>
      <c r="I686" s="13" t="s">
        <v>744</v>
      </c>
      <c r="J686" t="s">
        <v>6820</v>
      </c>
      <c r="K686" t="s">
        <v>6889</v>
      </c>
    </row>
    <row r="687" spans="1:11" x14ac:dyDescent="0.25">
      <c r="A687">
        <v>713</v>
      </c>
      <c r="B687" t="s">
        <v>364</v>
      </c>
      <c r="C687" t="s">
        <v>6817</v>
      </c>
      <c r="D687" s="10">
        <v>41671</v>
      </c>
      <c r="E687" s="13" t="s">
        <v>3269</v>
      </c>
      <c r="F687" s="13" t="s">
        <v>3270</v>
      </c>
      <c r="G687" s="13" t="s">
        <v>744</v>
      </c>
      <c r="H687" s="13" t="s">
        <v>744</v>
      </c>
      <c r="I687" s="13" t="s">
        <v>744</v>
      </c>
      <c r="J687" t="s">
        <v>6820</v>
      </c>
      <c r="K687" t="s">
        <v>6889</v>
      </c>
    </row>
    <row r="688" spans="1:11" x14ac:dyDescent="0.25">
      <c r="A688">
        <v>714</v>
      </c>
      <c r="B688" t="s">
        <v>364</v>
      </c>
      <c r="C688" t="s">
        <v>6818</v>
      </c>
      <c r="D688" s="10">
        <v>42035</v>
      </c>
      <c r="E688" s="13" t="s">
        <v>3271</v>
      </c>
      <c r="F688" s="13" t="s">
        <v>3272</v>
      </c>
      <c r="G688" s="13" t="s">
        <v>744</v>
      </c>
      <c r="H688" s="13" t="s">
        <v>744</v>
      </c>
      <c r="I688" s="13" t="s">
        <v>744</v>
      </c>
      <c r="J688" t="s">
        <v>6820</v>
      </c>
      <c r="K688" t="s">
        <v>6889</v>
      </c>
    </row>
    <row r="689" spans="1:11" x14ac:dyDescent="0.25">
      <c r="A689">
        <v>715</v>
      </c>
      <c r="B689" t="s">
        <v>364</v>
      </c>
      <c r="C689" t="s">
        <v>6819</v>
      </c>
      <c r="D689" s="10">
        <v>42399</v>
      </c>
      <c r="E689" s="13" t="s">
        <v>3273</v>
      </c>
      <c r="F689" s="13" t="s">
        <v>3274</v>
      </c>
      <c r="G689" s="13" t="s">
        <v>744</v>
      </c>
      <c r="H689" s="13" t="s">
        <v>744</v>
      </c>
      <c r="I689" s="13" t="s">
        <v>744</v>
      </c>
      <c r="J689" t="s">
        <v>6820</v>
      </c>
      <c r="K689" t="s">
        <v>6889</v>
      </c>
    </row>
    <row r="690" spans="1:11" x14ac:dyDescent="0.25">
      <c r="A690">
        <v>716</v>
      </c>
      <c r="B690" t="s">
        <v>365</v>
      </c>
      <c r="C690" t="s">
        <v>6816</v>
      </c>
      <c r="D690" s="10">
        <v>41272</v>
      </c>
      <c r="E690" s="13" t="s">
        <v>3275</v>
      </c>
      <c r="F690" s="13" t="s">
        <v>3276</v>
      </c>
      <c r="G690" s="13" t="s">
        <v>3277</v>
      </c>
      <c r="H690" s="13" t="s">
        <v>3278</v>
      </c>
      <c r="I690" s="13" t="s">
        <v>744</v>
      </c>
      <c r="J690" t="s">
        <v>6820</v>
      </c>
      <c r="K690" t="s">
        <v>6893</v>
      </c>
    </row>
    <row r="691" spans="1:11" x14ac:dyDescent="0.25">
      <c r="A691">
        <v>717</v>
      </c>
      <c r="B691" t="s">
        <v>365</v>
      </c>
      <c r="C691" t="s">
        <v>6817</v>
      </c>
      <c r="D691" s="10">
        <v>41636</v>
      </c>
      <c r="E691" s="13" t="s">
        <v>3279</v>
      </c>
      <c r="F691" s="13" t="s">
        <v>3280</v>
      </c>
      <c r="G691" s="13" t="s">
        <v>3281</v>
      </c>
      <c r="H691" s="13" t="s">
        <v>3282</v>
      </c>
      <c r="I691" s="13" t="s">
        <v>744</v>
      </c>
      <c r="J691" t="s">
        <v>6820</v>
      </c>
      <c r="K691" t="s">
        <v>6893</v>
      </c>
    </row>
    <row r="692" spans="1:11" x14ac:dyDescent="0.25">
      <c r="A692">
        <v>718</v>
      </c>
      <c r="B692" t="s">
        <v>365</v>
      </c>
      <c r="C692" t="s">
        <v>6818</v>
      </c>
      <c r="D692" s="10">
        <v>42000</v>
      </c>
      <c r="E692" s="13" t="s">
        <v>3283</v>
      </c>
      <c r="F692" s="13" t="s">
        <v>3284</v>
      </c>
      <c r="G692" s="13" t="s">
        <v>3285</v>
      </c>
      <c r="H692" s="13" t="s">
        <v>3286</v>
      </c>
      <c r="I692" s="13" t="s">
        <v>744</v>
      </c>
      <c r="J692" t="s">
        <v>6820</v>
      </c>
      <c r="K692" t="s">
        <v>6893</v>
      </c>
    </row>
    <row r="693" spans="1:11" x14ac:dyDescent="0.25">
      <c r="A693">
        <v>719</v>
      </c>
      <c r="B693" t="s">
        <v>365</v>
      </c>
      <c r="C693" t="s">
        <v>6819</v>
      </c>
      <c r="D693" s="10">
        <v>42364</v>
      </c>
      <c r="E693" s="13" t="s">
        <v>3287</v>
      </c>
      <c r="F693" s="13" t="s">
        <v>3288</v>
      </c>
      <c r="G693" s="13" t="s">
        <v>3289</v>
      </c>
      <c r="H693" s="13" t="s">
        <v>3290</v>
      </c>
      <c r="I693" s="13" t="s">
        <v>744</v>
      </c>
      <c r="J693" t="s">
        <v>6820</v>
      </c>
      <c r="K693" t="s">
        <v>6893</v>
      </c>
    </row>
    <row r="694" spans="1:11" x14ac:dyDescent="0.25">
      <c r="A694">
        <v>720</v>
      </c>
      <c r="B694" t="s">
        <v>369</v>
      </c>
      <c r="C694" t="s">
        <v>6816</v>
      </c>
      <c r="D694" s="10">
        <v>41639</v>
      </c>
      <c r="E694" s="13" t="s">
        <v>3291</v>
      </c>
      <c r="F694" s="13" t="s">
        <v>3292</v>
      </c>
      <c r="G694" s="13" t="s">
        <v>3293</v>
      </c>
      <c r="H694" s="13" t="s">
        <v>744</v>
      </c>
      <c r="I694" s="13" t="s">
        <v>744</v>
      </c>
      <c r="J694" t="s">
        <v>6820</v>
      </c>
      <c r="K694" t="s">
        <v>6894</v>
      </c>
    </row>
    <row r="695" spans="1:11" x14ac:dyDescent="0.25">
      <c r="A695">
        <v>721</v>
      </c>
      <c r="B695" t="s">
        <v>369</v>
      </c>
      <c r="C695" t="s">
        <v>6817</v>
      </c>
      <c r="D695" s="10">
        <v>42004</v>
      </c>
      <c r="E695" s="13" t="s">
        <v>3294</v>
      </c>
      <c r="F695" s="13" t="s">
        <v>3295</v>
      </c>
      <c r="G695" s="13" t="s">
        <v>3296</v>
      </c>
      <c r="H695" s="13" t="s">
        <v>744</v>
      </c>
      <c r="I695" s="13" t="s">
        <v>744</v>
      </c>
      <c r="J695" t="s">
        <v>6820</v>
      </c>
      <c r="K695" t="s">
        <v>6894</v>
      </c>
    </row>
    <row r="696" spans="1:11" x14ac:dyDescent="0.25">
      <c r="A696">
        <v>722</v>
      </c>
      <c r="B696" t="s">
        <v>369</v>
      </c>
      <c r="C696" t="s">
        <v>6818</v>
      </c>
      <c r="D696" s="10">
        <v>42369</v>
      </c>
      <c r="E696" s="13" t="s">
        <v>3297</v>
      </c>
      <c r="F696" s="13" t="s">
        <v>3298</v>
      </c>
      <c r="G696" s="13" t="s">
        <v>3299</v>
      </c>
      <c r="H696" s="13" t="s">
        <v>744</v>
      </c>
      <c r="I696" s="13" t="s">
        <v>744</v>
      </c>
      <c r="J696" t="s">
        <v>6820</v>
      </c>
      <c r="K696" t="s">
        <v>6894</v>
      </c>
    </row>
    <row r="697" spans="1:11" x14ac:dyDescent="0.25">
      <c r="A697">
        <v>723</v>
      </c>
      <c r="B697" t="s">
        <v>369</v>
      </c>
      <c r="C697" t="s">
        <v>6819</v>
      </c>
      <c r="D697" s="10">
        <v>42735</v>
      </c>
      <c r="E697" s="13" t="s">
        <v>3300</v>
      </c>
      <c r="F697" s="13" t="s">
        <v>3301</v>
      </c>
      <c r="G697" s="13" t="s">
        <v>3302</v>
      </c>
      <c r="H697" s="13" t="s">
        <v>744</v>
      </c>
      <c r="I697" s="13" t="s">
        <v>744</v>
      </c>
      <c r="J697" t="s">
        <v>6820</v>
      </c>
      <c r="K697" t="s">
        <v>6894</v>
      </c>
    </row>
    <row r="698" spans="1:11" x14ac:dyDescent="0.25">
      <c r="A698">
        <v>724</v>
      </c>
      <c r="B698" t="s">
        <v>371</v>
      </c>
      <c r="C698" t="s">
        <v>6816</v>
      </c>
      <c r="D698" s="10">
        <v>41274</v>
      </c>
      <c r="E698" s="13" t="s">
        <v>3303</v>
      </c>
      <c r="F698" s="13" t="s">
        <v>3304</v>
      </c>
      <c r="G698" s="13" t="s">
        <v>3305</v>
      </c>
      <c r="H698" s="13" t="s">
        <v>744</v>
      </c>
      <c r="I698" s="13" t="s">
        <v>744</v>
      </c>
      <c r="J698" t="s">
        <v>8</v>
      </c>
      <c r="K698" t="s">
        <v>6895</v>
      </c>
    </row>
    <row r="699" spans="1:11" x14ac:dyDescent="0.25">
      <c r="A699">
        <v>725</v>
      </c>
      <c r="B699" t="s">
        <v>371</v>
      </c>
      <c r="C699" t="s">
        <v>6817</v>
      </c>
      <c r="D699" s="10">
        <v>41639</v>
      </c>
      <c r="E699" s="13" t="s">
        <v>3306</v>
      </c>
      <c r="F699" s="13" t="s">
        <v>3307</v>
      </c>
      <c r="G699" s="13" t="s">
        <v>3308</v>
      </c>
      <c r="H699" s="13" t="s">
        <v>744</v>
      </c>
      <c r="I699" s="13" t="s">
        <v>744</v>
      </c>
      <c r="J699" t="s">
        <v>8</v>
      </c>
      <c r="K699" t="s">
        <v>6895</v>
      </c>
    </row>
    <row r="700" spans="1:11" x14ac:dyDescent="0.25">
      <c r="A700">
        <v>726</v>
      </c>
      <c r="B700" t="s">
        <v>371</v>
      </c>
      <c r="C700" t="s">
        <v>6818</v>
      </c>
      <c r="D700" s="10">
        <v>42004</v>
      </c>
      <c r="E700" s="13" t="s">
        <v>3309</v>
      </c>
      <c r="F700" s="13" t="s">
        <v>3310</v>
      </c>
      <c r="G700" s="13" t="s">
        <v>3311</v>
      </c>
      <c r="H700" s="13" t="s">
        <v>744</v>
      </c>
      <c r="I700" s="13" t="s">
        <v>744</v>
      </c>
      <c r="J700" t="s">
        <v>8</v>
      </c>
      <c r="K700" t="s">
        <v>6895</v>
      </c>
    </row>
    <row r="701" spans="1:11" x14ac:dyDescent="0.25">
      <c r="A701">
        <v>727</v>
      </c>
      <c r="B701" t="s">
        <v>371</v>
      </c>
      <c r="C701" t="s">
        <v>6819</v>
      </c>
      <c r="D701" s="10">
        <v>42369</v>
      </c>
      <c r="E701" s="13" t="s">
        <v>3312</v>
      </c>
      <c r="F701" s="13" t="s">
        <v>3313</v>
      </c>
      <c r="G701" s="13" t="s">
        <v>3314</v>
      </c>
      <c r="H701" s="13" t="s">
        <v>744</v>
      </c>
      <c r="I701" s="13" t="s">
        <v>744</v>
      </c>
      <c r="J701" t="s">
        <v>8</v>
      </c>
      <c r="K701" t="s">
        <v>6895</v>
      </c>
    </row>
    <row r="702" spans="1:11" x14ac:dyDescent="0.25">
      <c r="A702">
        <v>728</v>
      </c>
      <c r="B702" t="s">
        <v>373</v>
      </c>
      <c r="C702" t="s">
        <v>6816</v>
      </c>
      <c r="D702" s="10">
        <v>41639</v>
      </c>
      <c r="E702" s="13" t="s">
        <v>3315</v>
      </c>
      <c r="F702" s="13" t="s">
        <v>3316</v>
      </c>
      <c r="G702" s="13" t="s">
        <v>1231</v>
      </c>
      <c r="H702" s="13" t="s">
        <v>744</v>
      </c>
      <c r="I702" s="13" t="s">
        <v>744</v>
      </c>
      <c r="J702" t="s">
        <v>107</v>
      </c>
      <c r="K702" t="s">
        <v>6855</v>
      </c>
    </row>
    <row r="703" spans="1:11" x14ac:dyDescent="0.25">
      <c r="A703">
        <v>729</v>
      </c>
      <c r="B703" t="s">
        <v>373</v>
      </c>
      <c r="C703" t="s">
        <v>6817</v>
      </c>
      <c r="D703" s="10">
        <v>42004</v>
      </c>
      <c r="E703" s="13" t="s">
        <v>3317</v>
      </c>
      <c r="F703" s="13" t="s">
        <v>3318</v>
      </c>
      <c r="G703" s="13" t="s">
        <v>3319</v>
      </c>
      <c r="H703" s="13" t="s">
        <v>744</v>
      </c>
      <c r="I703" s="13" t="s">
        <v>744</v>
      </c>
      <c r="J703" t="s">
        <v>107</v>
      </c>
      <c r="K703" t="s">
        <v>6855</v>
      </c>
    </row>
    <row r="704" spans="1:11" x14ac:dyDescent="0.25">
      <c r="A704">
        <v>730</v>
      </c>
      <c r="B704" t="s">
        <v>373</v>
      </c>
      <c r="C704" t="s">
        <v>6818</v>
      </c>
      <c r="D704" s="10">
        <v>42369</v>
      </c>
      <c r="E704" s="13" t="s">
        <v>3320</v>
      </c>
      <c r="F704" s="13" t="s">
        <v>3321</v>
      </c>
      <c r="G704" s="13" t="s">
        <v>3322</v>
      </c>
      <c r="H704" s="13" t="s">
        <v>744</v>
      </c>
      <c r="I704" s="13" t="s">
        <v>744</v>
      </c>
      <c r="J704" t="s">
        <v>107</v>
      </c>
      <c r="K704" t="s">
        <v>6855</v>
      </c>
    </row>
    <row r="705" spans="1:11" x14ac:dyDescent="0.25">
      <c r="A705">
        <v>731</v>
      </c>
      <c r="B705" t="s">
        <v>373</v>
      </c>
      <c r="C705" t="s">
        <v>6819</v>
      </c>
      <c r="D705" s="10">
        <v>42735</v>
      </c>
      <c r="E705" s="13" t="s">
        <v>3323</v>
      </c>
      <c r="F705" s="13" t="s">
        <v>3324</v>
      </c>
      <c r="G705" s="13" t="s">
        <v>3325</v>
      </c>
      <c r="H705" s="13" t="s">
        <v>744</v>
      </c>
      <c r="I705" s="13" t="s">
        <v>744</v>
      </c>
      <c r="J705" t="s">
        <v>107</v>
      </c>
      <c r="K705" t="s">
        <v>6855</v>
      </c>
    </row>
    <row r="706" spans="1:11" x14ac:dyDescent="0.25">
      <c r="A706">
        <v>732</v>
      </c>
      <c r="B706" t="s">
        <v>374</v>
      </c>
      <c r="C706" t="s">
        <v>6816</v>
      </c>
      <c r="D706" s="10">
        <v>41455</v>
      </c>
      <c r="E706" s="13" t="s">
        <v>3326</v>
      </c>
      <c r="F706" s="13" t="s">
        <v>3327</v>
      </c>
      <c r="G706" s="13" t="s">
        <v>3328</v>
      </c>
      <c r="H706" s="13" t="s">
        <v>744</v>
      </c>
      <c r="I706" s="13" t="s">
        <v>744</v>
      </c>
      <c r="J706" t="s">
        <v>6820</v>
      </c>
      <c r="K706" t="s">
        <v>6893</v>
      </c>
    </row>
    <row r="707" spans="1:11" x14ac:dyDescent="0.25">
      <c r="A707">
        <v>733</v>
      </c>
      <c r="B707" t="s">
        <v>374</v>
      </c>
      <c r="C707" t="s">
        <v>6817</v>
      </c>
      <c r="D707" s="10">
        <v>41820</v>
      </c>
      <c r="E707" s="13" t="s">
        <v>3329</v>
      </c>
      <c r="F707" s="13" t="s">
        <v>3330</v>
      </c>
      <c r="G707" s="13" t="s">
        <v>3331</v>
      </c>
      <c r="H707" s="13" t="s">
        <v>744</v>
      </c>
      <c r="I707" s="13" t="s">
        <v>744</v>
      </c>
      <c r="J707" t="s">
        <v>6820</v>
      </c>
      <c r="K707" t="s">
        <v>6893</v>
      </c>
    </row>
    <row r="708" spans="1:11" x14ac:dyDescent="0.25">
      <c r="A708">
        <v>734</v>
      </c>
      <c r="B708" t="s">
        <v>374</v>
      </c>
      <c r="C708" t="s">
        <v>6818</v>
      </c>
      <c r="D708" s="10">
        <v>42185</v>
      </c>
      <c r="E708" s="13" t="s">
        <v>3332</v>
      </c>
      <c r="F708" s="13" t="s">
        <v>3333</v>
      </c>
      <c r="G708" s="13" t="s">
        <v>3334</v>
      </c>
      <c r="H708" s="13" t="s">
        <v>744</v>
      </c>
      <c r="I708" s="13" t="s">
        <v>744</v>
      </c>
      <c r="J708" t="s">
        <v>6820</v>
      </c>
      <c r="K708" t="s">
        <v>6893</v>
      </c>
    </row>
    <row r="709" spans="1:11" x14ac:dyDescent="0.25">
      <c r="A709">
        <v>735</v>
      </c>
      <c r="B709" t="s">
        <v>374</v>
      </c>
      <c r="C709" t="s">
        <v>6819</v>
      </c>
      <c r="D709" s="10">
        <v>42551</v>
      </c>
      <c r="E709" s="13" t="s">
        <v>3335</v>
      </c>
      <c r="F709" s="13" t="s">
        <v>3336</v>
      </c>
      <c r="G709" s="13" t="s">
        <v>3337</v>
      </c>
      <c r="H709" s="13" t="s">
        <v>744</v>
      </c>
      <c r="I709" s="13" t="s">
        <v>744</v>
      </c>
      <c r="J709" t="s">
        <v>6820</v>
      </c>
      <c r="K709" t="s">
        <v>6893</v>
      </c>
    </row>
    <row r="710" spans="1:11" x14ac:dyDescent="0.25">
      <c r="A710">
        <v>736</v>
      </c>
      <c r="B710" t="s">
        <v>375</v>
      </c>
      <c r="C710" t="s">
        <v>6816</v>
      </c>
      <c r="D710" s="10">
        <v>41274</v>
      </c>
      <c r="E710" s="13" t="s">
        <v>3338</v>
      </c>
      <c r="F710" s="13" t="s">
        <v>3339</v>
      </c>
      <c r="G710" s="13" t="s">
        <v>3340</v>
      </c>
      <c r="H710" s="13" t="s">
        <v>3341</v>
      </c>
      <c r="I710" s="13" t="s">
        <v>3342</v>
      </c>
      <c r="J710" t="s">
        <v>6820</v>
      </c>
      <c r="K710" t="s">
        <v>6896</v>
      </c>
    </row>
    <row r="711" spans="1:11" x14ac:dyDescent="0.25">
      <c r="A711">
        <v>737</v>
      </c>
      <c r="B711" t="s">
        <v>375</v>
      </c>
      <c r="C711" t="s">
        <v>6817</v>
      </c>
      <c r="D711" s="10">
        <v>41637</v>
      </c>
      <c r="E711" s="13" t="s">
        <v>3343</v>
      </c>
      <c r="F711" s="13" t="s">
        <v>3344</v>
      </c>
      <c r="G711" s="13" t="s">
        <v>3345</v>
      </c>
      <c r="H711" s="13" t="s">
        <v>3346</v>
      </c>
      <c r="I711" s="13" t="s">
        <v>3347</v>
      </c>
      <c r="J711" t="s">
        <v>6820</v>
      </c>
      <c r="K711" t="s">
        <v>6896</v>
      </c>
    </row>
    <row r="712" spans="1:11" x14ac:dyDescent="0.25">
      <c r="A712">
        <v>738</v>
      </c>
      <c r="B712" t="s">
        <v>375</v>
      </c>
      <c r="C712" t="s">
        <v>6818</v>
      </c>
      <c r="D712" s="10">
        <v>42001</v>
      </c>
      <c r="E712" s="13" t="s">
        <v>3348</v>
      </c>
      <c r="F712" s="13" t="s">
        <v>3349</v>
      </c>
      <c r="G712" s="13" t="s">
        <v>3350</v>
      </c>
      <c r="H712" s="13" t="s">
        <v>3351</v>
      </c>
      <c r="I712" s="13" t="s">
        <v>3352</v>
      </c>
      <c r="J712" t="s">
        <v>6820</v>
      </c>
      <c r="K712" t="s">
        <v>6896</v>
      </c>
    </row>
    <row r="713" spans="1:11" x14ac:dyDescent="0.25">
      <c r="A713">
        <v>739</v>
      </c>
      <c r="B713" t="s">
        <v>375</v>
      </c>
      <c r="C713" t="s">
        <v>6819</v>
      </c>
      <c r="D713" s="10">
        <v>42365</v>
      </c>
      <c r="E713" s="13" t="s">
        <v>3353</v>
      </c>
      <c r="F713" s="13" t="s">
        <v>3354</v>
      </c>
      <c r="G713" s="13" t="s">
        <v>3355</v>
      </c>
      <c r="H713" s="13" t="s">
        <v>3356</v>
      </c>
      <c r="I713" s="13" t="s">
        <v>3357</v>
      </c>
      <c r="J713" t="s">
        <v>6820</v>
      </c>
      <c r="K713" t="s">
        <v>6896</v>
      </c>
    </row>
    <row r="714" spans="1:11" x14ac:dyDescent="0.25">
      <c r="A714">
        <v>740</v>
      </c>
      <c r="B714" t="s">
        <v>380</v>
      </c>
      <c r="C714" t="s">
        <v>6816</v>
      </c>
      <c r="D714" s="10">
        <v>41274</v>
      </c>
      <c r="E714" s="13" t="s">
        <v>3358</v>
      </c>
      <c r="F714" s="13" t="s">
        <v>3359</v>
      </c>
      <c r="G714" s="13" t="s">
        <v>3360</v>
      </c>
      <c r="H714" s="13" t="s">
        <v>744</v>
      </c>
      <c r="I714" s="13" t="s">
        <v>3361</v>
      </c>
      <c r="J714" t="s">
        <v>66</v>
      </c>
      <c r="K714" t="s">
        <v>137</v>
      </c>
    </row>
    <row r="715" spans="1:11" x14ac:dyDescent="0.25">
      <c r="A715">
        <v>741</v>
      </c>
      <c r="B715" t="s">
        <v>380</v>
      </c>
      <c r="C715" t="s">
        <v>6817</v>
      </c>
      <c r="D715" s="10">
        <v>41639</v>
      </c>
      <c r="E715" s="13" t="s">
        <v>3362</v>
      </c>
      <c r="F715" s="13" t="s">
        <v>3363</v>
      </c>
      <c r="G715" s="13" t="s">
        <v>3364</v>
      </c>
      <c r="H715" s="13" t="s">
        <v>744</v>
      </c>
      <c r="I715" s="13" t="s">
        <v>3365</v>
      </c>
      <c r="J715" t="s">
        <v>66</v>
      </c>
      <c r="K715" t="s">
        <v>137</v>
      </c>
    </row>
    <row r="716" spans="1:11" x14ac:dyDescent="0.25">
      <c r="A716">
        <v>742</v>
      </c>
      <c r="B716" t="s">
        <v>380</v>
      </c>
      <c r="C716" t="s">
        <v>6818</v>
      </c>
      <c r="D716" s="10">
        <v>42004</v>
      </c>
      <c r="E716" s="13" t="s">
        <v>3366</v>
      </c>
      <c r="F716" s="13" t="s">
        <v>3367</v>
      </c>
      <c r="G716" s="13" t="s">
        <v>3368</v>
      </c>
      <c r="H716" s="13" t="s">
        <v>744</v>
      </c>
      <c r="I716" s="13" t="s">
        <v>3369</v>
      </c>
      <c r="J716" t="s">
        <v>66</v>
      </c>
      <c r="K716" t="s">
        <v>137</v>
      </c>
    </row>
    <row r="717" spans="1:11" x14ac:dyDescent="0.25">
      <c r="A717">
        <v>743</v>
      </c>
      <c r="B717" t="s">
        <v>380</v>
      </c>
      <c r="C717" t="s">
        <v>6819</v>
      </c>
      <c r="D717" s="10">
        <v>42369</v>
      </c>
      <c r="E717" s="13" t="s">
        <v>3370</v>
      </c>
      <c r="F717" s="13" t="s">
        <v>3371</v>
      </c>
      <c r="G717" s="13" t="s">
        <v>3372</v>
      </c>
      <c r="H717" s="13" t="s">
        <v>744</v>
      </c>
      <c r="I717" s="13" t="s">
        <v>3373</v>
      </c>
      <c r="J717" t="s">
        <v>66</v>
      </c>
      <c r="K717" t="s">
        <v>137</v>
      </c>
    </row>
    <row r="718" spans="1:11" x14ac:dyDescent="0.25">
      <c r="A718">
        <v>744</v>
      </c>
      <c r="B718" t="s">
        <v>381</v>
      </c>
      <c r="C718" t="s">
        <v>6816</v>
      </c>
      <c r="D718" s="10">
        <v>41636</v>
      </c>
      <c r="E718" s="13" t="s">
        <v>3374</v>
      </c>
      <c r="F718" s="13" t="s">
        <v>3375</v>
      </c>
      <c r="G718" s="13" t="s">
        <v>3376</v>
      </c>
      <c r="H718" s="13" t="s">
        <v>744</v>
      </c>
      <c r="I718" s="13" t="s">
        <v>744</v>
      </c>
      <c r="J718" t="s">
        <v>6820</v>
      </c>
      <c r="K718" t="s">
        <v>6897</v>
      </c>
    </row>
    <row r="719" spans="1:11" x14ac:dyDescent="0.25">
      <c r="A719">
        <v>745</v>
      </c>
      <c r="B719" t="s">
        <v>381</v>
      </c>
      <c r="C719" t="s">
        <v>6817</v>
      </c>
      <c r="D719" s="10">
        <v>42007</v>
      </c>
      <c r="E719" s="13" t="s">
        <v>3377</v>
      </c>
      <c r="F719" s="13" t="s">
        <v>3378</v>
      </c>
      <c r="G719" s="13" t="s">
        <v>3379</v>
      </c>
      <c r="H719" s="13" t="s">
        <v>744</v>
      </c>
      <c r="I719" s="13" t="s">
        <v>744</v>
      </c>
      <c r="J719" t="s">
        <v>6820</v>
      </c>
      <c r="K719" t="s">
        <v>6897</v>
      </c>
    </row>
    <row r="720" spans="1:11" x14ac:dyDescent="0.25">
      <c r="A720">
        <v>746</v>
      </c>
      <c r="B720" t="s">
        <v>381</v>
      </c>
      <c r="C720" t="s">
        <v>6818</v>
      </c>
      <c r="D720" s="10">
        <v>42371</v>
      </c>
      <c r="E720" s="13" t="s">
        <v>3380</v>
      </c>
      <c r="F720" s="13" t="s">
        <v>3381</v>
      </c>
      <c r="G720" s="13" t="s">
        <v>3382</v>
      </c>
      <c r="H720" s="13" t="s">
        <v>744</v>
      </c>
      <c r="I720" s="13" t="s">
        <v>744</v>
      </c>
      <c r="J720" t="s">
        <v>6820</v>
      </c>
      <c r="K720" t="s">
        <v>6897</v>
      </c>
    </row>
    <row r="721" spans="1:11" x14ac:dyDescent="0.25">
      <c r="A721">
        <v>747</v>
      </c>
      <c r="B721" t="s">
        <v>381</v>
      </c>
      <c r="C721" t="s">
        <v>6819</v>
      </c>
      <c r="D721" s="10">
        <v>42735</v>
      </c>
      <c r="E721" s="13" t="s">
        <v>3383</v>
      </c>
      <c r="F721" s="13" t="s">
        <v>3384</v>
      </c>
      <c r="G721" s="13" t="s">
        <v>3385</v>
      </c>
      <c r="H721" s="13" t="s">
        <v>744</v>
      </c>
      <c r="I721" s="13" t="s">
        <v>744</v>
      </c>
      <c r="J721" t="s">
        <v>6820</v>
      </c>
      <c r="K721" t="s">
        <v>6897</v>
      </c>
    </row>
    <row r="722" spans="1:11" x14ac:dyDescent="0.25">
      <c r="A722">
        <v>748</v>
      </c>
      <c r="B722" t="s">
        <v>383</v>
      </c>
      <c r="C722" t="s">
        <v>6816</v>
      </c>
      <c r="D722" s="10">
        <v>41274</v>
      </c>
      <c r="E722" s="13" t="s">
        <v>3386</v>
      </c>
      <c r="F722" s="13" t="s">
        <v>3387</v>
      </c>
      <c r="G722" s="13" t="s">
        <v>3388</v>
      </c>
      <c r="H722" s="13" t="s">
        <v>744</v>
      </c>
      <c r="I722" s="13" t="s">
        <v>3389</v>
      </c>
      <c r="J722" t="s">
        <v>6824</v>
      </c>
      <c r="K722" t="s">
        <v>6882</v>
      </c>
    </row>
    <row r="723" spans="1:11" x14ac:dyDescent="0.25">
      <c r="A723">
        <v>749</v>
      </c>
      <c r="B723" t="s">
        <v>383</v>
      </c>
      <c r="C723" t="s">
        <v>6817</v>
      </c>
      <c r="D723" s="10">
        <v>41639</v>
      </c>
      <c r="E723" s="13" t="s">
        <v>3390</v>
      </c>
      <c r="F723" s="13" t="s">
        <v>3391</v>
      </c>
      <c r="G723" s="13" t="s">
        <v>3392</v>
      </c>
      <c r="H723" s="13" t="s">
        <v>744</v>
      </c>
      <c r="I723" s="13" t="s">
        <v>3393</v>
      </c>
      <c r="J723" t="s">
        <v>6824</v>
      </c>
      <c r="K723" t="s">
        <v>6882</v>
      </c>
    </row>
    <row r="724" spans="1:11" x14ac:dyDescent="0.25">
      <c r="A724">
        <v>750</v>
      </c>
      <c r="B724" t="s">
        <v>383</v>
      </c>
      <c r="C724" t="s">
        <v>6818</v>
      </c>
      <c r="D724" s="10">
        <v>42004</v>
      </c>
      <c r="E724" s="13" t="s">
        <v>3394</v>
      </c>
      <c r="F724" s="13" t="s">
        <v>3395</v>
      </c>
      <c r="G724" s="13" t="s">
        <v>3396</v>
      </c>
      <c r="H724" s="13" t="s">
        <v>744</v>
      </c>
      <c r="I724" s="13" t="s">
        <v>3397</v>
      </c>
      <c r="J724" t="s">
        <v>6824</v>
      </c>
      <c r="K724" t="s">
        <v>6882</v>
      </c>
    </row>
    <row r="725" spans="1:11" x14ac:dyDescent="0.25">
      <c r="A725">
        <v>751</v>
      </c>
      <c r="B725" t="s">
        <v>383</v>
      </c>
      <c r="C725" t="s">
        <v>6819</v>
      </c>
      <c r="D725" s="10">
        <v>42369</v>
      </c>
      <c r="E725" s="13" t="s">
        <v>3398</v>
      </c>
      <c r="F725" s="13" t="s">
        <v>3399</v>
      </c>
      <c r="G725" s="13" t="s">
        <v>3400</v>
      </c>
      <c r="H725" s="13" t="s">
        <v>744</v>
      </c>
      <c r="I725" s="13" t="s">
        <v>3401</v>
      </c>
      <c r="J725" t="s">
        <v>6824</v>
      </c>
      <c r="K725" t="s">
        <v>6882</v>
      </c>
    </row>
    <row r="726" spans="1:11" x14ac:dyDescent="0.25">
      <c r="A726">
        <v>752</v>
      </c>
      <c r="B726" t="s">
        <v>384</v>
      </c>
      <c r="C726" t="s">
        <v>6816</v>
      </c>
      <c r="D726" s="10">
        <v>41274</v>
      </c>
      <c r="E726" s="13" t="s">
        <v>3402</v>
      </c>
      <c r="F726" s="13" t="s">
        <v>3403</v>
      </c>
      <c r="G726" s="13" t="s">
        <v>3404</v>
      </c>
      <c r="H726" s="13" t="s">
        <v>744</v>
      </c>
      <c r="I726" s="13" t="s">
        <v>3405</v>
      </c>
      <c r="J726" t="s">
        <v>6834</v>
      </c>
      <c r="K726" t="s">
        <v>72</v>
      </c>
    </row>
    <row r="727" spans="1:11" x14ac:dyDescent="0.25">
      <c r="A727">
        <v>753</v>
      </c>
      <c r="B727" t="s">
        <v>384</v>
      </c>
      <c r="C727" t="s">
        <v>6817</v>
      </c>
      <c r="D727" s="10">
        <v>41639</v>
      </c>
      <c r="E727" s="13" t="s">
        <v>3406</v>
      </c>
      <c r="F727" s="13" t="s">
        <v>3407</v>
      </c>
      <c r="G727" s="13" t="s">
        <v>3408</v>
      </c>
      <c r="H727" s="13" t="s">
        <v>744</v>
      </c>
      <c r="I727" s="13" t="s">
        <v>3409</v>
      </c>
      <c r="J727" t="s">
        <v>6834</v>
      </c>
      <c r="K727" t="s">
        <v>72</v>
      </c>
    </row>
    <row r="728" spans="1:11" x14ac:dyDescent="0.25">
      <c r="A728">
        <v>754</v>
      </c>
      <c r="B728" t="s">
        <v>384</v>
      </c>
      <c r="C728" t="s">
        <v>6818</v>
      </c>
      <c r="D728" s="10">
        <v>42004</v>
      </c>
      <c r="E728" s="13" t="s">
        <v>3410</v>
      </c>
      <c r="F728" s="13" t="s">
        <v>3411</v>
      </c>
      <c r="G728" s="13" t="s">
        <v>3412</v>
      </c>
      <c r="H728" s="13" t="s">
        <v>744</v>
      </c>
      <c r="I728" s="13" t="s">
        <v>3413</v>
      </c>
      <c r="J728" t="s">
        <v>6834</v>
      </c>
      <c r="K728" t="s">
        <v>72</v>
      </c>
    </row>
    <row r="729" spans="1:11" x14ac:dyDescent="0.25">
      <c r="A729">
        <v>755</v>
      </c>
      <c r="B729" t="s">
        <v>384</v>
      </c>
      <c r="C729" t="s">
        <v>6819</v>
      </c>
      <c r="D729" s="10">
        <v>42369</v>
      </c>
      <c r="E729" s="13" t="s">
        <v>3414</v>
      </c>
      <c r="F729" s="13" t="s">
        <v>3415</v>
      </c>
      <c r="G729" s="13" t="s">
        <v>3416</v>
      </c>
      <c r="H729" s="13" t="s">
        <v>744</v>
      </c>
      <c r="I729" s="13" t="s">
        <v>3417</v>
      </c>
      <c r="J729" t="s">
        <v>6834</v>
      </c>
      <c r="K729" t="s">
        <v>72</v>
      </c>
    </row>
    <row r="730" spans="1:11" x14ac:dyDescent="0.25">
      <c r="A730">
        <v>756</v>
      </c>
      <c r="B730" t="s">
        <v>385</v>
      </c>
      <c r="C730" t="s">
        <v>6816</v>
      </c>
      <c r="D730" s="10">
        <v>41639</v>
      </c>
      <c r="E730" s="13" t="s">
        <v>3418</v>
      </c>
      <c r="F730" s="13" t="s">
        <v>744</v>
      </c>
      <c r="G730" s="13" t="s">
        <v>3419</v>
      </c>
      <c r="H730" s="13" t="s">
        <v>744</v>
      </c>
      <c r="I730" s="13" t="s">
        <v>3420</v>
      </c>
      <c r="J730" t="s">
        <v>6834</v>
      </c>
      <c r="K730" t="s">
        <v>72</v>
      </c>
    </row>
    <row r="731" spans="1:11" x14ac:dyDescent="0.25">
      <c r="A731">
        <v>757</v>
      </c>
      <c r="B731" t="s">
        <v>385</v>
      </c>
      <c r="C731" t="s">
        <v>6817</v>
      </c>
      <c r="D731" s="10">
        <v>42004</v>
      </c>
      <c r="E731" s="13" t="s">
        <v>3421</v>
      </c>
      <c r="F731" s="13" t="s">
        <v>744</v>
      </c>
      <c r="G731" s="13" t="s">
        <v>3422</v>
      </c>
      <c r="H731" s="13" t="s">
        <v>744</v>
      </c>
      <c r="I731" s="13" t="s">
        <v>3423</v>
      </c>
      <c r="J731" t="s">
        <v>6834</v>
      </c>
      <c r="K731" t="s">
        <v>72</v>
      </c>
    </row>
    <row r="732" spans="1:11" x14ac:dyDescent="0.25">
      <c r="A732">
        <v>758</v>
      </c>
      <c r="B732" t="s">
        <v>385</v>
      </c>
      <c r="C732" t="s">
        <v>6818</v>
      </c>
      <c r="D732" s="10">
        <v>42369</v>
      </c>
      <c r="E732" s="13" t="s">
        <v>3424</v>
      </c>
      <c r="F732" s="13" t="s">
        <v>744</v>
      </c>
      <c r="G732" s="13" t="s">
        <v>3425</v>
      </c>
      <c r="H732" s="13" t="s">
        <v>744</v>
      </c>
      <c r="I732" s="13" t="s">
        <v>3426</v>
      </c>
      <c r="J732" t="s">
        <v>6834</v>
      </c>
      <c r="K732" t="s">
        <v>72</v>
      </c>
    </row>
    <row r="733" spans="1:11" x14ac:dyDescent="0.25">
      <c r="A733">
        <v>759</v>
      </c>
      <c r="B733" t="s">
        <v>385</v>
      </c>
      <c r="C733" t="s">
        <v>6819</v>
      </c>
      <c r="D733" s="10">
        <v>42735</v>
      </c>
      <c r="E733" s="13" t="s">
        <v>3427</v>
      </c>
      <c r="F733" s="13" t="s">
        <v>744</v>
      </c>
      <c r="G733" s="13" t="s">
        <v>3428</v>
      </c>
      <c r="H733" s="13" t="s">
        <v>744</v>
      </c>
      <c r="I733" s="13" t="s">
        <v>3429</v>
      </c>
      <c r="J733" t="s">
        <v>6834</v>
      </c>
      <c r="K733" t="s">
        <v>72</v>
      </c>
    </row>
    <row r="734" spans="1:11" x14ac:dyDescent="0.25">
      <c r="A734">
        <v>760</v>
      </c>
      <c r="B734" t="s">
        <v>386</v>
      </c>
      <c r="C734" t="s">
        <v>6816</v>
      </c>
      <c r="D734" s="10">
        <v>41308</v>
      </c>
      <c r="E734" s="13" t="s">
        <v>3430</v>
      </c>
      <c r="F734" s="13" t="s">
        <v>3431</v>
      </c>
      <c r="G734" s="13" t="s">
        <v>3432</v>
      </c>
      <c r="H734" s="13" t="s">
        <v>744</v>
      </c>
      <c r="I734" s="13" t="s">
        <v>3433</v>
      </c>
      <c r="J734" t="s">
        <v>6820</v>
      </c>
      <c r="K734" t="s">
        <v>6898</v>
      </c>
    </row>
    <row r="735" spans="1:11" x14ac:dyDescent="0.25">
      <c r="A735">
        <v>761</v>
      </c>
      <c r="B735" t="s">
        <v>386</v>
      </c>
      <c r="C735" t="s">
        <v>6817</v>
      </c>
      <c r="D735" s="10">
        <v>41672</v>
      </c>
      <c r="E735" s="13" t="s">
        <v>3434</v>
      </c>
      <c r="F735" s="13" t="s">
        <v>3435</v>
      </c>
      <c r="G735" s="13" t="s">
        <v>3436</v>
      </c>
      <c r="H735" s="13" t="s">
        <v>744</v>
      </c>
      <c r="I735" s="13" t="s">
        <v>3437</v>
      </c>
      <c r="J735" t="s">
        <v>6820</v>
      </c>
      <c r="K735" t="s">
        <v>6898</v>
      </c>
    </row>
    <row r="736" spans="1:11" x14ac:dyDescent="0.25">
      <c r="A736">
        <v>762</v>
      </c>
      <c r="B736" t="s">
        <v>386</v>
      </c>
      <c r="C736" t="s">
        <v>6818</v>
      </c>
      <c r="D736" s="10">
        <v>42036</v>
      </c>
      <c r="E736" s="13" t="s">
        <v>3438</v>
      </c>
      <c r="F736" s="13" t="s">
        <v>3439</v>
      </c>
      <c r="G736" s="13" t="s">
        <v>3440</v>
      </c>
      <c r="H736" s="13" t="s">
        <v>744</v>
      </c>
      <c r="I736" s="13" t="s">
        <v>3441</v>
      </c>
      <c r="J736" t="s">
        <v>6820</v>
      </c>
      <c r="K736" t="s">
        <v>6898</v>
      </c>
    </row>
    <row r="737" spans="1:11" x14ac:dyDescent="0.25">
      <c r="A737">
        <v>763</v>
      </c>
      <c r="B737" t="s">
        <v>386</v>
      </c>
      <c r="C737" t="s">
        <v>6819</v>
      </c>
      <c r="D737" s="10">
        <v>42400</v>
      </c>
      <c r="E737" s="13" t="s">
        <v>3442</v>
      </c>
      <c r="F737" s="13" t="s">
        <v>3443</v>
      </c>
      <c r="G737" s="13" t="s">
        <v>3444</v>
      </c>
      <c r="H737" s="13" t="s">
        <v>744</v>
      </c>
      <c r="I737" s="13" t="s">
        <v>2416</v>
      </c>
      <c r="J737" t="s">
        <v>6820</v>
      </c>
      <c r="K737" t="s">
        <v>6898</v>
      </c>
    </row>
    <row r="738" spans="1:11" x14ac:dyDescent="0.25">
      <c r="A738">
        <v>764</v>
      </c>
      <c r="B738" t="s">
        <v>391</v>
      </c>
      <c r="C738" t="s">
        <v>6816</v>
      </c>
      <c r="D738" s="10">
        <v>41274</v>
      </c>
      <c r="E738" s="13" t="s">
        <v>3445</v>
      </c>
      <c r="F738" s="13" t="s">
        <v>3446</v>
      </c>
      <c r="G738" s="13" t="s">
        <v>3210</v>
      </c>
      <c r="H738" s="13" t="s">
        <v>744</v>
      </c>
      <c r="I738" s="13" t="s">
        <v>3447</v>
      </c>
      <c r="J738" t="s">
        <v>107</v>
      </c>
      <c r="K738" t="s">
        <v>6866</v>
      </c>
    </row>
    <row r="739" spans="1:11" x14ac:dyDescent="0.25">
      <c r="A739">
        <v>765</v>
      </c>
      <c r="B739" t="s">
        <v>391</v>
      </c>
      <c r="C739" t="s">
        <v>6817</v>
      </c>
      <c r="D739" s="10">
        <v>41639</v>
      </c>
      <c r="E739" s="13" t="s">
        <v>3448</v>
      </c>
      <c r="F739" s="13" t="s">
        <v>3449</v>
      </c>
      <c r="G739" s="13" t="s">
        <v>3450</v>
      </c>
      <c r="H739" s="13" t="s">
        <v>744</v>
      </c>
      <c r="I739" s="13" t="s">
        <v>3451</v>
      </c>
      <c r="J739" t="s">
        <v>107</v>
      </c>
      <c r="K739" t="s">
        <v>6866</v>
      </c>
    </row>
    <row r="740" spans="1:11" x14ac:dyDescent="0.25">
      <c r="A740">
        <v>766</v>
      </c>
      <c r="B740" t="s">
        <v>391</v>
      </c>
      <c r="C740" t="s">
        <v>6818</v>
      </c>
      <c r="D740" s="10">
        <v>42004</v>
      </c>
      <c r="E740" s="13" t="s">
        <v>1460</v>
      </c>
      <c r="F740" s="13" t="s">
        <v>1418</v>
      </c>
      <c r="G740" s="13" t="s">
        <v>3452</v>
      </c>
      <c r="H740" s="13" t="s">
        <v>744</v>
      </c>
      <c r="I740" s="13" t="s">
        <v>3453</v>
      </c>
      <c r="J740" t="s">
        <v>107</v>
      </c>
      <c r="K740" t="s">
        <v>6866</v>
      </c>
    </row>
    <row r="741" spans="1:11" x14ac:dyDescent="0.25">
      <c r="A741">
        <v>767</v>
      </c>
      <c r="B741" t="s">
        <v>391</v>
      </c>
      <c r="C741" t="s">
        <v>6819</v>
      </c>
      <c r="D741" s="10">
        <v>42369</v>
      </c>
      <c r="E741" s="13" t="s">
        <v>3454</v>
      </c>
      <c r="F741" s="13" t="s">
        <v>3455</v>
      </c>
      <c r="G741" s="13" t="s">
        <v>3456</v>
      </c>
      <c r="H741" s="13" t="s">
        <v>744</v>
      </c>
      <c r="I741" s="13" t="s">
        <v>3457</v>
      </c>
      <c r="J741" t="s">
        <v>107</v>
      </c>
      <c r="K741" t="s">
        <v>6866</v>
      </c>
    </row>
    <row r="742" spans="1:11" x14ac:dyDescent="0.25">
      <c r="A742">
        <v>768</v>
      </c>
      <c r="B742" t="s">
        <v>392</v>
      </c>
      <c r="C742" t="s">
        <v>6816</v>
      </c>
      <c r="D742" s="10">
        <v>41274</v>
      </c>
      <c r="E742" s="13" t="s">
        <v>3458</v>
      </c>
      <c r="F742" s="13" t="s">
        <v>3459</v>
      </c>
      <c r="G742" s="13" t="s">
        <v>744</v>
      </c>
      <c r="H742" s="13" t="s">
        <v>744</v>
      </c>
      <c r="I742" s="13" t="s">
        <v>3460</v>
      </c>
      <c r="J742" t="s">
        <v>66</v>
      </c>
      <c r="K742" t="s">
        <v>6833</v>
      </c>
    </row>
    <row r="743" spans="1:11" x14ac:dyDescent="0.25">
      <c r="A743">
        <v>769</v>
      </c>
      <c r="B743" t="s">
        <v>392</v>
      </c>
      <c r="C743" t="s">
        <v>6817</v>
      </c>
      <c r="D743" s="10">
        <v>41639</v>
      </c>
      <c r="E743" s="13" t="s">
        <v>3461</v>
      </c>
      <c r="F743" s="13" t="s">
        <v>3462</v>
      </c>
      <c r="G743" s="13" t="s">
        <v>744</v>
      </c>
      <c r="H743" s="13" t="s">
        <v>744</v>
      </c>
      <c r="I743" s="13" t="s">
        <v>3391</v>
      </c>
      <c r="J743" t="s">
        <v>66</v>
      </c>
      <c r="K743" t="s">
        <v>6833</v>
      </c>
    </row>
    <row r="744" spans="1:11" x14ac:dyDescent="0.25">
      <c r="A744">
        <v>770</v>
      </c>
      <c r="B744" t="s">
        <v>392</v>
      </c>
      <c r="C744" t="s">
        <v>6818</v>
      </c>
      <c r="D744" s="10">
        <v>42004</v>
      </c>
      <c r="E744" s="13" t="s">
        <v>3463</v>
      </c>
      <c r="F744" s="13" t="s">
        <v>3464</v>
      </c>
      <c r="G744" s="13" t="s">
        <v>744</v>
      </c>
      <c r="H744" s="13" t="s">
        <v>744</v>
      </c>
      <c r="I744" s="13" t="s">
        <v>3465</v>
      </c>
      <c r="J744" t="s">
        <v>66</v>
      </c>
      <c r="K744" t="s">
        <v>6833</v>
      </c>
    </row>
    <row r="745" spans="1:11" x14ac:dyDescent="0.25">
      <c r="A745">
        <v>771</v>
      </c>
      <c r="B745" t="s">
        <v>392</v>
      </c>
      <c r="C745" t="s">
        <v>6819</v>
      </c>
      <c r="D745" s="10">
        <v>42369</v>
      </c>
      <c r="E745" s="13" t="s">
        <v>3466</v>
      </c>
      <c r="F745" s="13" t="s">
        <v>3467</v>
      </c>
      <c r="G745" s="13" t="s">
        <v>744</v>
      </c>
      <c r="H745" s="13" t="s">
        <v>744</v>
      </c>
      <c r="I745" s="13" t="s">
        <v>3468</v>
      </c>
      <c r="J745" t="s">
        <v>66</v>
      </c>
      <c r="K745" t="s">
        <v>6833</v>
      </c>
    </row>
    <row r="746" spans="1:11" x14ac:dyDescent="0.25">
      <c r="A746">
        <v>772</v>
      </c>
      <c r="B746" t="s">
        <v>393</v>
      </c>
      <c r="C746" t="s">
        <v>6816</v>
      </c>
      <c r="D746" s="10">
        <v>41274</v>
      </c>
      <c r="E746" s="13" t="s">
        <v>3469</v>
      </c>
      <c r="F746" s="13" t="s">
        <v>3470</v>
      </c>
      <c r="G746" s="13" t="s">
        <v>3471</v>
      </c>
      <c r="H746" s="13" t="s">
        <v>744</v>
      </c>
      <c r="I746" s="13" t="s">
        <v>744</v>
      </c>
      <c r="J746" t="s">
        <v>6820</v>
      </c>
      <c r="K746" t="s">
        <v>6899</v>
      </c>
    </row>
    <row r="747" spans="1:11" x14ac:dyDescent="0.25">
      <c r="A747">
        <v>773</v>
      </c>
      <c r="B747" t="s">
        <v>393</v>
      </c>
      <c r="C747" t="s">
        <v>6817</v>
      </c>
      <c r="D747" s="10">
        <v>41639</v>
      </c>
      <c r="E747" s="13" t="s">
        <v>3472</v>
      </c>
      <c r="F747" s="13" t="s">
        <v>3473</v>
      </c>
      <c r="G747" s="13" t="s">
        <v>3474</v>
      </c>
      <c r="H747" s="13" t="s">
        <v>744</v>
      </c>
      <c r="I747" s="13" t="s">
        <v>744</v>
      </c>
      <c r="J747" t="s">
        <v>6820</v>
      </c>
      <c r="K747" t="s">
        <v>6899</v>
      </c>
    </row>
    <row r="748" spans="1:11" x14ac:dyDescent="0.25">
      <c r="A748">
        <v>774</v>
      </c>
      <c r="B748" t="s">
        <v>393</v>
      </c>
      <c r="C748" t="s">
        <v>6818</v>
      </c>
      <c r="D748" s="10">
        <v>42004</v>
      </c>
      <c r="E748" s="13" t="s">
        <v>3475</v>
      </c>
      <c r="F748" s="13" t="s">
        <v>3476</v>
      </c>
      <c r="G748" s="13" t="s">
        <v>3477</v>
      </c>
      <c r="H748" s="13" t="s">
        <v>744</v>
      </c>
      <c r="I748" s="13" t="s">
        <v>744</v>
      </c>
      <c r="J748" t="s">
        <v>6820</v>
      </c>
      <c r="K748" t="s">
        <v>6899</v>
      </c>
    </row>
    <row r="749" spans="1:11" x14ac:dyDescent="0.25">
      <c r="A749">
        <v>775</v>
      </c>
      <c r="B749" t="s">
        <v>393</v>
      </c>
      <c r="C749" t="s">
        <v>6819</v>
      </c>
      <c r="D749" s="10">
        <v>42369</v>
      </c>
      <c r="E749" s="13" t="s">
        <v>3478</v>
      </c>
      <c r="F749" s="13" t="s">
        <v>3479</v>
      </c>
      <c r="G749" s="13" t="s">
        <v>3480</v>
      </c>
      <c r="H749" s="13" t="s">
        <v>744</v>
      </c>
      <c r="I749" s="13" t="s">
        <v>744</v>
      </c>
      <c r="J749" t="s">
        <v>6820</v>
      </c>
      <c r="K749" t="s">
        <v>6899</v>
      </c>
    </row>
    <row r="750" spans="1:11" x14ac:dyDescent="0.25">
      <c r="A750">
        <v>776</v>
      </c>
      <c r="B750" t="s">
        <v>395</v>
      </c>
      <c r="C750" t="s">
        <v>6816</v>
      </c>
      <c r="D750" s="10">
        <v>41545</v>
      </c>
      <c r="E750" s="13" t="s">
        <v>3481</v>
      </c>
      <c r="F750" s="13" t="s">
        <v>3482</v>
      </c>
      <c r="G750" s="13" t="s">
        <v>3483</v>
      </c>
      <c r="H750" s="13" t="s">
        <v>3484</v>
      </c>
      <c r="I750" s="13" t="s">
        <v>3485</v>
      </c>
      <c r="J750" t="s">
        <v>6824</v>
      </c>
      <c r="K750" t="s">
        <v>6826</v>
      </c>
    </row>
    <row r="751" spans="1:11" x14ac:dyDescent="0.25">
      <c r="A751">
        <v>777</v>
      </c>
      <c r="B751" t="s">
        <v>395</v>
      </c>
      <c r="C751" t="s">
        <v>6817</v>
      </c>
      <c r="D751" s="10">
        <v>41909</v>
      </c>
      <c r="E751" s="13" t="s">
        <v>3486</v>
      </c>
      <c r="F751" s="13" t="s">
        <v>3487</v>
      </c>
      <c r="G751" s="13" t="s">
        <v>3488</v>
      </c>
      <c r="H751" s="13" t="s">
        <v>3489</v>
      </c>
      <c r="I751" s="13" t="s">
        <v>3490</v>
      </c>
      <c r="J751" t="s">
        <v>6824</v>
      </c>
      <c r="K751" t="s">
        <v>6826</v>
      </c>
    </row>
    <row r="752" spans="1:11" x14ac:dyDescent="0.25">
      <c r="A752">
        <v>778</v>
      </c>
      <c r="B752" t="s">
        <v>395</v>
      </c>
      <c r="C752" t="s">
        <v>6818</v>
      </c>
      <c r="D752" s="10">
        <v>42273</v>
      </c>
      <c r="E752" s="13" t="s">
        <v>3491</v>
      </c>
      <c r="F752" s="13" t="s">
        <v>3492</v>
      </c>
      <c r="G752" s="13" t="s">
        <v>3493</v>
      </c>
      <c r="H752" s="13" t="s">
        <v>3494</v>
      </c>
      <c r="I752" s="13" t="s">
        <v>3495</v>
      </c>
      <c r="J752" t="s">
        <v>6824</v>
      </c>
      <c r="K752" t="s">
        <v>6826</v>
      </c>
    </row>
    <row r="753" spans="1:11" x14ac:dyDescent="0.25">
      <c r="A753">
        <v>779</v>
      </c>
      <c r="B753" t="s">
        <v>395</v>
      </c>
      <c r="C753" t="s">
        <v>6819</v>
      </c>
      <c r="D753" s="10">
        <v>42637</v>
      </c>
      <c r="E753" s="13" t="s">
        <v>3496</v>
      </c>
      <c r="F753" s="13" t="s">
        <v>3497</v>
      </c>
      <c r="G753" s="13" t="s">
        <v>3498</v>
      </c>
      <c r="H753" s="13" t="s">
        <v>3499</v>
      </c>
      <c r="I753" s="13" t="s">
        <v>3500</v>
      </c>
      <c r="J753" t="s">
        <v>6824</v>
      </c>
      <c r="K753" t="s">
        <v>6826</v>
      </c>
    </row>
    <row r="754" spans="1:11" x14ac:dyDescent="0.25">
      <c r="A754">
        <v>780</v>
      </c>
      <c r="B754" t="s">
        <v>396</v>
      </c>
      <c r="C754" t="s">
        <v>6816</v>
      </c>
      <c r="D754" s="10">
        <v>41639</v>
      </c>
      <c r="E754" s="13" t="s">
        <v>3501</v>
      </c>
      <c r="F754" s="13" t="s">
        <v>2395</v>
      </c>
      <c r="G754" s="13" t="s">
        <v>3502</v>
      </c>
      <c r="H754" s="13" t="s">
        <v>744</v>
      </c>
      <c r="I754" s="13" t="s">
        <v>744</v>
      </c>
      <c r="J754" t="s">
        <v>8</v>
      </c>
      <c r="K754" t="s">
        <v>6870</v>
      </c>
    </row>
    <row r="755" spans="1:11" x14ac:dyDescent="0.25">
      <c r="A755">
        <v>781</v>
      </c>
      <c r="B755" t="s">
        <v>396</v>
      </c>
      <c r="C755" t="s">
        <v>6817</v>
      </c>
      <c r="D755" s="10">
        <v>42004</v>
      </c>
      <c r="E755" s="13" t="s">
        <v>3503</v>
      </c>
      <c r="F755" s="13" t="s">
        <v>3504</v>
      </c>
      <c r="G755" s="13" t="s">
        <v>3505</v>
      </c>
      <c r="H755" s="13" t="s">
        <v>744</v>
      </c>
      <c r="I755" s="13" t="s">
        <v>744</v>
      </c>
      <c r="J755" t="s">
        <v>8</v>
      </c>
      <c r="K755" t="s">
        <v>6870</v>
      </c>
    </row>
    <row r="756" spans="1:11" x14ac:dyDescent="0.25">
      <c r="A756">
        <v>782</v>
      </c>
      <c r="B756" t="s">
        <v>396</v>
      </c>
      <c r="C756" t="s">
        <v>6818</v>
      </c>
      <c r="D756" s="10">
        <v>42369</v>
      </c>
      <c r="E756" s="13" t="s">
        <v>3506</v>
      </c>
      <c r="F756" s="13" t="s">
        <v>3507</v>
      </c>
      <c r="G756" s="13" t="s">
        <v>3508</v>
      </c>
      <c r="H756" s="13" t="s">
        <v>744</v>
      </c>
      <c r="I756" s="13" t="s">
        <v>744</v>
      </c>
      <c r="J756" t="s">
        <v>8</v>
      </c>
      <c r="K756" t="s">
        <v>6870</v>
      </c>
    </row>
    <row r="757" spans="1:11" x14ac:dyDescent="0.25">
      <c r="A757">
        <v>783</v>
      </c>
      <c r="B757" t="s">
        <v>396</v>
      </c>
      <c r="C757" t="s">
        <v>6819</v>
      </c>
      <c r="D757" s="10">
        <v>42735</v>
      </c>
      <c r="E757" s="13" t="s">
        <v>3509</v>
      </c>
      <c r="F757" s="13" t="s">
        <v>3510</v>
      </c>
      <c r="G757" s="13" t="s">
        <v>3511</v>
      </c>
      <c r="H757" s="13" t="s">
        <v>744</v>
      </c>
      <c r="I757" s="13" t="s">
        <v>744</v>
      </c>
      <c r="J757" t="s">
        <v>8</v>
      </c>
      <c r="K757" t="s">
        <v>6870</v>
      </c>
    </row>
    <row r="758" spans="1:11" x14ac:dyDescent="0.25">
      <c r="A758">
        <v>784</v>
      </c>
      <c r="B758" t="s">
        <v>397</v>
      </c>
      <c r="C758" t="s">
        <v>6816</v>
      </c>
      <c r="D758" s="10">
        <v>41547</v>
      </c>
      <c r="E758" s="13" t="s">
        <v>3512</v>
      </c>
      <c r="F758" s="13" t="s">
        <v>3513</v>
      </c>
      <c r="G758" s="13" t="s">
        <v>3514</v>
      </c>
      <c r="H758" s="13" t="s">
        <v>3515</v>
      </c>
      <c r="I758" s="13" t="s">
        <v>3516</v>
      </c>
      <c r="J758" t="s">
        <v>107</v>
      </c>
      <c r="K758" t="s">
        <v>6900</v>
      </c>
    </row>
    <row r="759" spans="1:11" x14ac:dyDescent="0.25">
      <c r="A759">
        <v>785</v>
      </c>
      <c r="B759" t="s">
        <v>397</v>
      </c>
      <c r="C759" t="s">
        <v>6817</v>
      </c>
      <c r="D759" s="10">
        <v>41912</v>
      </c>
      <c r="E759" s="13" t="s">
        <v>3517</v>
      </c>
      <c r="F759" s="13" t="s">
        <v>3518</v>
      </c>
      <c r="G759" s="13" t="s">
        <v>3519</v>
      </c>
      <c r="H759" s="13" t="s">
        <v>3520</v>
      </c>
      <c r="I759" s="13" t="s">
        <v>3521</v>
      </c>
      <c r="J759" t="s">
        <v>107</v>
      </c>
      <c r="K759" t="s">
        <v>6900</v>
      </c>
    </row>
    <row r="760" spans="1:11" x14ac:dyDescent="0.25">
      <c r="A760">
        <v>786</v>
      </c>
      <c r="B760" t="s">
        <v>397</v>
      </c>
      <c r="C760" t="s">
        <v>6818</v>
      </c>
      <c r="D760" s="10">
        <v>42277</v>
      </c>
      <c r="E760" s="13" t="s">
        <v>3522</v>
      </c>
      <c r="F760" s="13" t="s">
        <v>3523</v>
      </c>
      <c r="G760" s="13" t="s">
        <v>3524</v>
      </c>
      <c r="H760" s="13" t="s">
        <v>3525</v>
      </c>
      <c r="I760" s="13" t="s">
        <v>3526</v>
      </c>
      <c r="J760" t="s">
        <v>107</v>
      </c>
      <c r="K760" t="s">
        <v>6900</v>
      </c>
    </row>
    <row r="761" spans="1:11" x14ac:dyDescent="0.25">
      <c r="A761">
        <v>787</v>
      </c>
      <c r="B761" t="s">
        <v>397</v>
      </c>
      <c r="C761" t="s">
        <v>6819</v>
      </c>
      <c r="D761" s="10">
        <v>42643</v>
      </c>
      <c r="E761" s="13" t="s">
        <v>3527</v>
      </c>
      <c r="F761" s="13" t="s">
        <v>3528</v>
      </c>
      <c r="G761" s="13" t="s">
        <v>3529</v>
      </c>
      <c r="H761" s="13" t="s">
        <v>3530</v>
      </c>
      <c r="I761" s="13" t="s">
        <v>3531</v>
      </c>
      <c r="J761" t="s">
        <v>107</v>
      </c>
      <c r="K761" t="s">
        <v>6900</v>
      </c>
    </row>
    <row r="762" spans="1:11" x14ac:dyDescent="0.25">
      <c r="A762">
        <v>788</v>
      </c>
      <c r="B762" t="s">
        <v>399</v>
      </c>
      <c r="C762" t="s">
        <v>6816</v>
      </c>
      <c r="D762" s="10">
        <v>41943</v>
      </c>
      <c r="E762" s="13" t="s">
        <v>3532</v>
      </c>
      <c r="F762" s="13" t="s">
        <v>3533</v>
      </c>
      <c r="G762" s="13" t="s">
        <v>3534</v>
      </c>
      <c r="H762" s="13" t="s">
        <v>1735</v>
      </c>
      <c r="I762" s="13" t="s">
        <v>3535</v>
      </c>
      <c r="J762" t="s">
        <v>6822</v>
      </c>
      <c r="K762" t="s">
        <v>6901</v>
      </c>
    </row>
    <row r="763" spans="1:11" x14ac:dyDescent="0.25">
      <c r="A763">
        <v>789</v>
      </c>
      <c r="B763" t="s">
        <v>399</v>
      </c>
      <c r="C763" t="s">
        <v>6817</v>
      </c>
      <c r="D763" s="10">
        <v>42308</v>
      </c>
      <c r="E763" s="13" t="s">
        <v>3536</v>
      </c>
      <c r="F763" s="13" t="s">
        <v>3537</v>
      </c>
      <c r="G763" s="13" t="s">
        <v>3538</v>
      </c>
      <c r="H763" s="13" t="s">
        <v>3539</v>
      </c>
      <c r="I763" s="13" t="s">
        <v>3540</v>
      </c>
      <c r="J763" t="s">
        <v>6822</v>
      </c>
      <c r="K763" t="s">
        <v>6901</v>
      </c>
    </row>
    <row r="764" spans="1:11" x14ac:dyDescent="0.25">
      <c r="A764">
        <v>790</v>
      </c>
      <c r="B764" t="s">
        <v>399</v>
      </c>
      <c r="C764" t="s">
        <v>6818</v>
      </c>
      <c r="D764" s="10">
        <v>42674</v>
      </c>
      <c r="E764" s="13" t="s">
        <v>3541</v>
      </c>
      <c r="F764" s="13" t="s">
        <v>3542</v>
      </c>
      <c r="G764" s="13" t="s">
        <v>3543</v>
      </c>
      <c r="H764" s="13" t="s">
        <v>3544</v>
      </c>
      <c r="I764" s="13" t="s">
        <v>2671</v>
      </c>
      <c r="J764" t="s">
        <v>6822</v>
      </c>
      <c r="K764" t="s">
        <v>6901</v>
      </c>
    </row>
    <row r="765" spans="1:11" x14ac:dyDescent="0.25">
      <c r="A765">
        <v>791</v>
      </c>
      <c r="B765" t="s">
        <v>401</v>
      </c>
      <c r="C765" t="s">
        <v>6816</v>
      </c>
      <c r="D765" s="10">
        <v>41578</v>
      </c>
      <c r="E765" s="13" t="s">
        <v>3545</v>
      </c>
      <c r="F765" s="13" t="s">
        <v>3546</v>
      </c>
      <c r="G765" s="13" t="s">
        <v>3547</v>
      </c>
      <c r="H765" s="13" t="s">
        <v>3548</v>
      </c>
      <c r="I765" s="13" t="s">
        <v>3549</v>
      </c>
      <c r="J765" t="s">
        <v>6822</v>
      </c>
      <c r="K765" t="s">
        <v>6823</v>
      </c>
    </row>
    <row r="766" spans="1:11" x14ac:dyDescent="0.25">
      <c r="A766">
        <v>792</v>
      </c>
      <c r="B766" t="s">
        <v>401</v>
      </c>
      <c r="C766" t="s">
        <v>6817</v>
      </c>
      <c r="D766" s="10">
        <v>41943</v>
      </c>
      <c r="E766" s="13" t="s">
        <v>3550</v>
      </c>
      <c r="F766" s="13" t="s">
        <v>3551</v>
      </c>
      <c r="G766" s="13" t="s">
        <v>3552</v>
      </c>
      <c r="H766" s="13" t="s">
        <v>3553</v>
      </c>
      <c r="I766" s="13" t="s">
        <v>3554</v>
      </c>
      <c r="J766" t="s">
        <v>6822</v>
      </c>
      <c r="K766" t="s">
        <v>6823</v>
      </c>
    </row>
    <row r="767" spans="1:11" x14ac:dyDescent="0.25">
      <c r="A767">
        <v>793</v>
      </c>
      <c r="B767" t="s">
        <v>401</v>
      </c>
      <c r="C767" t="s">
        <v>6818</v>
      </c>
      <c r="D767" s="10">
        <v>42308</v>
      </c>
      <c r="E767" s="13" t="s">
        <v>3555</v>
      </c>
      <c r="F767" s="13" t="s">
        <v>3556</v>
      </c>
      <c r="G767" s="13" t="s">
        <v>3557</v>
      </c>
      <c r="H767" s="13" t="s">
        <v>3558</v>
      </c>
      <c r="I767" s="13" t="s">
        <v>3559</v>
      </c>
      <c r="J767" t="s">
        <v>6822</v>
      </c>
      <c r="K767" t="s">
        <v>6823</v>
      </c>
    </row>
    <row r="768" spans="1:11" x14ac:dyDescent="0.25">
      <c r="A768">
        <v>794</v>
      </c>
      <c r="B768" t="s">
        <v>401</v>
      </c>
      <c r="C768" t="s">
        <v>6819</v>
      </c>
      <c r="D768" s="10">
        <v>42674</v>
      </c>
      <c r="E768" s="13" t="s">
        <v>3560</v>
      </c>
      <c r="F768" s="13" t="s">
        <v>3561</v>
      </c>
      <c r="G768" s="13" t="s">
        <v>3562</v>
      </c>
      <c r="H768" s="13" t="s">
        <v>3563</v>
      </c>
      <c r="I768" s="13" t="s">
        <v>2571</v>
      </c>
      <c r="J768" t="s">
        <v>6822</v>
      </c>
      <c r="K768" t="s">
        <v>6823</v>
      </c>
    </row>
    <row r="769" spans="1:11" x14ac:dyDescent="0.25">
      <c r="A769">
        <v>795</v>
      </c>
      <c r="B769" t="s">
        <v>402</v>
      </c>
      <c r="C769" t="s">
        <v>6816</v>
      </c>
      <c r="D769" s="10">
        <v>41394</v>
      </c>
      <c r="E769" s="13" t="s">
        <v>3564</v>
      </c>
      <c r="F769" s="13" t="s">
        <v>3565</v>
      </c>
      <c r="G769" s="13" t="s">
        <v>3566</v>
      </c>
      <c r="H769" s="13" t="s">
        <v>744</v>
      </c>
      <c r="I769" s="13" t="s">
        <v>3567</v>
      </c>
      <c r="J769" t="s">
        <v>66</v>
      </c>
      <c r="K769" t="s">
        <v>6853</v>
      </c>
    </row>
    <row r="770" spans="1:11" x14ac:dyDescent="0.25">
      <c r="A770">
        <v>796</v>
      </c>
      <c r="B770" t="s">
        <v>402</v>
      </c>
      <c r="C770" t="s">
        <v>6817</v>
      </c>
      <c r="D770" s="10">
        <v>41759</v>
      </c>
      <c r="E770" s="13" t="s">
        <v>3568</v>
      </c>
      <c r="F770" s="13" t="s">
        <v>3569</v>
      </c>
      <c r="G770" s="13" t="s">
        <v>3570</v>
      </c>
      <c r="H770" s="13" t="s">
        <v>744</v>
      </c>
      <c r="I770" s="13" t="s">
        <v>3571</v>
      </c>
      <c r="J770" t="s">
        <v>66</v>
      </c>
      <c r="K770" t="s">
        <v>6853</v>
      </c>
    </row>
    <row r="771" spans="1:11" x14ac:dyDescent="0.25">
      <c r="A771">
        <v>797</v>
      </c>
      <c r="B771" t="s">
        <v>402</v>
      </c>
      <c r="C771" t="s">
        <v>6818</v>
      </c>
      <c r="D771" s="10">
        <v>42124</v>
      </c>
      <c r="E771" s="13" t="s">
        <v>3572</v>
      </c>
      <c r="F771" s="13" t="s">
        <v>3573</v>
      </c>
      <c r="G771" s="13" t="s">
        <v>3574</v>
      </c>
      <c r="H771" s="13" t="s">
        <v>744</v>
      </c>
      <c r="I771" s="13" t="s">
        <v>3575</v>
      </c>
      <c r="J771" t="s">
        <v>66</v>
      </c>
      <c r="K771" t="s">
        <v>6853</v>
      </c>
    </row>
    <row r="772" spans="1:11" x14ac:dyDescent="0.25">
      <c r="A772">
        <v>798</v>
      </c>
      <c r="B772" t="s">
        <v>402</v>
      </c>
      <c r="C772" t="s">
        <v>6819</v>
      </c>
      <c r="D772" s="10">
        <v>42490</v>
      </c>
      <c r="E772" s="13" t="s">
        <v>3576</v>
      </c>
      <c r="F772" s="13" t="s">
        <v>3577</v>
      </c>
      <c r="G772" s="13" t="s">
        <v>3578</v>
      </c>
      <c r="H772" s="13" t="s">
        <v>744</v>
      </c>
      <c r="I772" s="13" t="s">
        <v>3579</v>
      </c>
      <c r="J772" t="s">
        <v>66</v>
      </c>
      <c r="K772" t="s">
        <v>6853</v>
      </c>
    </row>
    <row r="773" spans="1:11" x14ac:dyDescent="0.25">
      <c r="A773">
        <v>799</v>
      </c>
      <c r="B773" t="s">
        <v>407</v>
      </c>
      <c r="C773" t="s">
        <v>6816</v>
      </c>
      <c r="D773" s="10">
        <v>41574</v>
      </c>
      <c r="E773" s="13" t="s">
        <v>3580</v>
      </c>
      <c r="F773" s="13" t="s">
        <v>3581</v>
      </c>
      <c r="G773" s="13" t="s">
        <v>3582</v>
      </c>
      <c r="H773" s="13" t="s">
        <v>744</v>
      </c>
      <c r="I773" s="13" t="s">
        <v>744</v>
      </c>
      <c r="J773" t="s">
        <v>6828</v>
      </c>
      <c r="K773" t="s">
        <v>6858</v>
      </c>
    </row>
    <row r="774" spans="1:11" x14ac:dyDescent="0.25">
      <c r="A774">
        <v>800</v>
      </c>
      <c r="B774" t="s">
        <v>407</v>
      </c>
      <c r="C774" t="s">
        <v>6817</v>
      </c>
      <c r="D774" s="10">
        <v>41938</v>
      </c>
      <c r="E774" s="13" t="s">
        <v>3583</v>
      </c>
      <c r="F774" s="13" t="s">
        <v>3584</v>
      </c>
      <c r="G774" s="13" t="s">
        <v>3585</v>
      </c>
      <c r="H774" s="13" t="s">
        <v>744</v>
      </c>
      <c r="I774" s="13" t="s">
        <v>744</v>
      </c>
      <c r="J774" t="s">
        <v>6828</v>
      </c>
      <c r="K774" t="s">
        <v>6858</v>
      </c>
    </row>
    <row r="775" spans="1:11" x14ac:dyDescent="0.25">
      <c r="A775">
        <v>801</v>
      </c>
      <c r="B775" t="s">
        <v>407</v>
      </c>
      <c r="C775" t="s">
        <v>6818</v>
      </c>
      <c r="D775" s="10">
        <v>42308</v>
      </c>
      <c r="E775" s="13" t="s">
        <v>3586</v>
      </c>
      <c r="F775" s="13" t="s">
        <v>3587</v>
      </c>
      <c r="G775" s="13" t="s">
        <v>3588</v>
      </c>
      <c r="H775" s="13" t="s">
        <v>744</v>
      </c>
      <c r="I775" s="13" t="s">
        <v>744</v>
      </c>
      <c r="J775" t="s">
        <v>6828</v>
      </c>
      <c r="K775" t="s">
        <v>6858</v>
      </c>
    </row>
    <row r="776" spans="1:11" x14ac:dyDescent="0.25">
      <c r="A776">
        <v>802</v>
      </c>
      <c r="B776" t="s">
        <v>407</v>
      </c>
      <c r="C776" t="s">
        <v>6819</v>
      </c>
      <c r="D776" s="10">
        <v>42673</v>
      </c>
      <c r="E776" s="13" t="s">
        <v>3589</v>
      </c>
      <c r="F776" s="13" t="s">
        <v>3590</v>
      </c>
      <c r="G776" s="13" t="s">
        <v>3591</v>
      </c>
      <c r="H776" s="13" t="s">
        <v>744</v>
      </c>
      <c r="I776" s="13" t="s">
        <v>744</v>
      </c>
      <c r="J776" t="s">
        <v>6828</v>
      </c>
      <c r="K776" t="s">
        <v>6858</v>
      </c>
    </row>
    <row r="777" spans="1:11" x14ac:dyDescent="0.25">
      <c r="A777">
        <v>803</v>
      </c>
      <c r="B777" t="s">
        <v>408</v>
      </c>
      <c r="C777" t="s">
        <v>6816</v>
      </c>
      <c r="D777" s="10">
        <v>41453</v>
      </c>
      <c r="E777" s="13" t="s">
        <v>3592</v>
      </c>
      <c r="F777" s="13" t="s">
        <v>3593</v>
      </c>
      <c r="G777" s="13" t="s">
        <v>3594</v>
      </c>
      <c r="H777" s="13" t="s">
        <v>744</v>
      </c>
      <c r="I777" s="13" t="s">
        <v>744</v>
      </c>
      <c r="J777" t="s">
        <v>6822</v>
      </c>
      <c r="K777" t="s">
        <v>6902</v>
      </c>
    </row>
    <row r="778" spans="1:11" x14ac:dyDescent="0.25">
      <c r="A778">
        <v>804</v>
      </c>
      <c r="B778" t="s">
        <v>408</v>
      </c>
      <c r="C778" t="s">
        <v>6817</v>
      </c>
      <c r="D778" s="10">
        <v>41817</v>
      </c>
      <c r="E778" s="13" t="s">
        <v>3595</v>
      </c>
      <c r="F778" s="13" t="s">
        <v>3596</v>
      </c>
      <c r="G778" s="13" t="s">
        <v>3597</v>
      </c>
      <c r="H778" s="13" t="s">
        <v>744</v>
      </c>
      <c r="I778" s="13" t="s">
        <v>744</v>
      </c>
      <c r="J778" t="s">
        <v>6822</v>
      </c>
      <c r="K778" t="s">
        <v>6902</v>
      </c>
    </row>
    <row r="779" spans="1:11" x14ac:dyDescent="0.25">
      <c r="A779">
        <v>805</v>
      </c>
      <c r="B779" t="s">
        <v>408</v>
      </c>
      <c r="C779" t="s">
        <v>6818</v>
      </c>
      <c r="D779" s="10">
        <v>42188</v>
      </c>
      <c r="E779" s="13" t="s">
        <v>3598</v>
      </c>
      <c r="F779" s="13" t="s">
        <v>3599</v>
      </c>
      <c r="G779" s="13" t="s">
        <v>3600</v>
      </c>
      <c r="H779" s="13" t="s">
        <v>744</v>
      </c>
      <c r="I779" s="13" t="s">
        <v>744</v>
      </c>
      <c r="J779" t="s">
        <v>6822</v>
      </c>
      <c r="K779" t="s">
        <v>6902</v>
      </c>
    </row>
    <row r="780" spans="1:11" x14ac:dyDescent="0.25">
      <c r="A780">
        <v>806</v>
      </c>
      <c r="B780" t="s">
        <v>408</v>
      </c>
      <c r="C780" t="s">
        <v>6819</v>
      </c>
      <c r="D780" s="10">
        <v>42552</v>
      </c>
      <c r="E780" s="13" t="s">
        <v>3601</v>
      </c>
      <c r="F780" s="13" t="s">
        <v>3602</v>
      </c>
      <c r="G780" s="13" t="s">
        <v>3603</v>
      </c>
      <c r="H780" s="13" t="s">
        <v>744</v>
      </c>
      <c r="I780" s="13" t="s">
        <v>744</v>
      </c>
      <c r="J780" t="s">
        <v>6822</v>
      </c>
      <c r="K780" t="s">
        <v>6902</v>
      </c>
    </row>
    <row r="781" spans="1:11" x14ac:dyDescent="0.25">
      <c r="A781">
        <v>807</v>
      </c>
      <c r="B781" t="s">
        <v>414</v>
      </c>
      <c r="C781" t="s">
        <v>6816</v>
      </c>
      <c r="D781" s="10">
        <v>41272</v>
      </c>
      <c r="E781" s="13" t="s">
        <v>3604</v>
      </c>
      <c r="F781" s="13" t="s">
        <v>3605</v>
      </c>
      <c r="G781" s="13" t="s">
        <v>3606</v>
      </c>
      <c r="H781" s="13" t="s">
        <v>744</v>
      </c>
      <c r="I781" s="13" t="s">
        <v>744</v>
      </c>
      <c r="J781" t="s">
        <v>6824</v>
      </c>
      <c r="K781" t="s">
        <v>6825</v>
      </c>
    </row>
    <row r="782" spans="1:11" x14ac:dyDescent="0.25">
      <c r="A782">
        <v>808</v>
      </c>
      <c r="B782" t="s">
        <v>414</v>
      </c>
      <c r="C782" t="s">
        <v>6817</v>
      </c>
      <c r="D782" s="10">
        <v>41636</v>
      </c>
      <c r="E782" s="13" t="s">
        <v>3607</v>
      </c>
      <c r="F782" s="13" t="s">
        <v>3608</v>
      </c>
      <c r="G782" s="13" t="s">
        <v>3609</v>
      </c>
      <c r="H782" s="13" t="s">
        <v>744</v>
      </c>
      <c r="I782" s="13" t="s">
        <v>744</v>
      </c>
      <c r="J782" t="s">
        <v>6824</v>
      </c>
      <c r="K782" t="s">
        <v>6825</v>
      </c>
    </row>
    <row r="783" spans="1:11" x14ac:dyDescent="0.25">
      <c r="A783">
        <v>809</v>
      </c>
      <c r="B783" t="s">
        <v>414</v>
      </c>
      <c r="C783" t="s">
        <v>6818</v>
      </c>
      <c r="D783" s="10">
        <v>42000</v>
      </c>
      <c r="E783" s="13" t="s">
        <v>3610</v>
      </c>
      <c r="F783" s="13" t="s">
        <v>3611</v>
      </c>
      <c r="G783" s="13" t="s">
        <v>3612</v>
      </c>
      <c r="H783" s="13" t="s">
        <v>744</v>
      </c>
      <c r="I783" s="13" t="s">
        <v>744</v>
      </c>
      <c r="J783" t="s">
        <v>6824</v>
      </c>
      <c r="K783" t="s">
        <v>6825</v>
      </c>
    </row>
    <row r="784" spans="1:11" x14ac:dyDescent="0.25">
      <c r="A784">
        <v>810</v>
      </c>
      <c r="B784" t="s">
        <v>414</v>
      </c>
      <c r="C784" t="s">
        <v>6819</v>
      </c>
      <c r="D784" s="10">
        <v>42364</v>
      </c>
      <c r="E784" s="13" t="s">
        <v>3613</v>
      </c>
      <c r="F784" s="13" t="s">
        <v>3614</v>
      </c>
      <c r="G784" s="13" t="s">
        <v>3615</v>
      </c>
      <c r="H784" s="13" t="s">
        <v>744</v>
      </c>
      <c r="I784" s="13" t="s">
        <v>744</v>
      </c>
      <c r="J784" t="s">
        <v>6824</v>
      </c>
      <c r="K784" t="s">
        <v>6825</v>
      </c>
    </row>
    <row r="785" spans="1:11" x14ac:dyDescent="0.25">
      <c r="A785">
        <v>811</v>
      </c>
      <c r="B785" t="s">
        <v>415</v>
      </c>
      <c r="C785" t="s">
        <v>6816</v>
      </c>
      <c r="D785" s="10">
        <v>41274</v>
      </c>
      <c r="E785" s="13" t="s">
        <v>3616</v>
      </c>
      <c r="F785" s="13" t="s">
        <v>3617</v>
      </c>
      <c r="G785" s="13" t="s">
        <v>3618</v>
      </c>
      <c r="H785" s="13" t="s">
        <v>744</v>
      </c>
      <c r="I785" s="13" t="s">
        <v>3619</v>
      </c>
      <c r="J785" t="s">
        <v>6834</v>
      </c>
      <c r="K785" t="s">
        <v>72</v>
      </c>
    </row>
    <row r="786" spans="1:11" x14ac:dyDescent="0.25">
      <c r="A786">
        <v>812</v>
      </c>
      <c r="B786" t="s">
        <v>415</v>
      </c>
      <c r="C786" t="s">
        <v>6817</v>
      </c>
      <c r="D786" s="10">
        <v>41639</v>
      </c>
      <c r="E786" s="13" t="s">
        <v>3620</v>
      </c>
      <c r="F786" s="13" t="s">
        <v>3621</v>
      </c>
      <c r="G786" s="13" t="s">
        <v>3622</v>
      </c>
      <c r="H786" s="13" t="s">
        <v>744</v>
      </c>
      <c r="I786" s="13" t="s">
        <v>3623</v>
      </c>
      <c r="J786" t="s">
        <v>6834</v>
      </c>
      <c r="K786" t="s">
        <v>72</v>
      </c>
    </row>
    <row r="787" spans="1:11" x14ac:dyDescent="0.25">
      <c r="A787">
        <v>813</v>
      </c>
      <c r="B787" t="s">
        <v>415</v>
      </c>
      <c r="C787" t="s">
        <v>6818</v>
      </c>
      <c r="D787" s="10">
        <v>42004</v>
      </c>
      <c r="E787" s="13" t="s">
        <v>3624</v>
      </c>
      <c r="F787" s="13" t="s">
        <v>3625</v>
      </c>
      <c r="G787" s="13" t="s">
        <v>3626</v>
      </c>
      <c r="H787" s="13" t="s">
        <v>744</v>
      </c>
      <c r="I787" s="13" t="s">
        <v>3627</v>
      </c>
      <c r="J787" t="s">
        <v>6834</v>
      </c>
      <c r="K787" t="s">
        <v>72</v>
      </c>
    </row>
    <row r="788" spans="1:11" x14ac:dyDescent="0.25">
      <c r="A788">
        <v>814</v>
      </c>
      <c r="B788" t="s">
        <v>415</v>
      </c>
      <c r="C788" t="s">
        <v>6819</v>
      </c>
      <c r="D788" s="10">
        <v>42369</v>
      </c>
      <c r="E788" s="13" t="s">
        <v>3628</v>
      </c>
      <c r="F788" s="13" t="s">
        <v>1978</v>
      </c>
      <c r="G788" s="13" t="s">
        <v>3629</v>
      </c>
      <c r="H788" s="13" t="s">
        <v>744</v>
      </c>
      <c r="I788" s="13" t="s">
        <v>3630</v>
      </c>
      <c r="J788" t="s">
        <v>6834</v>
      </c>
      <c r="K788" t="s">
        <v>72</v>
      </c>
    </row>
    <row r="789" spans="1:11" x14ac:dyDescent="0.25">
      <c r="A789">
        <v>815</v>
      </c>
      <c r="B789" t="s">
        <v>416</v>
      </c>
      <c r="C789" t="s">
        <v>6816</v>
      </c>
      <c r="D789" s="10">
        <v>41274</v>
      </c>
      <c r="E789" s="13" t="s">
        <v>3631</v>
      </c>
      <c r="F789" s="13" t="s">
        <v>3632</v>
      </c>
      <c r="G789" s="13" t="s">
        <v>3633</v>
      </c>
      <c r="H789" s="13" t="s">
        <v>744</v>
      </c>
      <c r="I789" s="13" t="s">
        <v>744</v>
      </c>
      <c r="J789" t="s">
        <v>6828</v>
      </c>
      <c r="K789" t="s">
        <v>6858</v>
      </c>
    </row>
    <row r="790" spans="1:11" x14ac:dyDescent="0.25">
      <c r="A790">
        <v>816</v>
      </c>
      <c r="B790" t="s">
        <v>416</v>
      </c>
      <c r="C790" t="s">
        <v>6817</v>
      </c>
      <c r="D790" s="10">
        <v>41639</v>
      </c>
      <c r="E790" s="13" t="s">
        <v>3634</v>
      </c>
      <c r="F790" s="13" t="s">
        <v>3635</v>
      </c>
      <c r="G790" s="13" t="s">
        <v>3636</v>
      </c>
      <c r="H790" s="13" t="s">
        <v>744</v>
      </c>
      <c r="I790" s="13" t="s">
        <v>744</v>
      </c>
      <c r="J790" t="s">
        <v>6828</v>
      </c>
      <c r="K790" t="s">
        <v>6858</v>
      </c>
    </row>
    <row r="791" spans="1:11" x14ac:dyDescent="0.25">
      <c r="A791">
        <v>817</v>
      </c>
      <c r="B791" t="s">
        <v>416</v>
      </c>
      <c r="C791" t="s">
        <v>6818</v>
      </c>
      <c r="D791" s="10">
        <v>42004</v>
      </c>
      <c r="E791" s="13" t="s">
        <v>3637</v>
      </c>
      <c r="F791" s="13" t="s">
        <v>3638</v>
      </c>
      <c r="G791" s="13" t="s">
        <v>3639</v>
      </c>
      <c r="H791" s="13" t="s">
        <v>744</v>
      </c>
      <c r="I791" s="13" t="s">
        <v>744</v>
      </c>
      <c r="J791" t="s">
        <v>6828</v>
      </c>
      <c r="K791" t="s">
        <v>6858</v>
      </c>
    </row>
    <row r="792" spans="1:11" x14ac:dyDescent="0.25">
      <c r="A792">
        <v>818</v>
      </c>
      <c r="B792" t="s">
        <v>416</v>
      </c>
      <c r="C792" t="s">
        <v>6819</v>
      </c>
      <c r="D792" s="10">
        <v>42369</v>
      </c>
      <c r="E792" s="13" t="s">
        <v>3640</v>
      </c>
      <c r="F792" s="13" t="s">
        <v>3641</v>
      </c>
      <c r="G792" s="13" t="s">
        <v>3642</v>
      </c>
      <c r="H792" s="13" t="s">
        <v>744</v>
      </c>
      <c r="I792" s="13" t="s">
        <v>744</v>
      </c>
      <c r="J792" t="s">
        <v>6828</v>
      </c>
      <c r="K792" t="s">
        <v>6858</v>
      </c>
    </row>
    <row r="793" spans="1:11" x14ac:dyDescent="0.25">
      <c r="A793">
        <v>819</v>
      </c>
      <c r="B793" t="s">
        <v>417</v>
      </c>
      <c r="C793" t="s">
        <v>6816</v>
      </c>
      <c r="D793" s="10">
        <v>41639</v>
      </c>
      <c r="E793" s="13" t="s">
        <v>3643</v>
      </c>
      <c r="F793" s="13" t="s">
        <v>3644</v>
      </c>
      <c r="G793" s="13" t="s">
        <v>744</v>
      </c>
      <c r="H793" s="13" t="s">
        <v>744</v>
      </c>
      <c r="I793" s="13" t="s">
        <v>3645</v>
      </c>
      <c r="J793" t="s">
        <v>6824</v>
      </c>
      <c r="K793" t="s">
        <v>6845</v>
      </c>
    </row>
    <row r="794" spans="1:11" x14ac:dyDescent="0.25">
      <c r="A794">
        <v>820</v>
      </c>
      <c r="B794" t="s">
        <v>417</v>
      </c>
      <c r="C794" t="s">
        <v>6817</v>
      </c>
      <c r="D794" s="10">
        <v>42004</v>
      </c>
      <c r="E794" s="13" t="s">
        <v>3646</v>
      </c>
      <c r="F794" s="13" t="s">
        <v>3647</v>
      </c>
      <c r="G794" s="13" t="s">
        <v>744</v>
      </c>
      <c r="H794" s="13" t="s">
        <v>744</v>
      </c>
      <c r="I794" s="13" t="s">
        <v>3648</v>
      </c>
      <c r="J794" t="s">
        <v>6824</v>
      </c>
      <c r="K794" t="s">
        <v>6845</v>
      </c>
    </row>
    <row r="795" spans="1:11" x14ac:dyDescent="0.25">
      <c r="A795">
        <v>821</v>
      </c>
      <c r="B795" t="s">
        <v>417</v>
      </c>
      <c r="C795" t="s">
        <v>6818</v>
      </c>
      <c r="D795" s="10">
        <v>42369</v>
      </c>
      <c r="E795" s="13" t="s">
        <v>3649</v>
      </c>
      <c r="F795" s="13" t="s">
        <v>3650</v>
      </c>
      <c r="G795" s="13" t="s">
        <v>744</v>
      </c>
      <c r="H795" s="13" t="s">
        <v>744</v>
      </c>
      <c r="I795" s="13" t="s">
        <v>3651</v>
      </c>
      <c r="J795" t="s">
        <v>6824</v>
      </c>
      <c r="K795" t="s">
        <v>6845</v>
      </c>
    </row>
    <row r="796" spans="1:11" x14ac:dyDescent="0.25">
      <c r="A796">
        <v>822</v>
      </c>
      <c r="B796" t="s">
        <v>417</v>
      </c>
      <c r="C796" t="s">
        <v>6819</v>
      </c>
      <c r="D796" s="10">
        <v>42735</v>
      </c>
      <c r="E796" s="13" t="s">
        <v>3652</v>
      </c>
      <c r="F796" s="13" t="s">
        <v>3653</v>
      </c>
      <c r="G796" s="13" t="s">
        <v>744</v>
      </c>
      <c r="H796" s="13" t="s">
        <v>744</v>
      </c>
      <c r="I796" s="13" t="s">
        <v>3654</v>
      </c>
      <c r="J796" t="s">
        <v>6824</v>
      </c>
      <c r="K796" t="s">
        <v>6845</v>
      </c>
    </row>
    <row r="797" spans="1:11" x14ac:dyDescent="0.25">
      <c r="A797">
        <v>823</v>
      </c>
      <c r="B797" t="s">
        <v>418</v>
      </c>
      <c r="C797" t="s">
        <v>6816</v>
      </c>
      <c r="D797" s="10">
        <v>41274</v>
      </c>
      <c r="E797" s="13" t="s">
        <v>3655</v>
      </c>
      <c r="F797" s="13" t="s">
        <v>3656</v>
      </c>
      <c r="G797" s="13" t="s">
        <v>3657</v>
      </c>
      <c r="H797" s="13" t="s">
        <v>3658</v>
      </c>
      <c r="I797" s="13" t="s">
        <v>744</v>
      </c>
      <c r="J797" t="s">
        <v>6822</v>
      </c>
      <c r="K797" t="s">
        <v>6875</v>
      </c>
    </row>
    <row r="798" spans="1:11" x14ac:dyDescent="0.25">
      <c r="A798">
        <v>824</v>
      </c>
      <c r="B798" t="s">
        <v>418</v>
      </c>
      <c r="C798" t="s">
        <v>6817</v>
      </c>
      <c r="D798" s="10">
        <v>41639</v>
      </c>
      <c r="E798" s="13" t="s">
        <v>3659</v>
      </c>
      <c r="F798" s="13" t="s">
        <v>3660</v>
      </c>
      <c r="G798" s="13" t="s">
        <v>3661</v>
      </c>
      <c r="H798" s="13" t="s">
        <v>3662</v>
      </c>
      <c r="I798" s="13" t="s">
        <v>744</v>
      </c>
      <c r="J798" t="s">
        <v>6822</v>
      </c>
      <c r="K798" t="s">
        <v>6875</v>
      </c>
    </row>
    <row r="799" spans="1:11" x14ac:dyDescent="0.25">
      <c r="A799">
        <v>825</v>
      </c>
      <c r="B799" t="s">
        <v>418</v>
      </c>
      <c r="C799" t="s">
        <v>6818</v>
      </c>
      <c r="D799" s="10">
        <v>42004</v>
      </c>
      <c r="E799" s="13" t="s">
        <v>3663</v>
      </c>
      <c r="F799" s="13" t="s">
        <v>3664</v>
      </c>
      <c r="G799" s="13" t="s">
        <v>3665</v>
      </c>
      <c r="H799" s="13" t="s">
        <v>3666</v>
      </c>
      <c r="I799" s="13" t="s">
        <v>744</v>
      </c>
      <c r="J799" t="s">
        <v>6822</v>
      </c>
      <c r="K799" t="s">
        <v>6875</v>
      </c>
    </row>
    <row r="800" spans="1:11" x14ac:dyDescent="0.25">
      <c r="A800">
        <v>826</v>
      </c>
      <c r="B800" t="s">
        <v>418</v>
      </c>
      <c r="C800" t="s">
        <v>6819</v>
      </c>
      <c r="D800" s="10">
        <v>42369</v>
      </c>
      <c r="E800" s="13" t="s">
        <v>3667</v>
      </c>
      <c r="F800" s="13" t="s">
        <v>3668</v>
      </c>
      <c r="G800" s="13" t="s">
        <v>3669</v>
      </c>
      <c r="H800" s="13" t="s">
        <v>3670</v>
      </c>
      <c r="I800" s="13" t="s">
        <v>744</v>
      </c>
      <c r="J800" t="s">
        <v>6822</v>
      </c>
      <c r="K800" t="s">
        <v>6875</v>
      </c>
    </row>
    <row r="801" spans="1:11" x14ac:dyDescent="0.25">
      <c r="A801">
        <v>827</v>
      </c>
      <c r="B801" t="s">
        <v>419</v>
      </c>
      <c r="C801" t="s">
        <v>6816</v>
      </c>
      <c r="D801" s="10">
        <v>41274</v>
      </c>
      <c r="E801" s="13" t="s">
        <v>3671</v>
      </c>
      <c r="F801" s="13" t="s">
        <v>3672</v>
      </c>
      <c r="G801" s="13" t="s">
        <v>3673</v>
      </c>
      <c r="H801" s="13" t="s">
        <v>3674</v>
      </c>
      <c r="I801" s="13" t="s">
        <v>744</v>
      </c>
      <c r="J801" t="s">
        <v>6824</v>
      </c>
      <c r="K801" t="s">
        <v>6826</v>
      </c>
    </row>
    <row r="802" spans="1:11" x14ac:dyDescent="0.25">
      <c r="A802">
        <v>828</v>
      </c>
      <c r="B802" t="s">
        <v>419</v>
      </c>
      <c r="C802" t="s">
        <v>6817</v>
      </c>
      <c r="D802" s="10">
        <v>41639</v>
      </c>
      <c r="E802" s="13" t="s">
        <v>3675</v>
      </c>
      <c r="F802" s="13" t="s">
        <v>3676</v>
      </c>
      <c r="G802" s="13" t="s">
        <v>3677</v>
      </c>
      <c r="H802" s="13" t="s">
        <v>3678</v>
      </c>
      <c r="I802" s="13" t="s">
        <v>744</v>
      </c>
      <c r="J802" t="s">
        <v>6824</v>
      </c>
      <c r="K802" t="s">
        <v>6826</v>
      </c>
    </row>
    <row r="803" spans="1:11" x14ac:dyDescent="0.25">
      <c r="A803">
        <v>829</v>
      </c>
      <c r="B803" t="s">
        <v>419</v>
      </c>
      <c r="C803" t="s">
        <v>6818</v>
      </c>
      <c r="D803" s="10">
        <v>42004</v>
      </c>
      <c r="E803" s="13" t="s">
        <v>3679</v>
      </c>
      <c r="F803" s="13" t="s">
        <v>3680</v>
      </c>
      <c r="G803" s="13" t="s">
        <v>3681</v>
      </c>
      <c r="H803" s="13" t="s">
        <v>3682</v>
      </c>
      <c r="I803" s="13" t="s">
        <v>744</v>
      </c>
      <c r="J803" t="s">
        <v>6824</v>
      </c>
      <c r="K803" t="s">
        <v>6826</v>
      </c>
    </row>
    <row r="804" spans="1:11" x14ac:dyDescent="0.25">
      <c r="A804">
        <v>830</v>
      </c>
      <c r="B804" t="s">
        <v>419</v>
      </c>
      <c r="C804" t="s">
        <v>6819</v>
      </c>
      <c r="D804" s="10">
        <v>42369</v>
      </c>
      <c r="E804" s="13" t="s">
        <v>3683</v>
      </c>
      <c r="F804" s="13" t="s">
        <v>3684</v>
      </c>
      <c r="G804" s="13" t="s">
        <v>3685</v>
      </c>
      <c r="H804" s="13" t="s">
        <v>3686</v>
      </c>
      <c r="I804" s="13" t="s">
        <v>744</v>
      </c>
      <c r="J804" t="s">
        <v>6824</v>
      </c>
      <c r="K804" t="s">
        <v>6826</v>
      </c>
    </row>
    <row r="805" spans="1:11" x14ac:dyDescent="0.25">
      <c r="A805">
        <v>831</v>
      </c>
      <c r="B805" t="s">
        <v>420</v>
      </c>
      <c r="C805" t="s">
        <v>6816</v>
      </c>
      <c r="D805" s="10">
        <v>41274</v>
      </c>
      <c r="E805" s="13" t="s">
        <v>3687</v>
      </c>
      <c r="F805" s="13" t="s">
        <v>3688</v>
      </c>
      <c r="G805" s="13" t="s">
        <v>3689</v>
      </c>
      <c r="H805" s="13" t="s">
        <v>3690</v>
      </c>
      <c r="I805" s="13" t="s">
        <v>744</v>
      </c>
      <c r="J805" t="s">
        <v>79</v>
      </c>
      <c r="K805" t="s">
        <v>6837</v>
      </c>
    </row>
    <row r="806" spans="1:11" x14ac:dyDescent="0.25">
      <c r="A806">
        <v>832</v>
      </c>
      <c r="B806" t="s">
        <v>420</v>
      </c>
      <c r="C806" t="s">
        <v>6817</v>
      </c>
      <c r="D806" s="10">
        <v>41639</v>
      </c>
      <c r="E806" s="13" t="s">
        <v>3691</v>
      </c>
      <c r="F806" s="13" t="s">
        <v>3692</v>
      </c>
      <c r="G806" s="13" t="s">
        <v>3693</v>
      </c>
      <c r="H806" s="13" t="s">
        <v>3694</v>
      </c>
      <c r="I806" s="13" t="s">
        <v>744</v>
      </c>
      <c r="J806" t="s">
        <v>79</v>
      </c>
      <c r="K806" t="s">
        <v>6837</v>
      </c>
    </row>
    <row r="807" spans="1:11" x14ac:dyDescent="0.25">
      <c r="A807">
        <v>833</v>
      </c>
      <c r="B807" t="s">
        <v>420</v>
      </c>
      <c r="C807" t="s">
        <v>6818</v>
      </c>
      <c r="D807" s="10">
        <v>42004</v>
      </c>
      <c r="E807" s="13" t="s">
        <v>3695</v>
      </c>
      <c r="F807" s="13" t="s">
        <v>3696</v>
      </c>
      <c r="G807" s="13" t="s">
        <v>3697</v>
      </c>
      <c r="H807" s="13" t="s">
        <v>3698</v>
      </c>
      <c r="I807" s="13" t="s">
        <v>744</v>
      </c>
      <c r="J807" t="s">
        <v>79</v>
      </c>
      <c r="K807" t="s">
        <v>6837</v>
      </c>
    </row>
    <row r="808" spans="1:11" x14ac:dyDescent="0.25">
      <c r="A808">
        <v>834</v>
      </c>
      <c r="B808" t="s">
        <v>420</v>
      </c>
      <c r="C808" t="s">
        <v>6819</v>
      </c>
      <c r="D808" s="10">
        <v>42369</v>
      </c>
      <c r="E808" s="13" t="s">
        <v>3699</v>
      </c>
      <c r="F808" s="13" t="s">
        <v>3700</v>
      </c>
      <c r="G808" s="13" t="s">
        <v>3701</v>
      </c>
      <c r="H808" s="13" t="s">
        <v>3702</v>
      </c>
      <c r="I808" s="13" t="s">
        <v>744</v>
      </c>
      <c r="J808" t="s">
        <v>79</v>
      </c>
      <c r="K808" t="s">
        <v>6837</v>
      </c>
    </row>
    <row r="809" spans="1:11" x14ac:dyDescent="0.25">
      <c r="A809">
        <v>835</v>
      </c>
      <c r="B809" t="s">
        <v>421</v>
      </c>
      <c r="C809" t="s">
        <v>6816</v>
      </c>
      <c r="D809" s="10">
        <v>41637</v>
      </c>
      <c r="E809" s="13" t="s">
        <v>3703</v>
      </c>
      <c r="F809" s="13" t="s">
        <v>3704</v>
      </c>
      <c r="G809" s="13" t="s">
        <v>3705</v>
      </c>
      <c r="H809" s="13" t="s">
        <v>3706</v>
      </c>
      <c r="I809" s="13" t="s">
        <v>744</v>
      </c>
      <c r="J809" t="s">
        <v>6824</v>
      </c>
      <c r="K809" t="s">
        <v>6903</v>
      </c>
    </row>
    <row r="810" spans="1:11" x14ac:dyDescent="0.25">
      <c r="A810">
        <v>836</v>
      </c>
      <c r="B810" t="s">
        <v>421</v>
      </c>
      <c r="C810" t="s">
        <v>6817</v>
      </c>
      <c r="D810" s="10">
        <v>42001</v>
      </c>
      <c r="E810" s="13" t="s">
        <v>3707</v>
      </c>
      <c r="F810" s="13" t="s">
        <v>3708</v>
      </c>
      <c r="G810" s="13" t="s">
        <v>3709</v>
      </c>
      <c r="H810" s="13" t="s">
        <v>3710</v>
      </c>
      <c r="I810" s="13" t="s">
        <v>744</v>
      </c>
      <c r="J810" t="s">
        <v>6824</v>
      </c>
      <c r="K810" t="s">
        <v>6903</v>
      </c>
    </row>
    <row r="811" spans="1:11" x14ac:dyDescent="0.25">
      <c r="A811">
        <v>837</v>
      </c>
      <c r="B811" t="s">
        <v>421</v>
      </c>
      <c r="C811" t="s">
        <v>6818</v>
      </c>
      <c r="D811" s="10">
        <v>42372</v>
      </c>
      <c r="E811" s="13" t="s">
        <v>3711</v>
      </c>
      <c r="F811" s="13" t="s">
        <v>3712</v>
      </c>
      <c r="G811" s="13" t="s">
        <v>3713</v>
      </c>
      <c r="H811" s="13" t="s">
        <v>3714</v>
      </c>
      <c r="I811" s="13" t="s">
        <v>744</v>
      </c>
      <c r="J811" t="s">
        <v>6824</v>
      </c>
      <c r="K811" t="s">
        <v>6903</v>
      </c>
    </row>
    <row r="812" spans="1:11" x14ac:dyDescent="0.25">
      <c r="A812">
        <v>838</v>
      </c>
      <c r="B812" t="s">
        <v>421</v>
      </c>
      <c r="C812" t="s">
        <v>6819</v>
      </c>
      <c r="D812" s="10">
        <v>42736</v>
      </c>
      <c r="E812" s="13" t="s">
        <v>3715</v>
      </c>
      <c r="F812" s="13" t="s">
        <v>3716</v>
      </c>
      <c r="G812" s="13" t="s">
        <v>3717</v>
      </c>
      <c r="H812" s="13" t="s">
        <v>3718</v>
      </c>
      <c r="I812" s="13" t="s">
        <v>744</v>
      </c>
      <c r="J812" t="s">
        <v>6824</v>
      </c>
      <c r="K812" t="s">
        <v>6903</v>
      </c>
    </row>
    <row r="813" spans="1:11" x14ac:dyDescent="0.25">
      <c r="A813">
        <v>839</v>
      </c>
      <c r="B813" t="s">
        <v>425</v>
      </c>
      <c r="C813" t="s">
        <v>6816</v>
      </c>
      <c r="D813" s="10">
        <v>41636</v>
      </c>
      <c r="E813" s="13" t="s">
        <v>3719</v>
      </c>
      <c r="F813" s="13" t="s">
        <v>3720</v>
      </c>
      <c r="G813" s="13" t="s">
        <v>3721</v>
      </c>
      <c r="H813" s="13" t="s">
        <v>3722</v>
      </c>
      <c r="I813" s="13" t="s">
        <v>3723</v>
      </c>
      <c r="J813" t="s">
        <v>6822</v>
      </c>
      <c r="K813" t="s">
        <v>46</v>
      </c>
    </row>
    <row r="814" spans="1:11" x14ac:dyDescent="0.25">
      <c r="A814">
        <v>840</v>
      </c>
      <c r="B814" t="s">
        <v>425</v>
      </c>
      <c r="C814" t="s">
        <v>6817</v>
      </c>
      <c r="D814" s="10">
        <v>42000</v>
      </c>
      <c r="E814" s="13" t="s">
        <v>3724</v>
      </c>
      <c r="F814" s="13" t="s">
        <v>3725</v>
      </c>
      <c r="G814" s="13" t="s">
        <v>3726</v>
      </c>
      <c r="H814" s="13" t="s">
        <v>3727</v>
      </c>
      <c r="I814" s="13" t="s">
        <v>1056</v>
      </c>
      <c r="J814" t="s">
        <v>6822</v>
      </c>
      <c r="K814" t="s">
        <v>46</v>
      </c>
    </row>
    <row r="815" spans="1:11" x14ac:dyDescent="0.25">
      <c r="A815">
        <v>841</v>
      </c>
      <c r="B815" t="s">
        <v>425</v>
      </c>
      <c r="C815" t="s">
        <v>6818</v>
      </c>
      <c r="D815" s="10">
        <v>42364</v>
      </c>
      <c r="E815" s="13" t="s">
        <v>3728</v>
      </c>
      <c r="F815" s="13" t="s">
        <v>3729</v>
      </c>
      <c r="G815" s="13" t="s">
        <v>3730</v>
      </c>
      <c r="H815" s="13" t="s">
        <v>3731</v>
      </c>
      <c r="I815" s="13" t="s">
        <v>3732</v>
      </c>
      <c r="J815" t="s">
        <v>6822</v>
      </c>
      <c r="K815" t="s">
        <v>46</v>
      </c>
    </row>
    <row r="816" spans="1:11" x14ac:dyDescent="0.25">
      <c r="A816">
        <v>842</v>
      </c>
      <c r="B816" t="s">
        <v>425</v>
      </c>
      <c r="C816" t="s">
        <v>6819</v>
      </c>
      <c r="D816" s="10">
        <v>42735</v>
      </c>
      <c r="E816" s="13" t="s">
        <v>3733</v>
      </c>
      <c r="F816" s="13" t="s">
        <v>3734</v>
      </c>
      <c r="G816" s="13" t="s">
        <v>3735</v>
      </c>
      <c r="H816" s="13" t="s">
        <v>3736</v>
      </c>
      <c r="I816" s="13" t="s">
        <v>1056</v>
      </c>
      <c r="J816" t="s">
        <v>6822</v>
      </c>
      <c r="K816" t="s">
        <v>46</v>
      </c>
    </row>
    <row r="817" spans="1:11" x14ac:dyDescent="0.25">
      <c r="A817">
        <v>843</v>
      </c>
      <c r="B817" t="s">
        <v>426</v>
      </c>
      <c r="C817" t="s">
        <v>6816</v>
      </c>
      <c r="D817" s="10">
        <v>41486</v>
      </c>
      <c r="E817" s="13" t="s">
        <v>3737</v>
      </c>
      <c r="F817" s="13" t="s">
        <v>3738</v>
      </c>
      <c r="G817" s="13" t="s">
        <v>3739</v>
      </c>
      <c r="H817" s="13" t="s">
        <v>2799</v>
      </c>
      <c r="I817" s="13" t="s">
        <v>2566</v>
      </c>
      <c r="J817" t="s">
        <v>6822</v>
      </c>
      <c r="K817" t="s">
        <v>6836</v>
      </c>
    </row>
    <row r="818" spans="1:11" x14ac:dyDescent="0.25">
      <c r="A818">
        <v>844</v>
      </c>
      <c r="B818" t="s">
        <v>426</v>
      </c>
      <c r="C818" t="s">
        <v>6817</v>
      </c>
      <c r="D818" s="10">
        <v>41851</v>
      </c>
      <c r="E818" s="13" t="s">
        <v>3740</v>
      </c>
      <c r="F818" s="13" t="s">
        <v>1447</v>
      </c>
      <c r="G818" s="13" t="s">
        <v>3741</v>
      </c>
      <c r="H818" s="13" t="s">
        <v>3742</v>
      </c>
      <c r="I818" s="13" t="s">
        <v>3743</v>
      </c>
      <c r="J818" t="s">
        <v>6822</v>
      </c>
      <c r="K818" t="s">
        <v>6836</v>
      </c>
    </row>
    <row r="819" spans="1:11" x14ac:dyDescent="0.25">
      <c r="A819">
        <v>845</v>
      </c>
      <c r="B819" t="s">
        <v>426</v>
      </c>
      <c r="C819" t="s">
        <v>6818</v>
      </c>
      <c r="D819" s="10">
        <v>42216</v>
      </c>
      <c r="E819" s="13" t="s">
        <v>3744</v>
      </c>
      <c r="F819" s="13" t="s">
        <v>3745</v>
      </c>
      <c r="G819" s="13" t="s">
        <v>2278</v>
      </c>
      <c r="H819" s="13" t="s">
        <v>3746</v>
      </c>
      <c r="I819" s="13" t="s">
        <v>3747</v>
      </c>
      <c r="J819" t="s">
        <v>6822</v>
      </c>
      <c r="K819" t="s">
        <v>6836</v>
      </c>
    </row>
    <row r="820" spans="1:11" x14ac:dyDescent="0.25">
      <c r="A820">
        <v>846</v>
      </c>
      <c r="B820" t="s">
        <v>426</v>
      </c>
      <c r="C820" t="s">
        <v>6819</v>
      </c>
      <c r="D820" s="10">
        <v>42582</v>
      </c>
      <c r="E820" s="13" t="s">
        <v>3748</v>
      </c>
      <c r="F820" s="13" t="s">
        <v>3749</v>
      </c>
      <c r="G820" s="13" t="s">
        <v>3750</v>
      </c>
      <c r="H820" s="13" t="s">
        <v>3751</v>
      </c>
      <c r="I820" s="13" t="s">
        <v>2595</v>
      </c>
      <c r="J820" t="s">
        <v>6822</v>
      </c>
      <c r="K820" t="s">
        <v>6836</v>
      </c>
    </row>
    <row r="821" spans="1:11" x14ac:dyDescent="0.25">
      <c r="A821">
        <v>847</v>
      </c>
      <c r="B821" t="s">
        <v>430</v>
      </c>
      <c r="C821" t="s">
        <v>6816</v>
      </c>
      <c r="D821" s="10">
        <v>41274</v>
      </c>
      <c r="E821" s="13" t="s">
        <v>3752</v>
      </c>
      <c r="F821" s="13" t="s">
        <v>3753</v>
      </c>
      <c r="G821" s="13" t="s">
        <v>3754</v>
      </c>
      <c r="H821" s="13" t="s">
        <v>744</v>
      </c>
      <c r="I821" s="13" t="s">
        <v>3755</v>
      </c>
      <c r="J821" t="s">
        <v>79</v>
      </c>
      <c r="K821" t="s">
        <v>6851</v>
      </c>
    </row>
    <row r="822" spans="1:11" x14ac:dyDescent="0.25">
      <c r="A822">
        <v>848</v>
      </c>
      <c r="B822" t="s">
        <v>430</v>
      </c>
      <c r="C822" t="s">
        <v>6817</v>
      </c>
      <c r="D822" s="10">
        <v>41639</v>
      </c>
      <c r="E822" s="13" t="s">
        <v>3756</v>
      </c>
      <c r="F822" s="13" t="s">
        <v>3757</v>
      </c>
      <c r="G822" s="13" t="s">
        <v>3758</v>
      </c>
      <c r="H822" s="13" t="s">
        <v>744</v>
      </c>
      <c r="I822" s="13" t="s">
        <v>1312</v>
      </c>
      <c r="J822" t="s">
        <v>79</v>
      </c>
      <c r="K822" t="s">
        <v>6851</v>
      </c>
    </row>
    <row r="823" spans="1:11" x14ac:dyDescent="0.25">
      <c r="A823">
        <v>849</v>
      </c>
      <c r="B823" t="s">
        <v>430</v>
      </c>
      <c r="C823" t="s">
        <v>6818</v>
      </c>
      <c r="D823" s="10">
        <v>42004</v>
      </c>
      <c r="E823" s="13" t="s">
        <v>3759</v>
      </c>
      <c r="F823" s="13" t="s">
        <v>3760</v>
      </c>
      <c r="G823" s="13" t="s">
        <v>3761</v>
      </c>
      <c r="H823" s="13" t="s">
        <v>744</v>
      </c>
      <c r="I823" s="13" t="s">
        <v>1979</v>
      </c>
      <c r="J823" t="s">
        <v>79</v>
      </c>
      <c r="K823" t="s">
        <v>6851</v>
      </c>
    </row>
    <row r="824" spans="1:11" x14ac:dyDescent="0.25">
      <c r="A824">
        <v>850</v>
      </c>
      <c r="B824" t="s">
        <v>430</v>
      </c>
      <c r="C824" t="s">
        <v>6819</v>
      </c>
      <c r="D824" s="10">
        <v>42369</v>
      </c>
      <c r="E824" s="13" t="s">
        <v>3762</v>
      </c>
      <c r="F824" s="13" t="s">
        <v>3763</v>
      </c>
      <c r="G824" s="13" t="s">
        <v>3764</v>
      </c>
      <c r="H824" s="13" t="s">
        <v>744</v>
      </c>
      <c r="I824" s="13" t="s">
        <v>3043</v>
      </c>
      <c r="J824" t="s">
        <v>79</v>
      </c>
      <c r="K824" t="s">
        <v>6851</v>
      </c>
    </row>
    <row r="825" spans="1:11" x14ac:dyDescent="0.25">
      <c r="A825">
        <v>851</v>
      </c>
      <c r="B825" t="s">
        <v>431</v>
      </c>
      <c r="C825" t="s">
        <v>6816</v>
      </c>
      <c r="D825" s="10">
        <v>41274</v>
      </c>
      <c r="E825" s="13" t="s">
        <v>3765</v>
      </c>
      <c r="F825" s="13" t="s">
        <v>744</v>
      </c>
      <c r="G825" s="13" t="s">
        <v>3766</v>
      </c>
      <c r="H825" s="13" t="s">
        <v>744</v>
      </c>
      <c r="I825" s="13" t="s">
        <v>744</v>
      </c>
      <c r="J825" t="s">
        <v>6820</v>
      </c>
      <c r="K825" t="s">
        <v>432</v>
      </c>
    </row>
    <row r="826" spans="1:11" x14ac:dyDescent="0.25">
      <c r="A826">
        <v>852</v>
      </c>
      <c r="B826" t="s">
        <v>431</v>
      </c>
      <c r="C826" t="s">
        <v>6817</v>
      </c>
      <c r="D826" s="10">
        <v>41639</v>
      </c>
      <c r="E826" s="13" t="s">
        <v>3767</v>
      </c>
      <c r="F826" s="13" t="s">
        <v>744</v>
      </c>
      <c r="G826" s="13" t="s">
        <v>3768</v>
      </c>
      <c r="H826" s="13" t="s">
        <v>744</v>
      </c>
      <c r="I826" s="13" t="s">
        <v>744</v>
      </c>
      <c r="J826" t="s">
        <v>6820</v>
      </c>
      <c r="K826" t="s">
        <v>432</v>
      </c>
    </row>
    <row r="827" spans="1:11" x14ac:dyDescent="0.25">
      <c r="A827">
        <v>853</v>
      </c>
      <c r="B827" t="s">
        <v>431</v>
      </c>
      <c r="C827" t="s">
        <v>6818</v>
      </c>
      <c r="D827" s="10">
        <v>42004</v>
      </c>
      <c r="E827" s="13" t="s">
        <v>3769</v>
      </c>
      <c r="F827" s="13" t="s">
        <v>744</v>
      </c>
      <c r="G827" s="13" t="s">
        <v>3770</v>
      </c>
      <c r="H827" s="13" t="s">
        <v>744</v>
      </c>
      <c r="I827" s="13" t="s">
        <v>744</v>
      </c>
      <c r="J827" t="s">
        <v>6820</v>
      </c>
      <c r="K827" t="s">
        <v>432</v>
      </c>
    </row>
    <row r="828" spans="1:11" x14ac:dyDescent="0.25">
      <c r="A828">
        <v>854</v>
      </c>
      <c r="B828" t="s">
        <v>431</v>
      </c>
      <c r="C828" t="s">
        <v>6819</v>
      </c>
      <c r="D828" s="10">
        <v>42369</v>
      </c>
      <c r="E828" s="13" t="s">
        <v>3771</v>
      </c>
      <c r="F828" s="13" t="s">
        <v>744</v>
      </c>
      <c r="G828" s="13" t="s">
        <v>3772</v>
      </c>
      <c r="H828" s="13" t="s">
        <v>744</v>
      </c>
      <c r="I828" s="13" t="s">
        <v>744</v>
      </c>
      <c r="J828" t="s">
        <v>6820</v>
      </c>
      <c r="K828" t="s">
        <v>432</v>
      </c>
    </row>
    <row r="829" spans="1:11" x14ac:dyDescent="0.25">
      <c r="A829">
        <v>855</v>
      </c>
      <c r="B829" t="s">
        <v>433</v>
      </c>
      <c r="C829" t="s">
        <v>6816</v>
      </c>
      <c r="D829" s="10">
        <v>41274</v>
      </c>
      <c r="E829" s="13" t="s">
        <v>3773</v>
      </c>
      <c r="F829" s="13" t="s">
        <v>3774</v>
      </c>
      <c r="G829" s="13" t="s">
        <v>3775</v>
      </c>
      <c r="H829" s="13" t="s">
        <v>744</v>
      </c>
      <c r="I829" s="13" t="s">
        <v>3776</v>
      </c>
      <c r="J829" t="s">
        <v>6834</v>
      </c>
      <c r="K829" t="s">
        <v>72</v>
      </c>
    </row>
    <row r="830" spans="1:11" x14ac:dyDescent="0.25">
      <c r="A830">
        <v>856</v>
      </c>
      <c r="B830" t="s">
        <v>433</v>
      </c>
      <c r="C830" t="s">
        <v>6817</v>
      </c>
      <c r="D830" s="10">
        <v>41639</v>
      </c>
      <c r="E830" s="13" t="s">
        <v>3777</v>
      </c>
      <c r="F830" s="13" t="s">
        <v>3778</v>
      </c>
      <c r="G830" s="13" t="s">
        <v>3779</v>
      </c>
      <c r="H830" s="13" t="s">
        <v>744</v>
      </c>
      <c r="I830" s="13" t="s">
        <v>3780</v>
      </c>
      <c r="J830" t="s">
        <v>6834</v>
      </c>
      <c r="K830" t="s">
        <v>72</v>
      </c>
    </row>
    <row r="831" spans="1:11" x14ac:dyDescent="0.25">
      <c r="A831">
        <v>857</v>
      </c>
      <c r="B831" t="s">
        <v>433</v>
      </c>
      <c r="C831" t="s">
        <v>6818</v>
      </c>
      <c r="D831" s="10">
        <v>42004</v>
      </c>
      <c r="E831" s="13" t="s">
        <v>3781</v>
      </c>
      <c r="F831" s="13" t="s">
        <v>3782</v>
      </c>
      <c r="G831" s="13" t="s">
        <v>3783</v>
      </c>
      <c r="H831" s="13" t="s">
        <v>744</v>
      </c>
      <c r="I831" s="13" t="s">
        <v>3784</v>
      </c>
      <c r="J831" t="s">
        <v>6834</v>
      </c>
      <c r="K831" t="s">
        <v>72</v>
      </c>
    </row>
    <row r="832" spans="1:11" x14ac:dyDescent="0.25">
      <c r="A832">
        <v>858</v>
      </c>
      <c r="B832" t="s">
        <v>433</v>
      </c>
      <c r="C832" t="s">
        <v>6819</v>
      </c>
      <c r="D832" s="10">
        <v>42369</v>
      </c>
      <c r="E832" s="13" t="s">
        <v>3785</v>
      </c>
      <c r="F832" s="13" t="s">
        <v>3786</v>
      </c>
      <c r="G832" s="13" t="s">
        <v>3787</v>
      </c>
      <c r="H832" s="13" t="s">
        <v>744</v>
      </c>
      <c r="I832" s="13" t="s">
        <v>3788</v>
      </c>
      <c r="J832" t="s">
        <v>6834</v>
      </c>
      <c r="K832" t="s">
        <v>72</v>
      </c>
    </row>
    <row r="833" spans="1:11" x14ac:dyDescent="0.25">
      <c r="A833">
        <v>859</v>
      </c>
      <c r="B833" t="s">
        <v>434</v>
      </c>
      <c r="C833" t="s">
        <v>6816</v>
      </c>
      <c r="D833" s="10">
        <v>41639</v>
      </c>
      <c r="E833" s="13" t="s">
        <v>3789</v>
      </c>
      <c r="F833" s="13" t="s">
        <v>3790</v>
      </c>
      <c r="G833" s="13" t="s">
        <v>3791</v>
      </c>
      <c r="H833" s="13" t="s">
        <v>3792</v>
      </c>
      <c r="I833" s="13" t="s">
        <v>744</v>
      </c>
      <c r="J833" t="s">
        <v>6824</v>
      </c>
      <c r="K833" t="s">
        <v>6826</v>
      </c>
    </row>
    <row r="834" spans="1:11" x14ac:dyDescent="0.25">
      <c r="A834">
        <v>860</v>
      </c>
      <c r="B834" t="s">
        <v>434</v>
      </c>
      <c r="C834" t="s">
        <v>6817</v>
      </c>
      <c r="D834" s="10">
        <v>42004</v>
      </c>
      <c r="E834" s="13" t="s">
        <v>3793</v>
      </c>
      <c r="F834" s="13" t="s">
        <v>3794</v>
      </c>
      <c r="G834" s="13" t="s">
        <v>3795</v>
      </c>
      <c r="H834" s="13" t="s">
        <v>3796</v>
      </c>
      <c r="I834" s="13" t="s">
        <v>744</v>
      </c>
      <c r="J834" t="s">
        <v>6824</v>
      </c>
      <c r="K834" t="s">
        <v>6826</v>
      </c>
    </row>
    <row r="835" spans="1:11" x14ac:dyDescent="0.25">
      <c r="A835">
        <v>861</v>
      </c>
      <c r="B835" t="s">
        <v>434</v>
      </c>
      <c r="C835" t="s">
        <v>6818</v>
      </c>
      <c r="D835" s="10">
        <v>42369</v>
      </c>
      <c r="E835" s="13" t="s">
        <v>3797</v>
      </c>
      <c r="F835" s="13" t="s">
        <v>3798</v>
      </c>
      <c r="G835" s="13" t="s">
        <v>3799</v>
      </c>
      <c r="H835" s="13" t="s">
        <v>3800</v>
      </c>
      <c r="I835" s="13" t="s">
        <v>744</v>
      </c>
      <c r="J835" t="s">
        <v>6824</v>
      </c>
      <c r="K835" t="s">
        <v>6826</v>
      </c>
    </row>
    <row r="836" spans="1:11" x14ac:dyDescent="0.25">
      <c r="A836">
        <v>862</v>
      </c>
      <c r="B836" t="s">
        <v>434</v>
      </c>
      <c r="C836" t="s">
        <v>6819</v>
      </c>
      <c r="D836" s="10">
        <v>42735</v>
      </c>
      <c r="E836" s="13" t="s">
        <v>3801</v>
      </c>
      <c r="F836" s="13" t="s">
        <v>3802</v>
      </c>
      <c r="G836" s="13" t="s">
        <v>3803</v>
      </c>
      <c r="H836" s="13" t="s">
        <v>3804</v>
      </c>
      <c r="I836" s="13" t="s">
        <v>744</v>
      </c>
      <c r="J836" t="s">
        <v>6824</v>
      </c>
      <c r="K836" t="s">
        <v>6826</v>
      </c>
    </row>
    <row r="837" spans="1:11" x14ac:dyDescent="0.25">
      <c r="A837">
        <v>863</v>
      </c>
      <c r="B837" t="s">
        <v>435</v>
      </c>
      <c r="C837" t="s">
        <v>6816</v>
      </c>
      <c r="D837" s="10">
        <v>41639</v>
      </c>
      <c r="E837" s="13" t="s">
        <v>3805</v>
      </c>
      <c r="F837" s="13" t="s">
        <v>3806</v>
      </c>
      <c r="G837" s="13" t="s">
        <v>3296</v>
      </c>
      <c r="H837" s="13" t="s">
        <v>744</v>
      </c>
      <c r="I837" s="13" t="s">
        <v>3807</v>
      </c>
      <c r="J837" t="s">
        <v>8</v>
      </c>
      <c r="K837" t="s">
        <v>6869</v>
      </c>
    </row>
    <row r="838" spans="1:11" x14ac:dyDescent="0.25">
      <c r="A838">
        <v>864</v>
      </c>
      <c r="B838" t="s">
        <v>435</v>
      </c>
      <c r="C838" t="s">
        <v>6817</v>
      </c>
      <c r="D838" s="10">
        <v>42004</v>
      </c>
      <c r="E838" s="13" t="s">
        <v>3808</v>
      </c>
      <c r="F838" s="13" t="s">
        <v>3809</v>
      </c>
      <c r="G838" s="13" t="s">
        <v>1592</v>
      </c>
      <c r="H838" s="13" t="s">
        <v>744</v>
      </c>
      <c r="I838" s="13" t="s">
        <v>3810</v>
      </c>
      <c r="J838" t="s">
        <v>8</v>
      </c>
      <c r="K838" t="s">
        <v>6869</v>
      </c>
    </row>
    <row r="839" spans="1:11" x14ac:dyDescent="0.25">
      <c r="A839">
        <v>865</v>
      </c>
      <c r="B839" t="s">
        <v>435</v>
      </c>
      <c r="C839" t="s">
        <v>6818</v>
      </c>
      <c r="D839" s="10">
        <v>42369</v>
      </c>
      <c r="E839" s="13" t="s">
        <v>3235</v>
      </c>
      <c r="F839" s="13" t="s">
        <v>3811</v>
      </c>
      <c r="G839" s="13" t="s">
        <v>3812</v>
      </c>
      <c r="H839" s="13" t="s">
        <v>744</v>
      </c>
      <c r="I839" s="13" t="s">
        <v>1097</v>
      </c>
      <c r="J839" t="s">
        <v>8</v>
      </c>
      <c r="K839" t="s">
        <v>6869</v>
      </c>
    </row>
    <row r="840" spans="1:11" x14ac:dyDescent="0.25">
      <c r="A840">
        <v>866</v>
      </c>
      <c r="B840" t="s">
        <v>435</v>
      </c>
      <c r="C840" t="s">
        <v>6819</v>
      </c>
      <c r="D840" s="10">
        <v>42735</v>
      </c>
      <c r="E840" s="13" t="s">
        <v>3813</v>
      </c>
      <c r="F840" s="13" t="s">
        <v>3814</v>
      </c>
      <c r="G840" s="13" t="s">
        <v>3815</v>
      </c>
      <c r="H840" s="13" t="s">
        <v>744</v>
      </c>
      <c r="I840" s="13" t="s">
        <v>3816</v>
      </c>
      <c r="J840" t="s">
        <v>8</v>
      </c>
      <c r="K840" t="s">
        <v>6869</v>
      </c>
    </row>
    <row r="841" spans="1:11" x14ac:dyDescent="0.25">
      <c r="A841">
        <v>867</v>
      </c>
      <c r="B841" t="s">
        <v>436</v>
      </c>
      <c r="C841" t="s">
        <v>6816</v>
      </c>
      <c r="D841" s="10">
        <v>41274</v>
      </c>
      <c r="E841" s="13" t="s">
        <v>3817</v>
      </c>
      <c r="F841" s="13" t="s">
        <v>744</v>
      </c>
      <c r="G841" s="13" t="s">
        <v>3818</v>
      </c>
      <c r="H841" s="13" t="s">
        <v>744</v>
      </c>
      <c r="I841" s="13" t="s">
        <v>744</v>
      </c>
      <c r="J841" t="s">
        <v>66</v>
      </c>
      <c r="K841" t="s">
        <v>6841</v>
      </c>
    </row>
    <row r="842" spans="1:11" x14ac:dyDescent="0.25">
      <c r="A842">
        <v>868</v>
      </c>
      <c r="B842" t="s">
        <v>436</v>
      </c>
      <c r="C842" t="s">
        <v>6817</v>
      </c>
      <c r="D842" s="10">
        <v>41639</v>
      </c>
      <c r="E842" s="13" t="s">
        <v>3819</v>
      </c>
      <c r="F842" s="13" t="s">
        <v>744</v>
      </c>
      <c r="G842" s="13" t="s">
        <v>3820</v>
      </c>
      <c r="H842" s="13" t="s">
        <v>744</v>
      </c>
      <c r="I842" s="13" t="s">
        <v>744</v>
      </c>
      <c r="J842" t="s">
        <v>66</v>
      </c>
      <c r="K842" t="s">
        <v>6841</v>
      </c>
    </row>
    <row r="843" spans="1:11" x14ac:dyDescent="0.25">
      <c r="A843">
        <v>869</v>
      </c>
      <c r="B843" t="s">
        <v>436</v>
      </c>
      <c r="C843" t="s">
        <v>6818</v>
      </c>
      <c r="D843" s="10">
        <v>42004</v>
      </c>
      <c r="E843" s="13" t="s">
        <v>3821</v>
      </c>
      <c r="F843" s="13" t="s">
        <v>744</v>
      </c>
      <c r="G843" s="13" t="s">
        <v>3822</v>
      </c>
      <c r="H843" s="13" t="s">
        <v>744</v>
      </c>
      <c r="I843" s="13" t="s">
        <v>744</v>
      </c>
      <c r="J843" t="s">
        <v>66</v>
      </c>
      <c r="K843" t="s">
        <v>6841</v>
      </c>
    </row>
    <row r="844" spans="1:11" x14ac:dyDescent="0.25">
      <c r="A844">
        <v>870</v>
      </c>
      <c r="B844" t="s">
        <v>436</v>
      </c>
      <c r="C844" t="s">
        <v>6819</v>
      </c>
      <c r="D844" s="10">
        <v>42369</v>
      </c>
      <c r="E844" s="13" t="s">
        <v>3823</v>
      </c>
      <c r="F844" s="13" t="s">
        <v>744</v>
      </c>
      <c r="G844" s="13" t="s">
        <v>3824</v>
      </c>
      <c r="H844" s="13" t="s">
        <v>744</v>
      </c>
      <c r="I844" s="13" t="s">
        <v>744</v>
      </c>
      <c r="J844" t="s">
        <v>66</v>
      </c>
      <c r="K844" t="s">
        <v>6841</v>
      </c>
    </row>
    <row r="845" spans="1:11" x14ac:dyDescent="0.25">
      <c r="A845">
        <v>871</v>
      </c>
      <c r="B845" t="s">
        <v>437</v>
      </c>
      <c r="C845" t="s">
        <v>6816</v>
      </c>
      <c r="D845" s="10">
        <v>41274</v>
      </c>
      <c r="E845" s="13" t="s">
        <v>3825</v>
      </c>
      <c r="F845" s="13" t="s">
        <v>3826</v>
      </c>
      <c r="G845" s="13" t="s">
        <v>3827</v>
      </c>
      <c r="H845" s="13" t="s">
        <v>744</v>
      </c>
      <c r="I845" s="13" t="s">
        <v>3828</v>
      </c>
      <c r="J845" t="s">
        <v>8</v>
      </c>
      <c r="K845" t="s">
        <v>438</v>
      </c>
    </row>
    <row r="846" spans="1:11" x14ac:dyDescent="0.25">
      <c r="A846">
        <v>872</v>
      </c>
      <c r="B846" t="s">
        <v>437</v>
      </c>
      <c r="C846" t="s">
        <v>6817</v>
      </c>
      <c r="D846" s="10">
        <v>41639</v>
      </c>
      <c r="E846" s="13" t="s">
        <v>3829</v>
      </c>
      <c r="F846" s="13" t="s">
        <v>3830</v>
      </c>
      <c r="G846" s="13" t="s">
        <v>3831</v>
      </c>
      <c r="H846" s="13" t="s">
        <v>744</v>
      </c>
      <c r="I846" s="13" t="s">
        <v>3832</v>
      </c>
      <c r="J846" t="s">
        <v>8</v>
      </c>
      <c r="K846" t="s">
        <v>438</v>
      </c>
    </row>
    <row r="847" spans="1:11" x14ac:dyDescent="0.25">
      <c r="A847">
        <v>873</v>
      </c>
      <c r="B847" t="s">
        <v>437</v>
      </c>
      <c r="C847" t="s">
        <v>6818</v>
      </c>
      <c r="D847" s="10">
        <v>42004</v>
      </c>
      <c r="E847" s="13" t="s">
        <v>3833</v>
      </c>
      <c r="F847" s="13" t="s">
        <v>3834</v>
      </c>
      <c r="G847" s="13" t="s">
        <v>3835</v>
      </c>
      <c r="H847" s="13" t="s">
        <v>744</v>
      </c>
      <c r="I847" s="13" t="s">
        <v>3836</v>
      </c>
      <c r="J847" t="s">
        <v>8</v>
      </c>
      <c r="K847" t="s">
        <v>438</v>
      </c>
    </row>
    <row r="848" spans="1:11" x14ac:dyDescent="0.25">
      <c r="A848">
        <v>874</v>
      </c>
      <c r="B848" t="s">
        <v>437</v>
      </c>
      <c r="C848" t="s">
        <v>6819</v>
      </c>
      <c r="D848" s="10">
        <v>42369</v>
      </c>
      <c r="E848" s="13" t="s">
        <v>3837</v>
      </c>
      <c r="F848" s="13" t="s">
        <v>3838</v>
      </c>
      <c r="G848" s="13" t="s">
        <v>3839</v>
      </c>
      <c r="H848" s="13" t="s">
        <v>744</v>
      </c>
      <c r="I848" s="13" t="s">
        <v>3840</v>
      </c>
      <c r="J848" t="s">
        <v>8</v>
      </c>
      <c r="K848" t="s">
        <v>438</v>
      </c>
    </row>
    <row r="849" spans="1:11" x14ac:dyDescent="0.25">
      <c r="A849">
        <v>875</v>
      </c>
      <c r="B849" t="s">
        <v>439</v>
      </c>
      <c r="C849" t="s">
        <v>6816</v>
      </c>
      <c r="D849" s="10">
        <v>41544</v>
      </c>
      <c r="E849" s="13" t="s">
        <v>3841</v>
      </c>
      <c r="F849" s="13" t="s">
        <v>3842</v>
      </c>
      <c r="G849" s="13" t="s">
        <v>3843</v>
      </c>
      <c r="H849" s="13" t="s">
        <v>744</v>
      </c>
      <c r="I849" s="13" t="s">
        <v>744</v>
      </c>
      <c r="J849" t="s">
        <v>8</v>
      </c>
      <c r="K849" t="s">
        <v>6870</v>
      </c>
    </row>
    <row r="850" spans="1:11" x14ac:dyDescent="0.25">
      <c r="A850">
        <v>876</v>
      </c>
      <c r="B850" t="s">
        <v>439</v>
      </c>
      <c r="C850" t="s">
        <v>6817</v>
      </c>
      <c r="D850" s="10">
        <v>41908</v>
      </c>
      <c r="E850" s="13" t="s">
        <v>3844</v>
      </c>
      <c r="F850" s="13" t="s">
        <v>3845</v>
      </c>
      <c r="G850" s="13" t="s">
        <v>3846</v>
      </c>
      <c r="H850" s="13" t="s">
        <v>744</v>
      </c>
      <c r="I850" s="13" t="s">
        <v>744</v>
      </c>
      <c r="J850" t="s">
        <v>8</v>
      </c>
      <c r="K850" t="s">
        <v>6870</v>
      </c>
    </row>
    <row r="851" spans="1:11" x14ac:dyDescent="0.25">
      <c r="A851">
        <v>877</v>
      </c>
      <c r="B851" t="s">
        <v>439</v>
      </c>
      <c r="C851" t="s">
        <v>6818</v>
      </c>
      <c r="D851" s="10">
        <v>42279</v>
      </c>
      <c r="E851" s="13" t="s">
        <v>3847</v>
      </c>
      <c r="F851" s="13" t="s">
        <v>3848</v>
      </c>
      <c r="G851" s="13" t="s">
        <v>3849</v>
      </c>
      <c r="H851" s="13" t="s">
        <v>744</v>
      </c>
      <c r="I851" s="13" t="s">
        <v>744</v>
      </c>
      <c r="J851" t="s">
        <v>8</v>
      </c>
      <c r="K851" t="s">
        <v>6870</v>
      </c>
    </row>
    <row r="852" spans="1:11" x14ac:dyDescent="0.25">
      <c r="A852">
        <v>878</v>
      </c>
      <c r="B852" t="s">
        <v>439</v>
      </c>
      <c r="C852" t="s">
        <v>6819</v>
      </c>
      <c r="D852" s="10">
        <v>42643</v>
      </c>
      <c r="E852" s="13" t="s">
        <v>3850</v>
      </c>
      <c r="F852" s="13" t="s">
        <v>3851</v>
      </c>
      <c r="G852" s="13" t="s">
        <v>3852</v>
      </c>
      <c r="H852" s="13" t="s">
        <v>744</v>
      </c>
      <c r="I852" s="13" t="s">
        <v>744</v>
      </c>
      <c r="J852" t="s">
        <v>8</v>
      </c>
      <c r="K852" t="s">
        <v>6870</v>
      </c>
    </row>
    <row r="853" spans="1:11" x14ac:dyDescent="0.25">
      <c r="A853">
        <v>879</v>
      </c>
      <c r="B853" t="s">
        <v>443</v>
      </c>
      <c r="C853" t="s">
        <v>6816</v>
      </c>
      <c r="D853" s="10">
        <v>41274</v>
      </c>
      <c r="E853" s="13" t="s">
        <v>3853</v>
      </c>
      <c r="F853" s="13" t="s">
        <v>3854</v>
      </c>
      <c r="G853" s="13" t="s">
        <v>3855</v>
      </c>
      <c r="H853" s="13" t="s">
        <v>3856</v>
      </c>
      <c r="I853" s="13" t="s">
        <v>744</v>
      </c>
      <c r="J853" t="s">
        <v>6822</v>
      </c>
      <c r="K853" t="s">
        <v>6874</v>
      </c>
    </row>
    <row r="854" spans="1:11" x14ac:dyDescent="0.25">
      <c r="A854">
        <v>880</v>
      </c>
      <c r="B854" t="s">
        <v>443</v>
      </c>
      <c r="C854" t="s">
        <v>6817</v>
      </c>
      <c r="D854" s="10">
        <v>41639</v>
      </c>
      <c r="E854" s="13" t="s">
        <v>3857</v>
      </c>
      <c r="F854" s="13" t="s">
        <v>3858</v>
      </c>
      <c r="G854" s="13" t="s">
        <v>3859</v>
      </c>
      <c r="H854" s="13" t="s">
        <v>3860</v>
      </c>
      <c r="I854" s="13" t="s">
        <v>744</v>
      </c>
      <c r="J854" t="s">
        <v>6822</v>
      </c>
      <c r="K854" t="s">
        <v>6874</v>
      </c>
    </row>
    <row r="855" spans="1:11" x14ac:dyDescent="0.25">
      <c r="A855">
        <v>881</v>
      </c>
      <c r="B855" t="s">
        <v>443</v>
      </c>
      <c r="C855" t="s">
        <v>6818</v>
      </c>
      <c r="D855" s="10">
        <v>42004</v>
      </c>
      <c r="E855" s="13" t="s">
        <v>3861</v>
      </c>
      <c r="F855" s="13" t="s">
        <v>3862</v>
      </c>
      <c r="G855" s="13" t="s">
        <v>3863</v>
      </c>
      <c r="H855" s="13" t="s">
        <v>3864</v>
      </c>
      <c r="I855" s="13" t="s">
        <v>744</v>
      </c>
      <c r="J855" t="s">
        <v>6822</v>
      </c>
      <c r="K855" t="s">
        <v>6874</v>
      </c>
    </row>
    <row r="856" spans="1:11" x14ac:dyDescent="0.25">
      <c r="A856">
        <v>882</v>
      </c>
      <c r="B856" t="s">
        <v>443</v>
      </c>
      <c r="C856" t="s">
        <v>6819</v>
      </c>
      <c r="D856" s="10">
        <v>42369</v>
      </c>
      <c r="E856" s="13" t="s">
        <v>3865</v>
      </c>
      <c r="F856" s="13" t="s">
        <v>3866</v>
      </c>
      <c r="G856" s="13" t="s">
        <v>3867</v>
      </c>
      <c r="H856" s="13" t="s">
        <v>3868</v>
      </c>
      <c r="I856" s="13" t="s">
        <v>744</v>
      </c>
      <c r="J856" t="s">
        <v>6822</v>
      </c>
      <c r="K856" t="s">
        <v>6874</v>
      </c>
    </row>
    <row r="857" spans="1:11" x14ac:dyDescent="0.25">
      <c r="A857">
        <v>883</v>
      </c>
      <c r="B857" t="s">
        <v>444</v>
      </c>
      <c r="C857" t="s">
        <v>6816</v>
      </c>
      <c r="D857" s="10">
        <v>41274</v>
      </c>
      <c r="E857" s="13" t="s">
        <v>3869</v>
      </c>
      <c r="F857" s="13" t="s">
        <v>744</v>
      </c>
      <c r="G857" s="13" t="s">
        <v>3870</v>
      </c>
      <c r="H857" s="13" t="s">
        <v>744</v>
      </c>
      <c r="I857" s="13" t="s">
        <v>3593</v>
      </c>
      <c r="J857" t="s">
        <v>66</v>
      </c>
      <c r="K857" t="s">
        <v>137</v>
      </c>
    </row>
    <row r="858" spans="1:11" x14ac:dyDescent="0.25">
      <c r="A858">
        <v>884</v>
      </c>
      <c r="B858" t="s">
        <v>444</v>
      </c>
      <c r="C858" t="s">
        <v>6817</v>
      </c>
      <c r="D858" s="10">
        <v>41639</v>
      </c>
      <c r="E858" s="13" t="s">
        <v>3871</v>
      </c>
      <c r="F858" s="13" t="s">
        <v>744</v>
      </c>
      <c r="G858" s="13" t="s">
        <v>3872</v>
      </c>
      <c r="H858" s="13" t="s">
        <v>744</v>
      </c>
      <c r="I858" s="13" t="s">
        <v>3873</v>
      </c>
      <c r="J858" t="s">
        <v>66</v>
      </c>
      <c r="K858" t="s">
        <v>137</v>
      </c>
    </row>
    <row r="859" spans="1:11" x14ac:dyDescent="0.25">
      <c r="A859">
        <v>885</v>
      </c>
      <c r="B859" t="s">
        <v>444</v>
      </c>
      <c r="C859" t="s">
        <v>6818</v>
      </c>
      <c r="D859" s="10">
        <v>42004</v>
      </c>
      <c r="E859" s="13" t="s">
        <v>3874</v>
      </c>
      <c r="F859" s="13" t="s">
        <v>744</v>
      </c>
      <c r="G859" s="13" t="s">
        <v>3875</v>
      </c>
      <c r="H859" s="13" t="s">
        <v>744</v>
      </c>
      <c r="I859" s="13" t="s">
        <v>3876</v>
      </c>
      <c r="J859" t="s">
        <v>66</v>
      </c>
      <c r="K859" t="s">
        <v>137</v>
      </c>
    </row>
    <row r="860" spans="1:11" x14ac:dyDescent="0.25">
      <c r="A860">
        <v>886</v>
      </c>
      <c r="B860" t="s">
        <v>444</v>
      </c>
      <c r="C860" t="s">
        <v>6819</v>
      </c>
      <c r="D860" s="10">
        <v>42369</v>
      </c>
      <c r="E860" s="13" t="s">
        <v>3877</v>
      </c>
      <c r="F860" s="13" t="s">
        <v>744</v>
      </c>
      <c r="G860" s="13" t="s">
        <v>3878</v>
      </c>
      <c r="H860" s="13" t="s">
        <v>744</v>
      </c>
      <c r="I860" s="13" t="s">
        <v>3879</v>
      </c>
      <c r="J860" t="s">
        <v>66</v>
      </c>
      <c r="K860" t="s">
        <v>137</v>
      </c>
    </row>
    <row r="861" spans="1:11" x14ac:dyDescent="0.25">
      <c r="A861">
        <v>887</v>
      </c>
      <c r="B861" t="s">
        <v>445</v>
      </c>
      <c r="C861" t="s">
        <v>6816</v>
      </c>
      <c r="D861" s="10">
        <v>41307</v>
      </c>
      <c r="E861" s="13" t="s">
        <v>3880</v>
      </c>
      <c r="F861" s="13" t="s">
        <v>3881</v>
      </c>
      <c r="G861" s="13" t="s">
        <v>3882</v>
      </c>
      <c r="H861" s="13" t="s">
        <v>744</v>
      </c>
      <c r="I861" s="13" t="s">
        <v>744</v>
      </c>
      <c r="J861" t="s">
        <v>6820</v>
      </c>
      <c r="K861" t="s">
        <v>6904</v>
      </c>
    </row>
    <row r="862" spans="1:11" x14ac:dyDescent="0.25">
      <c r="A862">
        <v>888</v>
      </c>
      <c r="B862" t="s">
        <v>445</v>
      </c>
      <c r="C862" t="s">
        <v>6817</v>
      </c>
      <c r="D862" s="10">
        <v>41671</v>
      </c>
      <c r="E862" s="13" t="s">
        <v>3883</v>
      </c>
      <c r="F862" s="13" t="s">
        <v>3884</v>
      </c>
      <c r="G862" s="13" t="s">
        <v>3885</v>
      </c>
      <c r="H862" s="13" t="s">
        <v>744</v>
      </c>
      <c r="I862" s="13" t="s">
        <v>744</v>
      </c>
      <c r="J862" t="s">
        <v>6820</v>
      </c>
      <c r="K862" t="s">
        <v>6904</v>
      </c>
    </row>
    <row r="863" spans="1:11" x14ac:dyDescent="0.25">
      <c r="A863">
        <v>889</v>
      </c>
      <c r="B863" t="s">
        <v>445</v>
      </c>
      <c r="C863" t="s">
        <v>6818</v>
      </c>
      <c r="D863" s="10">
        <v>42035</v>
      </c>
      <c r="E863" s="13" t="s">
        <v>3886</v>
      </c>
      <c r="F863" s="13" t="s">
        <v>3887</v>
      </c>
      <c r="G863" s="13" t="s">
        <v>3888</v>
      </c>
      <c r="H863" s="13" t="s">
        <v>744</v>
      </c>
      <c r="I863" s="13" t="s">
        <v>744</v>
      </c>
      <c r="J863" t="s">
        <v>6820</v>
      </c>
      <c r="K863" t="s">
        <v>6904</v>
      </c>
    </row>
    <row r="864" spans="1:11" x14ac:dyDescent="0.25">
      <c r="A864">
        <v>890</v>
      </c>
      <c r="B864" t="s">
        <v>445</v>
      </c>
      <c r="C864" t="s">
        <v>6819</v>
      </c>
      <c r="D864" s="10">
        <v>42399</v>
      </c>
      <c r="E864" s="13" t="s">
        <v>3889</v>
      </c>
      <c r="F864" s="13" t="s">
        <v>3890</v>
      </c>
      <c r="G864" s="13" t="s">
        <v>3891</v>
      </c>
      <c r="H864" s="13" t="s">
        <v>744</v>
      </c>
      <c r="I864" s="13" t="s">
        <v>744</v>
      </c>
      <c r="J864" t="s">
        <v>6820</v>
      </c>
      <c r="K864" t="s">
        <v>6904</v>
      </c>
    </row>
    <row r="865" spans="1:11" x14ac:dyDescent="0.25">
      <c r="A865">
        <v>891</v>
      </c>
      <c r="B865" t="s">
        <v>447</v>
      </c>
      <c r="C865" t="s">
        <v>6816</v>
      </c>
      <c r="D865" s="10">
        <v>41272</v>
      </c>
      <c r="E865" s="13" t="s">
        <v>3892</v>
      </c>
      <c r="F865" s="13" t="s">
        <v>3893</v>
      </c>
      <c r="G865" s="13" t="s">
        <v>3894</v>
      </c>
      <c r="H865" s="13" t="s">
        <v>744</v>
      </c>
      <c r="I865" s="13" t="s">
        <v>744</v>
      </c>
      <c r="J865" t="s">
        <v>6828</v>
      </c>
      <c r="K865" t="s">
        <v>6858</v>
      </c>
    </row>
    <row r="866" spans="1:11" x14ac:dyDescent="0.25">
      <c r="A866">
        <v>892</v>
      </c>
      <c r="B866" t="s">
        <v>447</v>
      </c>
      <c r="C866" t="s">
        <v>6817</v>
      </c>
      <c r="D866" s="10">
        <v>41636</v>
      </c>
      <c r="E866" s="13" t="s">
        <v>3895</v>
      </c>
      <c r="F866" s="13" t="s">
        <v>3896</v>
      </c>
      <c r="G866" s="13" t="s">
        <v>3897</v>
      </c>
      <c r="H866" s="13" t="s">
        <v>744</v>
      </c>
      <c r="I866" s="13" t="s">
        <v>744</v>
      </c>
      <c r="J866" t="s">
        <v>6828</v>
      </c>
      <c r="K866" t="s">
        <v>6858</v>
      </c>
    </row>
    <row r="867" spans="1:11" x14ac:dyDescent="0.25">
      <c r="A867">
        <v>893</v>
      </c>
      <c r="B867" t="s">
        <v>447</v>
      </c>
      <c r="C867" t="s">
        <v>6818</v>
      </c>
      <c r="D867" s="10">
        <v>42007</v>
      </c>
      <c r="E867" s="13" t="s">
        <v>3898</v>
      </c>
      <c r="F867" s="13" t="s">
        <v>3899</v>
      </c>
      <c r="G867" s="13" t="s">
        <v>3900</v>
      </c>
      <c r="H867" s="13" t="s">
        <v>744</v>
      </c>
      <c r="I867" s="13" t="s">
        <v>744</v>
      </c>
      <c r="J867" t="s">
        <v>6828</v>
      </c>
      <c r="K867" t="s">
        <v>6858</v>
      </c>
    </row>
    <row r="868" spans="1:11" x14ac:dyDescent="0.25">
      <c r="A868">
        <v>894</v>
      </c>
      <c r="B868" t="s">
        <v>447</v>
      </c>
      <c r="C868" t="s">
        <v>6819</v>
      </c>
      <c r="D868" s="10">
        <v>42371</v>
      </c>
      <c r="E868" s="13" t="s">
        <v>3901</v>
      </c>
      <c r="F868" s="13" t="s">
        <v>3902</v>
      </c>
      <c r="G868" s="13" t="s">
        <v>3903</v>
      </c>
      <c r="H868" s="13" t="s">
        <v>744</v>
      </c>
      <c r="I868" s="13" t="s">
        <v>744</v>
      </c>
      <c r="J868" t="s">
        <v>6828</v>
      </c>
      <c r="K868" t="s">
        <v>6858</v>
      </c>
    </row>
    <row r="869" spans="1:11" x14ac:dyDescent="0.25">
      <c r="A869">
        <v>895</v>
      </c>
      <c r="B869" t="s">
        <v>448</v>
      </c>
      <c r="C869" t="s">
        <v>6816</v>
      </c>
      <c r="D869" s="10">
        <v>41547</v>
      </c>
      <c r="E869" s="13" t="s">
        <v>3904</v>
      </c>
      <c r="F869" s="13" t="s">
        <v>3905</v>
      </c>
      <c r="G869" s="13" t="s">
        <v>3906</v>
      </c>
      <c r="H869" s="13" t="s">
        <v>744</v>
      </c>
      <c r="I869" s="13" t="s">
        <v>3907</v>
      </c>
      <c r="J869" t="s">
        <v>66</v>
      </c>
      <c r="K869" t="s">
        <v>137</v>
      </c>
    </row>
    <row r="870" spans="1:11" x14ac:dyDescent="0.25">
      <c r="A870">
        <v>896</v>
      </c>
      <c r="B870" t="s">
        <v>448</v>
      </c>
      <c r="C870" t="s">
        <v>6817</v>
      </c>
      <c r="D870" s="10">
        <v>41912</v>
      </c>
      <c r="E870" s="13" t="s">
        <v>3908</v>
      </c>
      <c r="F870" s="13" t="s">
        <v>3909</v>
      </c>
      <c r="G870" s="13" t="s">
        <v>3910</v>
      </c>
      <c r="H870" s="13" t="s">
        <v>744</v>
      </c>
      <c r="I870" s="13" t="s">
        <v>3911</v>
      </c>
      <c r="J870" t="s">
        <v>66</v>
      </c>
      <c r="K870" t="s">
        <v>137</v>
      </c>
    </row>
    <row r="871" spans="1:11" x14ac:dyDescent="0.25">
      <c r="A871">
        <v>897</v>
      </c>
      <c r="B871" t="s">
        <v>448</v>
      </c>
      <c r="C871" t="s">
        <v>6818</v>
      </c>
      <c r="D871" s="10">
        <v>42277</v>
      </c>
      <c r="E871" s="13" t="s">
        <v>3912</v>
      </c>
      <c r="F871" s="13" t="s">
        <v>3913</v>
      </c>
      <c r="G871" s="13" t="s">
        <v>3914</v>
      </c>
      <c r="H871" s="13" t="s">
        <v>744</v>
      </c>
      <c r="I871" s="13" t="s">
        <v>3915</v>
      </c>
      <c r="J871" t="s">
        <v>66</v>
      </c>
      <c r="K871" t="s">
        <v>137</v>
      </c>
    </row>
    <row r="872" spans="1:11" x14ac:dyDescent="0.25">
      <c r="A872">
        <v>898</v>
      </c>
      <c r="B872" t="s">
        <v>448</v>
      </c>
      <c r="C872" t="s">
        <v>6819</v>
      </c>
      <c r="D872" s="10">
        <v>42643</v>
      </c>
      <c r="E872" s="13" t="s">
        <v>3916</v>
      </c>
      <c r="F872" s="13" t="s">
        <v>3917</v>
      </c>
      <c r="G872" s="13" t="s">
        <v>3918</v>
      </c>
      <c r="H872" s="13" t="s">
        <v>744</v>
      </c>
      <c r="I872" s="13" t="s">
        <v>3919</v>
      </c>
      <c r="J872" t="s">
        <v>66</v>
      </c>
      <c r="K872" t="s">
        <v>137</v>
      </c>
    </row>
    <row r="873" spans="1:11" x14ac:dyDescent="0.25">
      <c r="A873">
        <v>899</v>
      </c>
      <c r="B873" t="s">
        <v>449</v>
      </c>
      <c r="C873" t="s">
        <v>6816</v>
      </c>
      <c r="D873" s="10">
        <v>41274</v>
      </c>
      <c r="E873" s="13" t="s">
        <v>3920</v>
      </c>
      <c r="F873" s="13" t="s">
        <v>3921</v>
      </c>
      <c r="G873" s="13" t="s">
        <v>3922</v>
      </c>
      <c r="H873" s="13" t="s">
        <v>744</v>
      </c>
      <c r="I873" s="13" t="s">
        <v>3923</v>
      </c>
      <c r="J873" t="s">
        <v>6834</v>
      </c>
      <c r="K873" t="s">
        <v>72</v>
      </c>
    </row>
    <row r="874" spans="1:11" x14ac:dyDescent="0.25">
      <c r="A874">
        <v>900</v>
      </c>
      <c r="B874" t="s">
        <v>449</v>
      </c>
      <c r="C874" t="s">
        <v>6817</v>
      </c>
      <c r="D874" s="10">
        <v>41639</v>
      </c>
      <c r="E874" s="13" t="s">
        <v>3924</v>
      </c>
      <c r="F874" s="13" t="s">
        <v>3925</v>
      </c>
      <c r="G874" s="13" t="s">
        <v>3926</v>
      </c>
      <c r="H874" s="13" t="s">
        <v>744</v>
      </c>
      <c r="I874" s="13" t="s">
        <v>3927</v>
      </c>
      <c r="J874" t="s">
        <v>6834</v>
      </c>
      <c r="K874" t="s">
        <v>72</v>
      </c>
    </row>
    <row r="875" spans="1:11" x14ac:dyDescent="0.25">
      <c r="A875">
        <v>901</v>
      </c>
      <c r="B875" t="s">
        <v>449</v>
      </c>
      <c r="C875" t="s">
        <v>6818</v>
      </c>
      <c r="D875" s="10">
        <v>42004</v>
      </c>
      <c r="E875" s="13" t="s">
        <v>3928</v>
      </c>
      <c r="F875" s="13" t="s">
        <v>3929</v>
      </c>
      <c r="G875" s="13" t="s">
        <v>3930</v>
      </c>
      <c r="H875" s="13" t="s">
        <v>744</v>
      </c>
      <c r="I875" s="13" t="s">
        <v>3931</v>
      </c>
      <c r="J875" t="s">
        <v>6834</v>
      </c>
      <c r="K875" t="s">
        <v>72</v>
      </c>
    </row>
    <row r="876" spans="1:11" x14ac:dyDescent="0.25">
      <c r="A876">
        <v>902</v>
      </c>
      <c r="B876" t="s">
        <v>449</v>
      </c>
      <c r="C876" t="s">
        <v>6819</v>
      </c>
      <c r="D876" s="10">
        <v>42369</v>
      </c>
      <c r="E876" s="13" t="s">
        <v>3932</v>
      </c>
      <c r="F876" s="13" t="s">
        <v>3933</v>
      </c>
      <c r="G876" s="13" t="s">
        <v>3934</v>
      </c>
      <c r="H876" s="13" t="s">
        <v>744</v>
      </c>
      <c r="I876" s="13" t="s">
        <v>3935</v>
      </c>
      <c r="J876" t="s">
        <v>6834</v>
      </c>
      <c r="K876" t="s">
        <v>72</v>
      </c>
    </row>
    <row r="877" spans="1:11" x14ac:dyDescent="0.25">
      <c r="A877">
        <v>903</v>
      </c>
      <c r="B877" t="s">
        <v>450</v>
      </c>
      <c r="C877" t="s">
        <v>6816</v>
      </c>
      <c r="D877" s="10">
        <v>41455</v>
      </c>
      <c r="E877" s="13" t="s">
        <v>3936</v>
      </c>
      <c r="F877" s="13" t="s">
        <v>3937</v>
      </c>
      <c r="G877" s="13" t="s">
        <v>3938</v>
      </c>
      <c r="H877" s="13" t="s">
        <v>3939</v>
      </c>
      <c r="I877" s="13" t="s">
        <v>744</v>
      </c>
      <c r="J877" t="s">
        <v>6822</v>
      </c>
      <c r="K877" t="s">
        <v>6839</v>
      </c>
    </row>
    <row r="878" spans="1:11" x14ac:dyDescent="0.25">
      <c r="A878">
        <v>904</v>
      </c>
      <c r="B878" t="s">
        <v>450</v>
      </c>
      <c r="C878" t="s">
        <v>6817</v>
      </c>
      <c r="D878" s="10">
        <v>41820</v>
      </c>
      <c r="E878" s="13" t="s">
        <v>3940</v>
      </c>
      <c r="F878" s="13" t="s">
        <v>3941</v>
      </c>
      <c r="G878" s="13" t="s">
        <v>3942</v>
      </c>
      <c r="H878" s="13" t="s">
        <v>3943</v>
      </c>
      <c r="I878" s="13" t="s">
        <v>744</v>
      </c>
      <c r="J878" t="s">
        <v>6822</v>
      </c>
      <c r="K878" t="s">
        <v>6839</v>
      </c>
    </row>
    <row r="879" spans="1:11" x14ac:dyDescent="0.25">
      <c r="A879">
        <v>905</v>
      </c>
      <c r="B879" t="s">
        <v>450</v>
      </c>
      <c r="C879" t="s">
        <v>6818</v>
      </c>
      <c r="D879" s="10">
        <v>42185</v>
      </c>
      <c r="E879" s="13" t="s">
        <v>3944</v>
      </c>
      <c r="F879" s="13" t="s">
        <v>3945</v>
      </c>
      <c r="G879" s="13" t="s">
        <v>3946</v>
      </c>
      <c r="H879" s="13" t="s">
        <v>3947</v>
      </c>
      <c r="I879" s="13" t="s">
        <v>744</v>
      </c>
      <c r="J879" t="s">
        <v>6822</v>
      </c>
      <c r="K879" t="s">
        <v>6839</v>
      </c>
    </row>
    <row r="880" spans="1:11" x14ac:dyDescent="0.25">
      <c r="A880">
        <v>906</v>
      </c>
      <c r="B880" t="s">
        <v>450</v>
      </c>
      <c r="C880" t="s">
        <v>6819</v>
      </c>
      <c r="D880" s="10">
        <v>42551</v>
      </c>
      <c r="E880" s="13" t="s">
        <v>3948</v>
      </c>
      <c r="F880" s="13" t="s">
        <v>3949</v>
      </c>
      <c r="G880" s="13" t="s">
        <v>3950</v>
      </c>
      <c r="H880" s="13" t="s">
        <v>3951</v>
      </c>
      <c r="I880" s="13" t="s">
        <v>744</v>
      </c>
      <c r="J880" t="s">
        <v>6822</v>
      </c>
      <c r="K880" t="s">
        <v>6839</v>
      </c>
    </row>
    <row r="881" spans="1:11" x14ac:dyDescent="0.25">
      <c r="A881">
        <v>907</v>
      </c>
      <c r="B881" t="s">
        <v>451</v>
      </c>
      <c r="C881" t="s">
        <v>6816</v>
      </c>
      <c r="D881" s="10">
        <v>41639</v>
      </c>
      <c r="E881" s="13" t="s">
        <v>3952</v>
      </c>
      <c r="F881" s="13" t="s">
        <v>3953</v>
      </c>
      <c r="G881" s="13" t="s">
        <v>3954</v>
      </c>
      <c r="H881" s="13" t="s">
        <v>744</v>
      </c>
      <c r="I881" s="13" t="s">
        <v>744</v>
      </c>
      <c r="J881" t="s">
        <v>6828</v>
      </c>
      <c r="K881" t="s">
        <v>6865</v>
      </c>
    </row>
    <row r="882" spans="1:11" x14ac:dyDescent="0.25">
      <c r="A882">
        <v>908</v>
      </c>
      <c r="B882" t="s">
        <v>451</v>
      </c>
      <c r="C882" t="s">
        <v>6817</v>
      </c>
      <c r="D882" s="10">
        <v>42004</v>
      </c>
      <c r="E882" s="13" t="s">
        <v>3955</v>
      </c>
      <c r="F882" s="13" t="s">
        <v>3956</v>
      </c>
      <c r="G882" s="13" t="s">
        <v>1151</v>
      </c>
      <c r="H882" s="13" t="s">
        <v>744</v>
      </c>
      <c r="I882" s="13" t="s">
        <v>744</v>
      </c>
      <c r="J882" t="s">
        <v>6828</v>
      </c>
      <c r="K882" t="s">
        <v>6865</v>
      </c>
    </row>
    <row r="883" spans="1:11" x14ac:dyDescent="0.25">
      <c r="A883">
        <v>909</v>
      </c>
      <c r="B883" t="s">
        <v>451</v>
      </c>
      <c r="C883" t="s">
        <v>6818</v>
      </c>
      <c r="D883" s="10">
        <v>42369</v>
      </c>
      <c r="E883" s="13" t="s">
        <v>3957</v>
      </c>
      <c r="F883" s="13" t="s">
        <v>3958</v>
      </c>
      <c r="G883" s="13" t="s">
        <v>3959</v>
      </c>
      <c r="H883" s="13" t="s">
        <v>744</v>
      </c>
      <c r="I883" s="13" t="s">
        <v>744</v>
      </c>
      <c r="J883" t="s">
        <v>6828</v>
      </c>
      <c r="K883" t="s">
        <v>6865</v>
      </c>
    </row>
    <row r="884" spans="1:11" x14ac:dyDescent="0.25">
      <c r="A884">
        <v>910</v>
      </c>
      <c r="B884" t="s">
        <v>451</v>
      </c>
      <c r="C884" t="s">
        <v>6819</v>
      </c>
      <c r="D884" s="10">
        <v>42735</v>
      </c>
      <c r="E884" s="13" t="s">
        <v>3960</v>
      </c>
      <c r="F884" s="13" t="s">
        <v>3961</v>
      </c>
      <c r="G884" s="13" t="s">
        <v>3962</v>
      </c>
      <c r="H884" s="13" t="s">
        <v>744</v>
      </c>
      <c r="I884" s="13" t="s">
        <v>744</v>
      </c>
      <c r="J884" t="s">
        <v>6828</v>
      </c>
      <c r="K884" t="s">
        <v>6865</v>
      </c>
    </row>
    <row r="885" spans="1:11" x14ac:dyDescent="0.25">
      <c r="A885">
        <v>911</v>
      </c>
      <c r="B885" t="s">
        <v>452</v>
      </c>
      <c r="C885" t="s">
        <v>6816</v>
      </c>
      <c r="D885" s="10">
        <v>41639</v>
      </c>
      <c r="E885" s="13" t="s">
        <v>3963</v>
      </c>
      <c r="F885" s="13" t="s">
        <v>3964</v>
      </c>
      <c r="G885" s="13" t="s">
        <v>3965</v>
      </c>
      <c r="H885" s="13" t="s">
        <v>744</v>
      </c>
      <c r="I885" s="13" t="s">
        <v>3966</v>
      </c>
      <c r="J885" t="s">
        <v>107</v>
      </c>
      <c r="K885" t="s">
        <v>6905</v>
      </c>
    </row>
    <row r="886" spans="1:11" x14ac:dyDescent="0.25">
      <c r="A886">
        <v>912</v>
      </c>
      <c r="B886" t="s">
        <v>452</v>
      </c>
      <c r="C886" t="s">
        <v>6817</v>
      </c>
      <c r="D886" s="10">
        <v>42004</v>
      </c>
      <c r="E886" s="13" t="s">
        <v>3967</v>
      </c>
      <c r="F886" s="13" t="s">
        <v>3968</v>
      </c>
      <c r="G886" s="13" t="s">
        <v>3969</v>
      </c>
      <c r="H886" s="13" t="s">
        <v>744</v>
      </c>
      <c r="I886" s="13" t="s">
        <v>3970</v>
      </c>
      <c r="J886" t="s">
        <v>107</v>
      </c>
      <c r="K886" t="s">
        <v>6905</v>
      </c>
    </row>
    <row r="887" spans="1:11" x14ac:dyDescent="0.25">
      <c r="A887">
        <v>913</v>
      </c>
      <c r="B887" t="s">
        <v>452</v>
      </c>
      <c r="C887" t="s">
        <v>6818</v>
      </c>
      <c r="D887" s="10">
        <v>42369</v>
      </c>
      <c r="E887" s="13" t="s">
        <v>3971</v>
      </c>
      <c r="F887" s="13" t="s">
        <v>3972</v>
      </c>
      <c r="G887" s="13" t="s">
        <v>3210</v>
      </c>
      <c r="H887" s="13" t="s">
        <v>744</v>
      </c>
      <c r="I887" s="13" t="s">
        <v>3973</v>
      </c>
      <c r="J887" t="s">
        <v>107</v>
      </c>
      <c r="K887" t="s">
        <v>6905</v>
      </c>
    </row>
    <row r="888" spans="1:11" x14ac:dyDescent="0.25">
      <c r="A888">
        <v>914</v>
      </c>
      <c r="B888" t="s">
        <v>452</v>
      </c>
      <c r="C888" t="s">
        <v>6819</v>
      </c>
      <c r="D888" s="10">
        <v>42735</v>
      </c>
      <c r="E888" s="13" t="s">
        <v>3974</v>
      </c>
      <c r="F888" s="13" t="s">
        <v>3975</v>
      </c>
      <c r="G888" s="13" t="s">
        <v>3976</v>
      </c>
      <c r="H888" s="13" t="s">
        <v>744</v>
      </c>
      <c r="I888" s="13" t="s">
        <v>3977</v>
      </c>
      <c r="J888" t="s">
        <v>107</v>
      </c>
      <c r="K888" t="s">
        <v>6905</v>
      </c>
    </row>
    <row r="889" spans="1:11" x14ac:dyDescent="0.25">
      <c r="A889">
        <v>915</v>
      </c>
      <c r="B889" t="s">
        <v>454</v>
      </c>
      <c r="C889" t="s">
        <v>6816</v>
      </c>
      <c r="D889" s="10">
        <v>41333</v>
      </c>
      <c r="E889" s="13" t="s">
        <v>3978</v>
      </c>
      <c r="F889" s="13" t="s">
        <v>3979</v>
      </c>
      <c r="G889" s="13" t="s">
        <v>3980</v>
      </c>
      <c r="H889" s="13" t="s">
        <v>744</v>
      </c>
      <c r="I889" s="13" t="s">
        <v>744</v>
      </c>
      <c r="J889" t="s">
        <v>6820</v>
      </c>
      <c r="K889" t="s">
        <v>6844</v>
      </c>
    </row>
    <row r="890" spans="1:11" x14ac:dyDescent="0.25">
      <c r="A890">
        <v>916</v>
      </c>
      <c r="B890" t="s">
        <v>454</v>
      </c>
      <c r="C890" t="s">
        <v>6817</v>
      </c>
      <c r="D890" s="10">
        <v>41698</v>
      </c>
      <c r="E890" s="13" t="s">
        <v>3981</v>
      </c>
      <c r="F890" s="13" t="s">
        <v>3982</v>
      </c>
      <c r="G890" s="13" t="s">
        <v>3983</v>
      </c>
      <c r="H890" s="13" t="s">
        <v>744</v>
      </c>
      <c r="I890" s="13" t="s">
        <v>744</v>
      </c>
      <c r="J890" t="s">
        <v>6820</v>
      </c>
      <c r="K890" t="s">
        <v>6844</v>
      </c>
    </row>
    <row r="891" spans="1:11" x14ac:dyDescent="0.25">
      <c r="A891">
        <v>917</v>
      </c>
      <c r="B891" t="s">
        <v>454</v>
      </c>
      <c r="C891" t="s">
        <v>6818</v>
      </c>
      <c r="D891" s="10">
        <v>42063</v>
      </c>
      <c r="E891" s="13" t="s">
        <v>3984</v>
      </c>
      <c r="F891" s="13" t="s">
        <v>3985</v>
      </c>
      <c r="G891" s="13" t="s">
        <v>3986</v>
      </c>
      <c r="H891" s="13" t="s">
        <v>744</v>
      </c>
      <c r="I891" s="13" t="s">
        <v>744</v>
      </c>
      <c r="J891" t="s">
        <v>6820</v>
      </c>
      <c r="K891" t="s">
        <v>6844</v>
      </c>
    </row>
    <row r="892" spans="1:11" x14ac:dyDescent="0.25">
      <c r="A892">
        <v>918</v>
      </c>
      <c r="B892" t="s">
        <v>454</v>
      </c>
      <c r="C892" t="s">
        <v>6819</v>
      </c>
      <c r="D892" s="10">
        <v>42429</v>
      </c>
      <c r="E892" s="13" t="s">
        <v>3987</v>
      </c>
      <c r="F892" s="13" t="s">
        <v>3988</v>
      </c>
      <c r="G892" s="13" t="s">
        <v>3989</v>
      </c>
      <c r="H892" s="13" t="s">
        <v>744</v>
      </c>
      <c r="I892" s="13" t="s">
        <v>744</v>
      </c>
      <c r="J892" t="s">
        <v>6820</v>
      </c>
      <c r="K892" t="s">
        <v>6844</v>
      </c>
    </row>
    <row r="893" spans="1:11" x14ac:dyDescent="0.25">
      <c r="A893">
        <v>919</v>
      </c>
      <c r="B893" t="s">
        <v>458</v>
      </c>
      <c r="C893" t="s">
        <v>6816</v>
      </c>
      <c r="D893" s="10">
        <v>41274</v>
      </c>
      <c r="E893" s="13" t="s">
        <v>3990</v>
      </c>
      <c r="F893" s="13" t="s">
        <v>3991</v>
      </c>
      <c r="G893" s="13" t="s">
        <v>3992</v>
      </c>
      <c r="H893" s="13" t="s">
        <v>744</v>
      </c>
      <c r="I893" s="13" t="s">
        <v>744</v>
      </c>
      <c r="J893" t="s">
        <v>6828</v>
      </c>
      <c r="K893" t="s">
        <v>6885</v>
      </c>
    </row>
    <row r="894" spans="1:11" x14ac:dyDescent="0.25">
      <c r="A894">
        <v>920</v>
      </c>
      <c r="B894" t="s">
        <v>458</v>
      </c>
      <c r="C894" t="s">
        <v>6817</v>
      </c>
      <c r="D894" s="10">
        <v>41639</v>
      </c>
      <c r="E894" s="13" t="s">
        <v>3993</v>
      </c>
      <c r="F894" s="13" t="s">
        <v>3994</v>
      </c>
      <c r="G894" s="13" t="s">
        <v>3995</v>
      </c>
      <c r="H894" s="13" t="s">
        <v>744</v>
      </c>
      <c r="I894" s="13" t="s">
        <v>744</v>
      </c>
      <c r="J894" t="s">
        <v>6828</v>
      </c>
      <c r="K894" t="s">
        <v>6885</v>
      </c>
    </row>
    <row r="895" spans="1:11" x14ac:dyDescent="0.25">
      <c r="A895">
        <v>921</v>
      </c>
      <c r="B895" t="s">
        <v>458</v>
      </c>
      <c r="C895" t="s">
        <v>6818</v>
      </c>
      <c r="D895" s="10">
        <v>42004</v>
      </c>
      <c r="E895" s="13" t="s">
        <v>3996</v>
      </c>
      <c r="F895" s="13" t="s">
        <v>3997</v>
      </c>
      <c r="G895" s="13" t="s">
        <v>3998</v>
      </c>
      <c r="H895" s="13" t="s">
        <v>744</v>
      </c>
      <c r="I895" s="13" t="s">
        <v>744</v>
      </c>
      <c r="J895" t="s">
        <v>6828</v>
      </c>
      <c r="K895" t="s">
        <v>6885</v>
      </c>
    </row>
    <row r="896" spans="1:11" x14ac:dyDescent="0.25">
      <c r="A896">
        <v>922</v>
      </c>
      <c r="B896" t="s">
        <v>458</v>
      </c>
      <c r="C896" t="s">
        <v>6819</v>
      </c>
      <c r="D896" s="10">
        <v>42369</v>
      </c>
      <c r="E896" s="13" t="s">
        <v>3999</v>
      </c>
      <c r="F896" s="13" t="s">
        <v>4000</v>
      </c>
      <c r="G896" s="13" t="s">
        <v>4001</v>
      </c>
      <c r="H896" s="13" t="s">
        <v>744</v>
      </c>
      <c r="I896" s="13" t="s">
        <v>744</v>
      </c>
      <c r="J896" t="s">
        <v>6828</v>
      </c>
      <c r="K896" t="s">
        <v>6885</v>
      </c>
    </row>
    <row r="897" spans="1:11" x14ac:dyDescent="0.25">
      <c r="A897">
        <v>923</v>
      </c>
      <c r="B897" t="s">
        <v>459</v>
      </c>
      <c r="C897" t="s">
        <v>6816</v>
      </c>
      <c r="D897" s="10">
        <v>41363</v>
      </c>
      <c r="E897" s="13" t="s">
        <v>4002</v>
      </c>
      <c r="F897" s="13" t="s">
        <v>4003</v>
      </c>
      <c r="G897" s="13" t="s">
        <v>4004</v>
      </c>
      <c r="H897" s="13" t="s">
        <v>744</v>
      </c>
      <c r="I897" s="13" t="s">
        <v>4005</v>
      </c>
      <c r="J897" t="s">
        <v>6820</v>
      </c>
      <c r="K897" t="s">
        <v>6897</v>
      </c>
    </row>
    <row r="898" spans="1:11" x14ac:dyDescent="0.25">
      <c r="A898">
        <v>924</v>
      </c>
      <c r="B898" t="s">
        <v>459</v>
      </c>
      <c r="C898" t="s">
        <v>6817</v>
      </c>
      <c r="D898" s="10">
        <v>41727</v>
      </c>
      <c r="E898" s="13" t="s">
        <v>4006</v>
      </c>
      <c r="F898" s="13" t="s">
        <v>4007</v>
      </c>
      <c r="G898" s="13" t="s">
        <v>4008</v>
      </c>
      <c r="H898" s="13" t="s">
        <v>744</v>
      </c>
      <c r="I898" s="13" t="s">
        <v>4009</v>
      </c>
      <c r="J898" t="s">
        <v>6820</v>
      </c>
      <c r="K898" t="s">
        <v>6897</v>
      </c>
    </row>
    <row r="899" spans="1:11" x14ac:dyDescent="0.25">
      <c r="A899">
        <v>925</v>
      </c>
      <c r="B899" t="s">
        <v>459</v>
      </c>
      <c r="C899" t="s">
        <v>6818</v>
      </c>
      <c r="D899" s="10">
        <v>42091</v>
      </c>
      <c r="E899" s="13" t="s">
        <v>4010</v>
      </c>
      <c r="F899" s="13" t="s">
        <v>4011</v>
      </c>
      <c r="G899" s="13" t="s">
        <v>1378</v>
      </c>
      <c r="H899" s="13" t="s">
        <v>744</v>
      </c>
      <c r="I899" s="13" t="s">
        <v>4012</v>
      </c>
      <c r="J899" t="s">
        <v>6820</v>
      </c>
      <c r="K899" t="s">
        <v>6897</v>
      </c>
    </row>
    <row r="900" spans="1:11" x14ac:dyDescent="0.25">
      <c r="A900">
        <v>926</v>
      </c>
      <c r="B900" t="s">
        <v>459</v>
      </c>
      <c r="C900" t="s">
        <v>6819</v>
      </c>
      <c r="D900" s="10">
        <v>42462</v>
      </c>
      <c r="E900" s="13" t="s">
        <v>4013</v>
      </c>
      <c r="F900" s="13" t="s">
        <v>4014</v>
      </c>
      <c r="G900" s="13" t="s">
        <v>1113</v>
      </c>
      <c r="H900" s="13" t="s">
        <v>744</v>
      </c>
      <c r="I900" s="13" t="s">
        <v>4015</v>
      </c>
      <c r="J900" t="s">
        <v>6820</v>
      </c>
      <c r="K900" t="s">
        <v>6897</v>
      </c>
    </row>
    <row r="901" spans="1:11" x14ac:dyDescent="0.25">
      <c r="A901">
        <v>927</v>
      </c>
      <c r="B901" t="s">
        <v>464</v>
      </c>
      <c r="C901" t="s">
        <v>6816</v>
      </c>
      <c r="D901" s="10">
        <v>41307</v>
      </c>
      <c r="E901" s="13" t="s">
        <v>4016</v>
      </c>
      <c r="F901" s="13" t="s">
        <v>4017</v>
      </c>
      <c r="G901" s="13" t="s">
        <v>4018</v>
      </c>
      <c r="H901" s="13" t="s">
        <v>744</v>
      </c>
      <c r="I901" s="13" t="s">
        <v>4019</v>
      </c>
      <c r="J901" t="s">
        <v>6828</v>
      </c>
      <c r="K901" t="s">
        <v>6906</v>
      </c>
    </row>
    <row r="902" spans="1:11" x14ac:dyDescent="0.25">
      <c r="A902">
        <v>928</v>
      </c>
      <c r="B902" t="s">
        <v>464</v>
      </c>
      <c r="C902" t="s">
        <v>6817</v>
      </c>
      <c r="D902" s="10">
        <v>41671</v>
      </c>
      <c r="E902" s="13" t="s">
        <v>4020</v>
      </c>
      <c r="F902" s="13" t="s">
        <v>4021</v>
      </c>
      <c r="G902" s="13" t="s">
        <v>4022</v>
      </c>
      <c r="H902" s="13" t="s">
        <v>744</v>
      </c>
      <c r="I902" s="13" t="s">
        <v>4023</v>
      </c>
      <c r="J902" t="s">
        <v>6828</v>
      </c>
      <c r="K902" t="s">
        <v>6906</v>
      </c>
    </row>
    <row r="903" spans="1:11" x14ac:dyDescent="0.25">
      <c r="A903">
        <v>929</v>
      </c>
      <c r="B903" t="s">
        <v>464</v>
      </c>
      <c r="C903" t="s">
        <v>6818</v>
      </c>
      <c r="D903" s="10">
        <v>42035</v>
      </c>
      <c r="E903" s="13" t="s">
        <v>4024</v>
      </c>
      <c r="F903" s="13" t="s">
        <v>4025</v>
      </c>
      <c r="G903" s="13" t="s">
        <v>4026</v>
      </c>
      <c r="H903" s="13" t="s">
        <v>744</v>
      </c>
      <c r="I903" s="13" t="s">
        <v>4027</v>
      </c>
      <c r="J903" t="s">
        <v>6828</v>
      </c>
      <c r="K903" t="s">
        <v>6906</v>
      </c>
    </row>
    <row r="904" spans="1:11" x14ac:dyDescent="0.25">
      <c r="A904">
        <v>930</v>
      </c>
      <c r="B904" t="s">
        <v>464</v>
      </c>
      <c r="C904" t="s">
        <v>6819</v>
      </c>
      <c r="D904" s="10">
        <v>42399</v>
      </c>
      <c r="E904" s="13" t="s">
        <v>4028</v>
      </c>
      <c r="F904" s="13" t="s">
        <v>4029</v>
      </c>
      <c r="G904" s="13" t="s">
        <v>4030</v>
      </c>
      <c r="H904" s="13" t="s">
        <v>744</v>
      </c>
      <c r="I904" s="13" t="s">
        <v>4031</v>
      </c>
      <c r="J904" t="s">
        <v>6828</v>
      </c>
      <c r="K904" t="s">
        <v>6906</v>
      </c>
    </row>
    <row r="905" spans="1:11" x14ac:dyDescent="0.25">
      <c r="A905">
        <v>931</v>
      </c>
      <c r="B905" t="s">
        <v>466</v>
      </c>
      <c r="C905" t="s">
        <v>6816</v>
      </c>
      <c r="D905" s="10">
        <v>41307</v>
      </c>
      <c r="E905" s="13" t="s">
        <v>4032</v>
      </c>
      <c r="F905" s="13" t="s">
        <v>4033</v>
      </c>
      <c r="G905" s="13" t="s">
        <v>4034</v>
      </c>
      <c r="H905" s="13" t="s">
        <v>744</v>
      </c>
      <c r="I905" s="13" t="s">
        <v>4035</v>
      </c>
      <c r="J905" t="s">
        <v>6820</v>
      </c>
      <c r="K905" t="s">
        <v>6881</v>
      </c>
    </row>
    <row r="906" spans="1:11" x14ac:dyDescent="0.25">
      <c r="A906">
        <v>932</v>
      </c>
      <c r="B906" t="s">
        <v>466</v>
      </c>
      <c r="C906" t="s">
        <v>6817</v>
      </c>
      <c r="D906" s="10">
        <v>41671</v>
      </c>
      <c r="E906" s="13" t="s">
        <v>4036</v>
      </c>
      <c r="F906" s="13" t="s">
        <v>4037</v>
      </c>
      <c r="G906" s="13" t="s">
        <v>4038</v>
      </c>
      <c r="H906" s="13" t="s">
        <v>744</v>
      </c>
      <c r="I906" s="13" t="s">
        <v>4039</v>
      </c>
      <c r="J906" t="s">
        <v>6820</v>
      </c>
      <c r="K906" t="s">
        <v>6881</v>
      </c>
    </row>
    <row r="907" spans="1:11" x14ac:dyDescent="0.25">
      <c r="A907">
        <v>933</v>
      </c>
      <c r="B907" t="s">
        <v>466</v>
      </c>
      <c r="C907" t="s">
        <v>6818</v>
      </c>
      <c r="D907" s="10">
        <v>42035</v>
      </c>
      <c r="E907" s="13" t="s">
        <v>4040</v>
      </c>
      <c r="F907" s="13" t="s">
        <v>4041</v>
      </c>
      <c r="G907" s="13" t="s">
        <v>4042</v>
      </c>
      <c r="H907" s="13" t="s">
        <v>744</v>
      </c>
      <c r="I907" s="13" t="s">
        <v>1588</v>
      </c>
      <c r="J907" t="s">
        <v>6820</v>
      </c>
      <c r="K907" t="s">
        <v>6881</v>
      </c>
    </row>
    <row r="908" spans="1:11" x14ac:dyDescent="0.25">
      <c r="A908">
        <v>934</v>
      </c>
      <c r="B908" t="s">
        <v>466</v>
      </c>
      <c r="C908" t="s">
        <v>6819</v>
      </c>
      <c r="D908" s="10">
        <v>42399</v>
      </c>
      <c r="E908" s="13" t="s">
        <v>4043</v>
      </c>
      <c r="F908" s="13" t="s">
        <v>4044</v>
      </c>
      <c r="G908" s="13" t="s">
        <v>4045</v>
      </c>
      <c r="H908" s="13" t="s">
        <v>744</v>
      </c>
      <c r="I908" s="13" t="s">
        <v>4046</v>
      </c>
      <c r="J908" t="s">
        <v>6820</v>
      </c>
      <c r="K908" t="s">
        <v>6881</v>
      </c>
    </row>
    <row r="909" spans="1:11" x14ac:dyDescent="0.25">
      <c r="A909">
        <v>935</v>
      </c>
      <c r="B909" t="s">
        <v>467</v>
      </c>
      <c r="C909" t="s">
        <v>6816</v>
      </c>
      <c r="D909" s="10">
        <v>41639</v>
      </c>
      <c r="E909" s="13" t="s">
        <v>4047</v>
      </c>
      <c r="F909" s="13" t="s">
        <v>4048</v>
      </c>
      <c r="G909" s="13" t="s">
        <v>4049</v>
      </c>
      <c r="H909" s="13" t="s">
        <v>744</v>
      </c>
      <c r="I909" s="13" t="s">
        <v>4050</v>
      </c>
      <c r="J909" t="s">
        <v>8</v>
      </c>
      <c r="K909" t="s">
        <v>249</v>
      </c>
    </row>
    <row r="910" spans="1:11" x14ac:dyDescent="0.25">
      <c r="A910">
        <v>936</v>
      </c>
      <c r="B910" t="s">
        <v>467</v>
      </c>
      <c r="C910" t="s">
        <v>6817</v>
      </c>
      <c r="D910" s="10">
        <v>42004</v>
      </c>
      <c r="E910" s="13" t="s">
        <v>4051</v>
      </c>
      <c r="F910" s="13" t="s">
        <v>4052</v>
      </c>
      <c r="G910" s="13" t="s">
        <v>1514</v>
      </c>
      <c r="H910" s="13" t="s">
        <v>744</v>
      </c>
      <c r="I910" s="13" t="s">
        <v>4053</v>
      </c>
      <c r="J910" t="s">
        <v>8</v>
      </c>
      <c r="K910" t="s">
        <v>249</v>
      </c>
    </row>
    <row r="911" spans="1:11" x14ac:dyDescent="0.25">
      <c r="A911">
        <v>937</v>
      </c>
      <c r="B911" t="s">
        <v>467</v>
      </c>
      <c r="C911" t="s">
        <v>6818</v>
      </c>
      <c r="D911" s="10">
        <v>42369</v>
      </c>
      <c r="E911" s="13" t="s">
        <v>4054</v>
      </c>
      <c r="F911" s="13" t="s">
        <v>4055</v>
      </c>
      <c r="G911" s="13" t="s">
        <v>4056</v>
      </c>
      <c r="H911" s="13" t="s">
        <v>744</v>
      </c>
      <c r="I911" s="13" t="s">
        <v>4057</v>
      </c>
      <c r="J911" t="s">
        <v>8</v>
      </c>
      <c r="K911" t="s">
        <v>249</v>
      </c>
    </row>
    <row r="912" spans="1:11" x14ac:dyDescent="0.25">
      <c r="A912">
        <v>938</v>
      </c>
      <c r="B912" t="s">
        <v>467</v>
      </c>
      <c r="C912" t="s">
        <v>6819</v>
      </c>
      <c r="D912" s="10">
        <v>42735</v>
      </c>
      <c r="E912" s="13" t="s">
        <v>4058</v>
      </c>
      <c r="F912" s="13" t="s">
        <v>4059</v>
      </c>
      <c r="G912" s="13" t="s">
        <v>4060</v>
      </c>
      <c r="H912" s="13" t="s">
        <v>744</v>
      </c>
      <c r="I912" s="13" t="s">
        <v>4061</v>
      </c>
      <c r="J912" t="s">
        <v>8</v>
      </c>
      <c r="K912" t="s">
        <v>249</v>
      </c>
    </row>
    <row r="913" spans="1:11" x14ac:dyDescent="0.25">
      <c r="A913">
        <v>939</v>
      </c>
      <c r="B913" t="s">
        <v>468</v>
      </c>
      <c r="C913" t="s">
        <v>6816</v>
      </c>
      <c r="D913" s="10">
        <v>41307</v>
      </c>
      <c r="E913" s="13" t="s">
        <v>4062</v>
      </c>
      <c r="F913" s="13" t="s">
        <v>4063</v>
      </c>
      <c r="G913" s="13" t="s">
        <v>4064</v>
      </c>
      <c r="H913" s="13" t="s">
        <v>744</v>
      </c>
      <c r="I913" s="13" t="s">
        <v>744</v>
      </c>
      <c r="J913" t="s">
        <v>6820</v>
      </c>
      <c r="K913" t="s">
        <v>6889</v>
      </c>
    </row>
    <row r="914" spans="1:11" x14ac:dyDescent="0.25">
      <c r="A914">
        <v>940</v>
      </c>
      <c r="B914" t="s">
        <v>468</v>
      </c>
      <c r="C914" t="s">
        <v>6817</v>
      </c>
      <c r="D914" s="10">
        <v>41671</v>
      </c>
      <c r="E914" s="13" t="s">
        <v>4065</v>
      </c>
      <c r="F914" s="13" t="s">
        <v>4066</v>
      </c>
      <c r="G914" s="13" t="s">
        <v>4067</v>
      </c>
      <c r="H914" s="13" t="s">
        <v>744</v>
      </c>
      <c r="I914" s="13" t="s">
        <v>744</v>
      </c>
      <c r="J914" t="s">
        <v>6820</v>
      </c>
      <c r="K914" t="s">
        <v>6889</v>
      </c>
    </row>
    <row r="915" spans="1:11" x14ac:dyDescent="0.25">
      <c r="A915">
        <v>941</v>
      </c>
      <c r="B915" t="s">
        <v>468</v>
      </c>
      <c r="C915" t="s">
        <v>6818</v>
      </c>
      <c r="D915" s="10">
        <v>42035</v>
      </c>
      <c r="E915" s="13" t="s">
        <v>4068</v>
      </c>
      <c r="F915" s="13" t="s">
        <v>4069</v>
      </c>
      <c r="G915" s="13" t="s">
        <v>793</v>
      </c>
      <c r="H915" s="13" t="s">
        <v>744</v>
      </c>
      <c r="I915" s="13" t="s">
        <v>744</v>
      </c>
      <c r="J915" t="s">
        <v>6820</v>
      </c>
      <c r="K915" t="s">
        <v>6889</v>
      </c>
    </row>
    <row r="916" spans="1:11" x14ac:dyDescent="0.25">
      <c r="A916">
        <v>942</v>
      </c>
      <c r="B916" t="s">
        <v>468</v>
      </c>
      <c r="C916" t="s">
        <v>6819</v>
      </c>
      <c r="D916" s="10">
        <v>42399</v>
      </c>
      <c r="E916" s="13" t="s">
        <v>4070</v>
      </c>
      <c r="F916" s="13" t="s">
        <v>4071</v>
      </c>
      <c r="G916" s="13" t="s">
        <v>4072</v>
      </c>
      <c r="H916" s="13" t="s">
        <v>744</v>
      </c>
      <c r="I916" s="13" t="s">
        <v>744</v>
      </c>
      <c r="J916" t="s">
        <v>6820</v>
      </c>
      <c r="K916" t="s">
        <v>6889</v>
      </c>
    </row>
    <row r="917" spans="1:11" x14ac:dyDescent="0.25">
      <c r="A917">
        <v>943</v>
      </c>
      <c r="B917" t="s">
        <v>469</v>
      </c>
      <c r="C917" t="s">
        <v>6816</v>
      </c>
      <c r="D917" s="10">
        <v>41274</v>
      </c>
      <c r="E917" s="13" t="s">
        <v>4073</v>
      </c>
      <c r="F917" s="13" t="s">
        <v>4074</v>
      </c>
      <c r="G917" s="13" t="s">
        <v>4075</v>
      </c>
      <c r="H917" s="13" t="s">
        <v>744</v>
      </c>
      <c r="I917" s="13" t="s">
        <v>4076</v>
      </c>
      <c r="J917" t="s">
        <v>8</v>
      </c>
      <c r="K917" t="s">
        <v>6870</v>
      </c>
    </row>
    <row r="918" spans="1:11" x14ac:dyDescent="0.25">
      <c r="A918">
        <v>944</v>
      </c>
      <c r="B918" t="s">
        <v>469</v>
      </c>
      <c r="C918" t="s">
        <v>6817</v>
      </c>
      <c r="D918" s="10">
        <v>41639</v>
      </c>
      <c r="E918" s="13" t="s">
        <v>4077</v>
      </c>
      <c r="F918" s="13" t="s">
        <v>4078</v>
      </c>
      <c r="G918" s="13" t="s">
        <v>4079</v>
      </c>
      <c r="H918" s="13" t="s">
        <v>744</v>
      </c>
      <c r="I918" s="13" t="s">
        <v>4080</v>
      </c>
      <c r="J918" t="s">
        <v>8</v>
      </c>
      <c r="K918" t="s">
        <v>6870</v>
      </c>
    </row>
    <row r="919" spans="1:11" x14ac:dyDescent="0.25">
      <c r="A919">
        <v>945</v>
      </c>
      <c r="B919" t="s">
        <v>469</v>
      </c>
      <c r="C919" t="s">
        <v>6818</v>
      </c>
      <c r="D919" s="10">
        <v>42004</v>
      </c>
      <c r="E919" s="13" t="s">
        <v>4081</v>
      </c>
      <c r="F919" s="13" t="s">
        <v>4082</v>
      </c>
      <c r="G919" s="13" t="s">
        <v>4083</v>
      </c>
      <c r="H919" s="13" t="s">
        <v>744</v>
      </c>
      <c r="I919" s="13" t="s">
        <v>4084</v>
      </c>
      <c r="J919" t="s">
        <v>8</v>
      </c>
      <c r="K919" t="s">
        <v>6870</v>
      </c>
    </row>
    <row r="920" spans="1:11" x14ac:dyDescent="0.25">
      <c r="A920">
        <v>946</v>
      </c>
      <c r="B920" t="s">
        <v>469</v>
      </c>
      <c r="C920" t="s">
        <v>6819</v>
      </c>
      <c r="D920" s="10">
        <v>42369</v>
      </c>
      <c r="E920" s="13" t="s">
        <v>4085</v>
      </c>
      <c r="F920" s="13" t="s">
        <v>4086</v>
      </c>
      <c r="G920" s="13" t="s">
        <v>4087</v>
      </c>
      <c r="H920" s="13" t="s">
        <v>744</v>
      </c>
      <c r="I920" s="13" t="s">
        <v>4088</v>
      </c>
      <c r="J920" t="s">
        <v>8</v>
      </c>
      <c r="K920" t="s">
        <v>6870</v>
      </c>
    </row>
    <row r="921" spans="1:11" x14ac:dyDescent="0.25">
      <c r="A921">
        <v>947</v>
      </c>
      <c r="B921" t="s">
        <v>470</v>
      </c>
      <c r="C921" t="s">
        <v>6816</v>
      </c>
      <c r="D921" s="10">
        <v>41608</v>
      </c>
      <c r="E921" s="13" t="s">
        <v>4089</v>
      </c>
      <c r="F921" s="13" t="s">
        <v>4090</v>
      </c>
      <c r="G921" s="13" t="s">
        <v>4091</v>
      </c>
      <c r="H921" s="13" t="s">
        <v>744</v>
      </c>
      <c r="I921" s="13" t="s">
        <v>744</v>
      </c>
      <c r="J921" t="s">
        <v>6820</v>
      </c>
      <c r="K921" t="s">
        <v>282</v>
      </c>
    </row>
    <row r="922" spans="1:11" x14ac:dyDescent="0.25">
      <c r="A922">
        <v>948</v>
      </c>
      <c r="B922" t="s">
        <v>470</v>
      </c>
      <c r="C922" t="s">
        <v>6817</v>
      </c>
      <c r="D922" s="10">
        <v>41973</v>
      </c>
      <c r="E922" s="13" t="s">
        <v>4092</v>
      </c>
      <c r="F922" s="13" t="s">
        <v>4093</v>
      </c>
      <c r="G922" s="13" t="s">
        <v>4094</v>
      </c>
      <c r="H922" s="13" t="s">
        <v>744</v>
      </c>
      <c r="I922" s="13" t="s">
        <v>744</v>
      </c>
      <c r="J922" t="s">
        <v>6820</v>
      </c>
      <c r="K922" t="s">
        <v>282</v>
      </c>
    </row>
    <row r="923" spans="1:11" x14ac:dyDescent="0.25">
      <c r="A923">
        <v>949</v>
      </c>
      <c r="B923" t="s">
        <v>470</v>
      </c>
      <c r="C923" t="s">
        <v>6818</v>
      </c>
      <c r="D923" s="10">
        <v>42338</v>
      </c>
      <c r="E923" s="13" t="s">
        <v>4095</v>
      </c>
      <c r="F923" s="13" t="s">
        <v>4096</v>
      </c>
      <c r="G923" s="13" t="s">
        <v>4097</v>
      </c>
      <c r="H923" s="13" t="s">
        <v>744</v>
      </c>
      <c r="I923" s="13" t="s">
        <v>744</v>
      </c>
      <c r="J923" t="s">
        <v>6820</v>
      </c>
      <c r="K923" t="s">
        <v>282</v>
      </c>
    </row>
    <row r="924" spans="1:11" x14ac:dyDescent="0.25">
      <c r="A924">
        <v>950</v>
      </c>
      <c r="B924" t="s">
        <v>470</v>
      </c>
      <c r="C924" t="s">
        <v>6819</v>
      </c>
      <c r="D924" s="10">
        <v>42704</v>
      </c>
      <c r="E924" s="13" t="s">
        <v>4098</v>
      </c>
      <c r="F924" s="13" t="s">
        <v>4099</v>
      </c>
      <c r="G924" s="13" t="s">
        <v>4100</v>
      </c>
      <c r="H924" s="13" t="s">
        <v>744</v>
      </c>
      <c r="I924" s="13" t="s">
        <v>744</v>
      </c>
      <c r="J924" t="s">
        <v>6820</v>
      </c>
      <c r="K924" t="s">
        <v>282</v>
      </c>
    </row>
    <row r="925" spans="1:11" x14ac:dyDescent="0.25">
      <c r="A925">
        <v>951</v>
      </c>
      <c r="B925" t="s">
        <v>471</v>
      </c>
      <c r="C925" t="s">
        <v>6816</v>
      </c>
      <c r="D925" s="10">
        <v>41274</v>
      </c>
      <c r="E925" s="13" t="s">
        <v>4101</v>
      </c>
      <c r="F925" s="13" t="s">
        <v>4102</v>
      </c>
      <c r="G925" s="13" t="s">
        <v>4103</v>
      </c>
      <c r="H925" s="13" t="s">
        <v>744</v>
      </c>
      <c r="I925" s="13" t="s">
        <v>4104</v>
      </c>
      <c r="J925" t="s">
        <v>6824</v>
      </c>
      <c r="K925" t="s">
        <v>6882</v>
      </c>
    </row>
    <row r="926" spans="1:11" x14ac:dyDescent="0.25">
      <c r="A926">
        <v>952</v>
      </c>
      <c r="B926" t="s">
        <v>471</v>
      </c>
      <c r="C926" t="s">
        <v>6817</v>
      </c>
      <c r="D926" s="10">
        <v>41639</v>
      </c>
      <c r="E926" s="13" t="s">
        <v>4105</v>
      </c>
      <c r="F926" s="13" t="s">
        <v>4106</v>
      </c>
      <c r="G926" s="13" t="s">
        <v>4107</v>
      </c>
      <c r="H926" s="13" t="s">
        <v>744</v>
      </c>
      <c r="I926" s="13" t="s">
        <v>4108</v>
      </c>
      <c r="J926" t="s">
        <v>6824</v>
      </c>
      <c r="K926" t="s">
        <v>6882</v>
      </c>
    </row>
    <row r="927" spans="1:11" x14ac:dyDescent="0.25">
      <c r="A927">
        <v>953</v>
      </c>
      <c r="B927" t="s">
        <v>471</v>
      </c>
      <c r="C927" t="s">
        <v>6818</v>
      </c>
      <c r="D927" s="10">
        <v>42004</v>
      </c>
      <c r="E927" s="13" t="s">
        <v>4109</v>
      </c>
      <c r="F927" s="13" t="s">
        <v>4110</v>
      </c>
      <c r="G927" s="13" t="s">
        <v>4111</v>
      </c>
      <c r="H927" s="13" t="s">
        <v>744</v>
      </c>
      <c r="I927" s="13" t="s">
        <v>4112</v>
      </c>
      <c r="J927" t="s">
        <v>6824</v>
      </c>
      <c r="K927" t="s">
        <v>6882</v>
      </c>
    </row>
    <row r="928" spans="1:11" x14ac:dyDescent="0.25">
      <c r="A928">
        <v>954</v>
      </c>
      <c r="B928" t="s">
        <v>471</v>
      </c>
      <c r="C928" t="s">
        <v>6819</v>
      </c>
      <c r="D928" s="10">
        <v>42369</v>
      </c>
      <c r="E928" s="13" t="s">
        <v>4113</v>
      </c>
      <c r="F928" s="13" t="s">
        <v>4114</v>
      </c>
      <c r="G928" s="13" t="s">
        <v>2644</v>
      </c>
      <c r="H928" s="13" t="s">
        <v>744</v>
      </c>
      <c r="I928" s="13" t="s">
        <v>4115</v>
      </c>
      <c r="J928" t="s">
        <v>6824</v>
      </c>
      <c r="K928" t="s">
        <v>6882</v>
      </c>
    </row>
    <row r="929" spans="1:11" x14ac:dyDescent="0.25">
      <c r="A929">
        <v>955</v>
      </c>
      <c r="B929" t="s">
        <v>472</v>
      </c>
      <c r="C929" t="s">
        <v>6816</v>
      </c>
      <c r="D929" s="10">
        <v>41274</v>
      </c>
      <c r="E929" s="13" t="s">
        <v>4116</v>
      </c>
      <c r="F929" s="13" t="s">
        <v>4117</v>
      </c>
      <c r="G929" s="13" t="s">
        <v>4118</v>
      </c>
      <c r="H929" s="13" t="s">
        <v>744</v>
      </c>
      <c r="I929" s="13" t="s">
        <v>4119</v>
      </c>
      <c r="J929" t="s">
        <v>6820</v>
      </c>
      <c r="K929" t="s">
        <v>473</v>
      </c>
    </row>
    <row r="930" spans="1:11" x14ac:dyDescent="0.25">
      <c r="A930">
        <v>956</v>
      </c>
      <c r="B930" t="s">
        <v>472</v>
      </c>
      <c r="C930" t="s">
        <v>6817</v>
      </c>
      <c r="D930" s="10">
        <v>41639</v>
      </c>
      <c r="E930" s="13" t="s">
        <v>4120</v>
      </c>
      <c r="F930" s="13" t="s">
        <v>4121</v>
      </c>
      <c r="G930" s="13" t="s">
        <v>4122</v>
      </c>
      <c r="H930" s="13" t="s">
        <v>744</v>
      </c>
      <c r="I930" s="13" t="s">
        <v>4123</v>
      </c>
      <c r="J930" t="s">
        <v>6820</v>
      </c>
      <c r="K930" t="s">
        <v>473</v>
      </c>
    </row>
    <row r="931" spans="1:11" x14ac:dyDescent="0.25">
      <c r="A931">
        <v>957</v>
      </c>
      <c r="B931" t="s">
        <v>472</v>
      </c>
      <c r="C931" t="s">
        <v>6818</v>
      </c>
      <c r="D931" s="10">
        <v>42004</v>
      </c>
      <c r="E931" s="13" t="s">
        <v>4124</v>
      </c>
      <c r="F931" s="13" t="s">
        <v>4125</v>
      </c>
      <c r="G931" s="13" t="s">
        <v>4126</v>
      </c>
      <c r="H931" s="13" t="s">
        <v>744</v>
      </c>
      <c r="I931" s="13" t="s">
        <v>4127</v>
      </c>
      <c r="J931" t="s">
        <v>6820</v>
      </c>
      <c r="K931" t="s">
        <v>473</v>
      </c>
    </row>
    <row r="932" spans="1:11" x14ac:dyDescent="0.25">
      <c r="A932">
        <v>958</v>
      </c>
      <c r="B932" t="s">
        <v>472</v>
      </c>
      <c r="C932" t="s">
        <v>6819</v>
      </c>
      <c r="D932" s="10">
        <v>42369</v>
      </c>
      <c r="E932" s="13" t="s">
        <v>4128</v>
      </c>
      <c r="F932" s="13" t="s">
        <v>4129</v>
      </c>
      <c r="G932" s="13" t="s">
        <v>4130</v>
      </c>
      <c r="H932" s="13" t="s">
        <v>744</v>
      </c>
      <c r="I932" s="13" t="s">
        <v>4131</v>
      </c>
      <c r="J932" t="s">
        <v>6820</v>
      </c>
      <c r="K932" t="s">
        <v>473</v>
      </c>
    </row>
    <row r="933" spans="1:11" x14ac:dyDescent="0.25">
      <c r="A933">
        <v>959</v>
      </c>
      <c r="B933" t="s">
        <v>474</v>
      </c>
      <c r="C933" t="s">
        <v>6816</v>
      </c>
      <c r="D933" s="10">
        <v>41274</v>
      </c>
      <c r="E933" s="13" t="s">
        <v>2429</v>
      </c>
      <c r="F933" s="13" t="s">
        <v>4132</v>
      </c>
      <c r="G933" s="13" t="s">
        <v>744</v>
      </c>
      <c r="H933" s="13" t="s">
        <v>744</v>
      </c>
      <c r="I933" s="13" t="s">
        <v>744</v>
      </c>
      <c r="J933" t="s">
        <v>8</v>
      </c>
      <c r="K933" t="s">
        <v>6870</v>
      </c>
    </row>
    <row r="934" spans="1:11" x14ac:dyDescent="0.25">
      <c r="A934">
        <v>960</v>
      </c>
      <c r="B934" t="s">
        <v>474</v>
      </c>
      <c r="C934" t="s">
        <v>6817</v>
      </c>
      <c r="D934" s="10">
        <v>41639</v>
      </c>
      <c r="E934" s="13" t="s">
        <v>4133</v>
      </c>
      <c r="F934" s="13" t="s">
        <v>4134</v>
      </c>
      <c r="G934" s="13" t="s">
        <v>744</v>
      </c>
      <c r="H934" s="13" t="s">
        <v>744</v>
      </c>
      <c r="I934" s="13" t="s">
        <v>744</v>
      </c>
      <c r="J934" t="s">
        <v>8</v>
      </c>
      <c r="K934" t="s">
        <v>6870</v>
      </c>
    </row>
    <row r="935" spans="1:11" x14ac:dyDescent="0.25">
      <c r="A935">
        <v>961</v>
      </c>
      <c r="B935" t="s">
        <v>474</v>
      </c>
      <c r="C935" t="s">
        <v>6818</v>
      </c>
      <c r="D935" s="10">
        <v>42004</v>
      </c>
      <c r="E935" s="13" t="s">
        <v>4135</v>
      </c>
      <c r="F935" s="13" t="s">
        <v>4136</v>
      </c>
      <c r="G935" s="13" t="s">
        <v>744</v>
      </c>
      <c r="H935" s="13" t="s">
        <v>744</v>
      </c>
      <c r="I935" s="13" t="s">
        <v>744</v>
      </c>
      <c r="J935" t="s">
        <v>8</v>
      </c>
      <c r="K935" t="s">
        <v>6870</v>
      </c>
    </row>
    <row r="936" spans="1:11" x14ac:dyDescent="0.25">
      <c r="A936">
        <v>962</v>
      </c>
      <c r="B936" t="s">
        <v>474</v>
      </c>
      <c r="C936" t="s">
        <v>6819</v>
      </c>
      <c r="D936" s="10">
        <v>42369</v>
      </c>
      <c r="E936" s="13" t="s">
        <v>4137</v>
      </c>
      <c r="F936" s="13" t="s">
        <v>4138</v>
      </c>
      <c r="G936" s="13" t="s">
        <v>744</v>
      </c>
      <c r="H936" s="13" t="s">
        <v>744</v>
      </c>
      <c r="I936" s="13" t="s">
        <v>744</v>
      </c>
      <c r="J936" t="s">
        <v>8</v>
      </c>
      <c r="K936" t="s">
        <v>6870</v>
      </c>
    </row>
    <row r="937" spans="1:11" x14ac:dyDescent="0.25">
      <c r="A937">
        <v>963</v>
      </c>
      <c r="B937" t="s">
        <v>475</v>
      </c>
      <c r="C937" t="s">
        <v>6816</v>
      </c>
      <c r="D937" s="10">
        <v>41455</v>
      </c>
      <c r="E937" s="13" t="s">
        <v>4139</v>
      </c>
      <c r="F937" s="13" t="s">
        <v>4140</v>
      </c>
      <c r="G937" s="13" t="s">
        <v>4141</v>
      </c>
      <c r="H937" s="13" t="s">
        <v>4142</v>
      </c>
      <c r="I937" s="13" t="s">
        <v>744</v>
      </c>
      <c r="J937" t="s">
        <v>6822</v>
      </c>
      <c r="K937" t="s">
        <v>46</v>
      </c>
    </row>
    <row r="938" spans="1:11" x14ac:dyDescent="0.25">
      <c r="A938">
        <v>964</v>
      </c>
      <c r="B938" t="s">
        <v>475</v>
      </c>
      <c r="C938" t="s">
        <v>6817</v>
      </c>
      <c r="D938" s="10">
        <v>41819</v>
      </c>
      <c r="E938" s="13" t="s">
        <v>4143</v>
      </c>
      <c r="F938" s="13" t="s">
        <v>4144</v>
      </c>
      <c r="G938" s="13" t="s">
        <v>4145</v>
      </c>
      <c r="H938" s="13" t="s">
        <v>4146</v>
      </c>
      <c r="I938" s="13" t="s">
        <v>744</v>
      </c>
      <c r="J938" t="s">
        <v>6822</v>
      </c>
      <c r="K938" t="s">
        <v>46</v>
      </c>
    </row>
    <row r="939" spans="1:11" x14ac:dyDescent="0.25">
      <c r="A939">
        <v>965</v>
      </c>
      <c r="B939" t="s">
        <v>475</v>
      </c>
      <c r="C939" t="s">
        <v>6818</v>
      </c>
      <c r="D939" s="10">
        <v>42183</v>
      </c>
      <c r="E939" s="13" t="s">
        <v>4147</v>
      </c>
      <c r="F939" s="13" t="s">
        <v>4148</v>
      </c>
      <c r="G939" s="13" t="s">
        <v>4149</v>
      </c>
      <c r="H939" s="13" t="s">
        <v>4150</v>
      </c>
      <c r="I939" s="13" t="s">
        <v>744</v>
      </c>
      <c r="J939" t="s">
        <v>6822</v>
      </c>
      <c r="K939" t="s">
        <v>46</v>
      </c>
    </row>
    <row r="940" spans="1:11" x14ac:dyDescent="0.25">
      <c r="A940">
        <v>966</v>
      </c>
      <c r="B940" t="s">
        <v>475</v>
      </c>
      <c r="C940" t="s">
        <v>6819</v>
      </c>
      <c r="D940" s="10">
        <v>42554</v>
      </c>
      <c r="E940" s="13" t="s">
        <v>4151</v>
      </c>
      <c r="F940" s="13" t="s">
        <v>4152</v>
      </c>
      <c r="G940" s="13" t="s">
        <v>4153</v>
      </c>
      <c r="H940" s="13" t="s">
        <v>4154</v>
      </c>
      <c r="I940" s="13" t="s">
        <v>744</v>
      </c>
      <c r="J940" t="s">
        <v>6822</v>
      </c>
      <c r="K940" t="s">
        <v>46</v>
      </c>
    </row>
    <row r="941" spans="1:11" x14ac:dyDescent="0.25">
      <c r="A941">
        <v>967</v>
      </c>
      <c r="B941" t="s">
        <v>479</v>
      </c>
      <c r="C941" t="s">
        <v>6816</v>
      </c>
      <c r="D941" s="10">
        <v>41274</v>
      </c>
      <c r="E941" s="13" t="s">
        <v>4155</v>
      </c>
      <c r="F941" s="13" t="s">
        <v>4156</v>
      </c>
      <c r="G941" s="13" t="s">
        <v>4157</v>
      </c>
      <c r="H941" s="13" t="s">
        <v>4158</v>
      </c>
      <c r="I941" s="13" t="s">
        <v>744</v>
      </c>
      <c r="J941" t="s">
        <v>6824</v>
      </c>
      <c r="K941" t="s">
        <v>29</v>
      </c>
    </row>
    <row r="942" spans="1:11" x14ac:dyDescent="0.25">
      <c r="A942">
        <v>968</v>
      </c>
      <c r="B942" t="s">
        <v>479</v>
      </c>
      <c r="C942" t="s">
        <v>6817</v>
      </c>
      <c r="D942" s="10">
        <v>41639</v>
      </c>
      <c r="E942" s="13" t="s">
        <v>4159</v>
      </c>
      <c r="F942" s="13" t="s">
        <v>4160</v>
      </c>
      <c r="G942" s="13" t="s">
        <v>4161</v>
      </c>
      <c r="H942" s="13" t="s">
        <v>4162</v>
      </c>
      <c r="I942" s="13" t="s">
        <v>744</v>
      </c>
      <c r="J942" t="s">
        <v>6824</v>
      </c>
      <c r="K942" t="s">
        <v>29</v>
      </c>
    </row>
    <row r="943" spans="1:11" x14ac:dyDescent="0.25">
      <c r="A943">
        <v>969</v>
      </c>
      <c r="B943" t="s">
        <v>479</v>
      </c>
      <c r="C943" t="s">
        <v>6818</v>
      </c>
      <c r="D943" s="10">
        <v>42004</v>
      </c>
      <c r="E943" s="13" t="s">
        <v>4163</v>
      </c>
      <c r="F943" s="13" t="s">
        <v>4164</v>
      </c>
      <c r="G943" s="13" t="s">
        <v>4165</v>
      </c>
      <c r="H943" s="13" t="s">
        <v>4166</v>
      </c>
      <c r="I943" s="13" t="s">
        <v>744</v>
      </c>
      <c r="J943" t="s">
        <v>6824</v>
      </c>
      <c r="K943" t="s">
        <v>29</v>
      </c>
    </row>
    <row r="944" spans="1:11" x14ac:dyDescent="0.25">
      <c r="A944">
        <v>970</v>
      </c>
      <c r="B944" t="s">
        <v>479</v>
      </c>
      <c r="C944" t="s">
        <v>6819</v>
      </c>
      <c r="D944" s="10">
        <v>42369</v>
      </c>
      <c r="E944" s="13" t="s">
        <v>4167</v>
      </c>
      <c r="F944" s="13" t="s">
        <v>4168</v>
      </c>
      <c r="G944" s="13" t="s">
        <v>4169</v>
      </c>
      <c r="H944" s="13" t="s">
        <v>4170</v>
      </c>
      <c r="I944" s="13" t="s">
        <v>744</v>
      </c>
      <c r="J944" t="s">
        <v>6824</v>
      </c>
      <c r="K944" t="s">
        <v>29</v>
      </c>
    </row>
    <row r="945" spans="1:11" x14ac:dyDescent="0.25">
      <c r="A945">
        <v>971</v>
      </c>
      <c r="B945" t="s">
        <v>480</v>
      </c>
      <c r="C945" t="s">
        <v>6816</v>
      </c>
      <c r="D945" s="10">
        <v>41639</v>
      </c>
      <c r="E945" s="13" t="s">
        <v>4171</v>
      </c>
      <c r="F945" s="13" t="s">
        <v>4172</v>
      </c>
      <c r="G945" s="13" t="s">
        <v>4173</v>
      </c>
      <c r="H945" s="13" t="s">
        <v>744</v>
      </c>
      <c r="I945" s="13" t="s">
        <v>744</v>
      </c>
      <c r="J945" t="s">
        <v>8</v>
      </c>
      <c r="K945" t="s">
        <v>6849</v>
      </c>
    </row>
    <row r="946" spans="1:11" x14ac:dyDescent="0.25">
      <c r="A946">
        <v>972</v>
      </c>
      <c r="B946" t="s">
        <v>480</v>
      </c>
      <c r="C946" t="s">
        <v>6817</v>
      </c>
      <c r="D946" s="10">
        <v>42004</v>
      </c>
      <c r="E946" s="13" t="s">
        <v>4174</v>
      </c>
      <c r="F946" s="13" t="s">
        <v>4175</v>
      </c>
      <c r="G946" s="13" t="s">
        <v>4176</v>
      </c>
      <c r="H946" s="13" t="s">
        <v>744</v>
      </c>
      <c r="I946" s="13" t="s">
        <v>744</v>
      </c>
      <c r="J946" t="s">
        <v>8</v>
      </c>
      <c r="K946" t="s">
        <v>6849</v>
      </c>
    </row>
    <row r="947" spans="1:11" x14ac:dyDescent="0.25">
      <c r="A947">
        <v>973</v>
      </c>
      <c r="B947" t="s">
        <v>480</v>
      </c>
      <c r="C947" t="s">
        <v>6818</v>
      </c>
      <c r="D947" s="10">
        <v>42369</v>
      </c>
      <c r="E947" s="13" t="s">
        <v>4177</v>
      </c>
      <c r="F947" s="13" t="s">
        <v>4178</v>
      </c>
      <c r="G947" s="13" t="s">
        <v>4179</v>
      </c>
      <c r="H947" s="13" t="s">
        <v>744</v>
      </c>
      <c r="I947" s="13" t="s">
        <v>744</v>
      </c>
      <c r="J947" t="s">
        <v>8</v>
      </c>
      <c r="K947" t="s">
        <v>6849</v>
      </c>
    </row>
    <row r="948" spans="1:11" x14ac:dyDescent="0.25">
      <c r="A948">
        <v>974</v>
      </c>
      <c r="B948" t="s">
        <v>480</v>
      </c>
      <c r="C948" t="s">
        <v>6819</v>
      </c>
      <c r="D948" s="10">
        <v>42735</v>
      </c>
      <c r="E948" s="13" t="s">
        <v>4180</v>
      </c>
      <c r="F948" s="13" t="s">
        <v>4181</v>
      </c>
      <c r="G948" s="13" t="s">
        <v>4182</v>
      </c>
      <c r="H948" s="13" t="s">
        <v>744</v>
      </c>
      <c r="I948" s="13" t="s">
        <v>744</v>
      </c>
      <c r="J948" t="s">
        <v>8</v>
      </c>
      <c r="K948" t="s">
        <v>6849</v>
      </c>
    </row>
    <row r="949" spans="1:11" x14ac:dyDescent="0.25">
      <c r="A949">
        <v>975</v>
      </c>
      <c r="B949" t="s">
        <v>481</v>
      </c>
      <c r="C949" t="s">
        <v>6816</v>
      </c>
      <c r="D949" s="10">
        <v>41274</v>
      </c>
      <c r="E949" s="13" t="s">
        <v>4183</v>
      </c>
      <c r="F949" s="13" t="s">
        <v>4184</v>
      </c>
      <c r="G949" s="13" t="s">
        <v>4185</v>
      </c>
      <c r="H949" s="13" t="s">
        <v>744</v>
      </c>
      <c r="I949" s="13" t="s">
        <v>4186</v>
      </c>
      <c r="J949" t="s">
        <v>61</v>
      </c>
      <c r="K949" t="s">
        <v>6831</v>
      </c>
    </row>
    <row r="950" spans="1:11" x14ac:dyDescent="0.25">
      <c r="A950">
        <v>976</v>
      </c>
      <c r="B950" t="s">
        <v>481</v>
      </c>
      <c r="C950" t="s">
        <v>6817</v>
      </c>
      <c r="D950" s="10">
        <v>41639</v>
      </c>
      <c r="E950" s="13" t="s">
        <v>4187</v>
      </c>
      <c r="F950" s="13" t="s">
        <v>4188</v>
      </c>
      <c r="G950" s="13" t="s">
        <v>4189</v>
      </c>
      <c r="H950" s="13" t="s">
        <v>744</v>
      </c>
      <c r="I950" s="13" t="s">
        <v>4190</v>
      </c>
      <c r="J950" t="s">
        <v>61</v>
      </c>
      <c r="K950" t="s">
        <v>6831</v>
      </c>
    </row>
    <row r="951" spans="1:11" x14ac:dyDescent="0.25">
      <c r="A951">
        <v>977</v>
      </c>
      <c r="B951" t="s">
        <v>481</v>
      </c>
      <c r="C951" t="s">
        <v>6818</v>
      </c>
      <c r="D951" s="10">
        <v>42004</v>
      </c>
      <c r="E951" s="13" t="s">
        <v>4191</v>
      </c>
      <c r="F951" s="13" t="s">
        <v>4192</v>
      </c>
      <c r="G951" s="13" t="s">
        <v>4193</v>
      </c>
      <c r="H951" s="13" t="s">
        <v>744</v>
      </c>
      <c r="I951" s="13" t="s">
        <v>4194</v>
      </c>
      <c r="J951" t="s">
        <v>61</v>
      </c>
      <c r="K951" t="s">
        <v>6831</v>
      </c>
    </row>
    <row r="952" spans="1:11" x14ac:dyDescent="0.25">
      <c r="A952">
        <v>978</v>
      </c>
      <c r="B952" t="s">
        <v>481</v>
      </c>
      <c r="C952" t="s">
        <v>6819</v>
      </c>
      <c r="D952" s="10">
        <v>42369</v>
      </c>
      <c r="E952" s="13" t="s">
        <v>4195</v>
      </c>
      <c r="F952" s="13" t="s">
        <v>4196</v>
      </c>
      <c r="G952" s="13" t="s">
        <v>4197</v>
      </c>
      <c r="H952" s="13" t="s">
        <v>744</v>
      </c>
      <c r="I952" s="13" t="s">
        <v>4198</v>
      </c>
      <c r="J952" t="s">
        <v>61</v>
      </c>
      <c r="K952" t="s">
        <v>6831</v>
      </c>
    </row>
    <row r="953" spans="1:11" x14ac:dyDescent="0.25">
      <c r="A953">
        <v>979</v>
      </c>
      <c r="B953" t="s">
        <v>482</v>
      </c>
      <c r="C953" t="s">
        <v>6816</v>
      </c>
      <c r="D953" s="10">
        <v>41306</v>
      </c>
      <c r="E953" s="13" t="s">
        <v>4199</v>
      </c>
      <c r="F953" s="13" t="s">
        <v>4200</v>
      </c>
      <c r="G953" s="13" t="s">
        <v>4201</v>
      </c>
      <c r="H953" s="13" t="s">
        <v>744</v>
      </c>
      <c r="I953" s="13" t="s">
        <v>4202</v>
      </c>
      <c r="J953" t="s">
        <v>6820</v>
      </c>
      <c r="K953" t="s">
        <v>6898</v>
      </c>
    </row>
    <row r="954" spans="1:11" x14ac:dyDescent="0.25">
      <c r="A954">
        <v>980</v>
      </c>
      <c r="B954" t="s">
        <v>482</v>
      </c>
      <c r="C954" t="s">
        <v>6817</v>
      </c>
      <c r="D954" s="10">
        <v>41670</v>
      </c>
      <c r="E954" s="13" t="s">
        <v>4203</v>
      </c>
      <c r="F954" s="13" t="s">
        <v>4204</v>
      </c>
      <c r="G954" s="13" t="s">
        <v>4205</v>
      </c>
      <c r="H954" s="13" t="s">
        <v>744</v>
      </c>
      <c r="I954" s="13" t="s">
        <v>4206</v>
      </c>
      <c r="J954" t="s">
        <v>6820</v>
      </c>
      <c r="K954" t="s">
        <v>6898</v>
      </c>
    </row>
    <row r="955" spans="1:11" x14ac:dyDescent="0.25">
      <c r="A955">
        <v>981</v>
      </c>
      <c r="B955" t="s">
        <v>482</v>
      </c>
      <c r="C955" t="s">
        <v>6818</v>
      </c>
      <c r="D955" s="10">
        <v>42034</v>
      </c>
      <c r="E955" s="13" t="s">
        <v>4207</v>
      </c>
      <c r="F955" s="13" t="s">
        <v>4208</v>
      </c>
      <c r="G955" s="13" t="s">
        <v>4209</v>
      </c>
      <c r="H955" s="13" t="s">
        <v>744</v>
      </c>
      <c r="I955" s="13" t="s">
        <v>4210</v>
      </c>
      <c r="J955" t="s">
        <v>6820</v>
      </c>
      <c r="K955" t="s">
        <v>6898</v>
      </c>
    </row>
    <row r="956" spans="1:11" x14ac:dyDescent="0.25">
      <c r="A956">
        <v>982</v>
      </c>
      <c r="B956" t="s">
        <v>482</v>
      </c>
      <c r="C956" t="s">
        <v>6819</v>
      </c>
      <c r="D956" s="10">
        <v>42398</v>
      </c>
      <c r="E956" s="13" t="s">
        <v>4211</v>
      </c>
      <c r="F956" s="13" t="s">
        <v>4212</v>
      </c>
      <c r="G956" s="13" t="s">
        <v>4213</v>
      </c>
      <c r="H956" s="13" t="s">
        <v>744</v>
      </c>
      <c r="I956" s="13" t="s">
        <v>4214</v>
      </c>
      <c r="J956" t="s">
        <v>6820</v>
      </c>
      <c r="K956" t="s">
        <v>6898</v>
      </c>
    </row>
    <row r="957" spans="1:11" x14ac:dyDescent="0.25">
      <c r="A957">
        <v>983</v>
      </c>
      <c r="B957" t="s">
        <v>483</v>
      </c>
      <c r="C957" t="s">
        <v>6816</v>
      </c>
      <c r="D957" s="10">
        <v>41455</v>
      </c>
      <c r="E957" s="13" t="s">
        <v>4215</v>
      </c>
      <c r="F957" s="13" t="s">
        <v>4216</v>
      </c>
      <c r="G957" s="13" t="s">
        <v>4217</v>
      </c>
      <c r="H957" s="13" t="s">
        <v>4218</v>
      </c>
      <c r="I957" s="13" t="s">
        <v>744</v>
      </c>
      <c r="J957" t="s">
        <v>6822</v>
      </c>
      <c r="K957" t="s">
        <v>6839</v>
      </c>
    </row>
    <row r="958" spans="1:11" x14ac:dyDescent="0.25">
      <c r="A958">
        <v>984</v>
      </c>
      <c r="B958" t="s">
        <v>483</v>
      </c>
      <c r="C958" t="s">
        <v>6817</v>
      </c>
      <c r="D958" s="10">
        <v>41819</v>
      </c>
      <c r="E958" s="13" t="s">
        <v>4219</v>
      </c>
      <c r="F958" s="13" t="s">
        <v>4220</v>
      </c>
      <c r="G958" s="13" t="s">
        <v>4221</v>
      </c>
      <c r="H958" s="13" t="s">
        <v>4222</v>
      </c>
      <c r="I958" s="13" t="s">
        <v>744</v>
      </c>
      <c r="J958" t="s">
        <v>6822</v>
      </c>
      <c r="K958" t="s">
        <v>6839</v>
      </c>
    </row>
    <row r="959" spans="1:11" x14ac:dyDescent="0.25">
      <c r="A959">
        <v>985</v>
      </c>
      <c r="B959" t="s">
        <v>483</v>
      </c>
      <c r="C959" t="s">
        <v>6818</v>
      </c>
      <c r="D959" s="10">
        <v>42183</v>
      </c>
      <c r="E959" s="13" t="s">
        <v>4223</v>
      </c>
      <c r="F959" s="13" t="s">
        <v>4224</v>
      </c>
      <c r="G959" s="13" t="s">
        <v>4225</v>
      </c>
      <c r="H959" s="13" t="s">
        <v>4226</v>
      </c>
      <c r="I959" s="13" t="s">
        <v>744</v>
      </c>
      <c r="J959" t="s">
        <v>6822</v>
      </c>
      <c r="K959" t="s">
        <v>6839</v>
      </c>
    </row>
    <row r="960" spans="1:11" x14ac:dyDescent="0.25">
      <c r="A960">
        <v>986</v>
      </c>
      <c r="B960" t="s">
        <v>483</v>
      </c>
      <c r="C960" t="s">
        <v>6819</v>
      </c>
      <c r="D960" s="10">
        <v>42547</v>
      </c>
      <c r="E960" s="13" t="s">
        <v>4227</v>
      </c>
      <c r="F960" s="13" t="s">
        <v>4228</v>
      </c>
      <c r="G960" s="13" t="s">
        <v>4229</v>
      </c>
      <c r="H960" s="13" t="s">
        <v>4230</v>
      </c>
      <c r="I960" s="13" t="s">
        <v>744</v>
      </c>
      <c r="J960" t="s">
        <v>6822</v>
      </c>
      <c r="K960" t="s">
        <v>6839</v>
      </c>
    </row>
    <row r="961" spans="1:11" x14ac:dyDescent="0.25">
      <c r="A961">
        <v>987</v>
      </c>
      <c r="B961" t="s">
        <v>485</v>
      </c>
      <c r="C961" t="s">
        <v>6816</v>
      </c>
      <c r="D961" s="10">
        <v>41274</v>
      </c>
      <c r="E961" s="13" t="s">
        <v>4231</v>
      </c>
      <c r="F961" s="13" t="s">
        <v>4232</v>
      </c>
      <c r="G961" s="13" t="s">
        <v>4233</v>
      </c>
      <c r="H961" s="13" t="s">
        <v>744</v>
      </c>
      <c r="I961" s="13" t="s">
        <v>4234</v>
      </c>
      <c r="J961" t="s">
        <v>66</v>
      </c>
      <c r="K961" t="s">
        <v>6907</v>
      </c>
    </row>
    <row r="962" spans="1:11" x14ac:dyDescent="0.25">
      <c r="A962">
        <v>988</v>
      </c>
      <c r="B962" t="s">
        <v>485</v>
      </c>
      <c r="C962" t="s">
        <v>6817</v>
      </c>
      <c r="D962" s="10">
        <v>41639</v>
      </c>
      <c r="E962" s="13" t="s">
        <v>4235</v>
      </c>
      <c r="F962" s="13" t="s">
        <v>4236</v>
      </c>
      <c r="G962" s="13" t="s">
        <v>4237</v>
      </c>
      <c r="H962" s="13" t="s">
        <v>744</v>
      </c>
      <c r="I962" s="13" t="s">
        <v>4238</v>
      </c>
      <c r="J962" t="s">
        <v>66</v>
      </c>
      <c r="K962" t="s">
        <v>6907</v>
      </c>
    </row>
    <row r="963" spans="1:11" x14ac:dyDescent="0.25">
      <c r="A963">
        <v>989</v>
      </c>
      <c r="B963" t="s">
        <v>485</v>
      </c>
      <c r="C963" t="s">
        <v>6818</v>
      </c>
      <c r="D963" s="10">
        <v>42004</v>
      </c>
      <c r="E963" s="13" t="s">
        <v>4239</v>
      </c>
      <c r="F963" s="13" t="s">
        <v>4240</v>
      </c>
      <c r="G963" s="13" t="s">
        <v>4241</v>
      </c>
      <c r="H963" s="13" t="s">
        <v>744</v>
      </c>
      <c r="I963" s="13" t="s">
        <v>4242</v>
      </c>
      <c r="J963" t="s">
        <v>66</v>
      </c>
      <c r="K963" t="s">
        <v>6907</v>
      </c>
    </row>
    <row r="964" spans="1:11" x14ac:dyDescent="0.25">
      <c r="A964">
        <v>990</v>
      </c>
      <c r="B964" t="s">
        <v>485</v>
      </c>
      <c r="C964" t="s">
        <v>6819</v>
      </c>
      <c r="D964" s="10">
        <v>42369</v>
      </c>
      <c r="E964" s="13" t="s">
        <v>4243</v>
      </c>
      <c r="F964" s="13" t="s">
        <v>4244</v>
      </c>
      <c r="G964" s="13" t="s">
        <v>4245</v>
      </c>
      <c r="H964" s="13" t="s">
        <v>744</v>
      </c>
      <c r="I964" s="13" t="s">
        <v>4246</v>
      </c>
      <c r="J964" t="s">
        <v>66</v>
      </c>
      <c r="K964" t="s">
        <v>6907</v>
      </c>
    </row>
    <row r="965" spans="1:11" x14ac:dyDescent="0.25">
      <c r="A965">
        <v>991</v>
      </c>
      <c r="B965" t="s">
        <v>487</v>
      </c>
      <c r="C965" t="s">
        <v>6816</v>
      </c>
      <c r="D965" s="10">
        <v>41639</v>
      </c>
      <c r="E965" s="13" t="s">
        <v>4247</v>
      </c>
      <c r="F965" s="13" t="s">
        <v>4248</v>
      </c>
      <c r="G965" s="13" t="s">
        <v>4249</v>
      </c>
      <c r="H965" s="13" t="s">
        <v>744</v>
      </c>
      <c r="I965" s="13" t="s">
        <v>4250</v>
      </c>
      <c r="J965" t="s">
        <v>8</v>
      </c>
      <c r="K965" t="s">
        <v>9</v>
      </c>
    </row>
    <row r="966" spans="1:11" x14ac:dyDescent="0.25">
      <c r="A966">
        <v>992</v>
      </c>
      <c r="B966" t="s">
        <v>487</v>
      </c>
      <c r="C966" t="s">
        <v>6817</v>
      </c>
      <c r="D966" s="10">
        <v>42004</v>
      </c>
      <c r="E966" s="13" t="s">
        <v>4251</v>
      </c>
      <c r="F966" s="13" t="s">
        <v>4252</v>
      </c>
      <c r="G966" s="13" t="s">
        <v>2168</v>
      </c>
      <c r="H966" s="13" t="s">
        <v>744</v>
      </c>
      <c r="I966" s="13" t="s">
        <v>4253</v>
      </c>
      <c r="J966" t="s">
        <v>8</v>
      </c>
      <c r="K966" t="s">
        <v>9</v>
      </c>
    </row>
    <row r="967" spans="1:11" x14ac:dyDescent="0.25">
      <c r="A967">
        <v>993</v>
      </c>
      <c r="B967" t="s">
        <v>487</v>
      </c>
      <c r="C967" t="s">
        <v>6818</v>
      </c>
      <c r="D967" s="10">
        <v>42369</v>
      </c>
      <c r="E967" s="13" t="s">
        <v>4254</v>
      </c>
      <c r="F967" s="13" t="s">
        <v>4255</v>
      </c>
      <c r="G967" s="13" t="s">
        <v>4256</v>
      </c>
      <c r="H967" s="13" t="s">
        <v>744</v>
      </c>
      <c r="I967" s="13" t="s">
        <v>4257</v>
      </c>
      <c r="J967" t="s">
        <v>8</v>
      </c>
      <c r="K967" t="s">
        <v>9</v>
      </c>
    </row>
    <row r="968" spans="1:11" x14ac:dyDescent="0.25">
      <c r="A968">
        <v>994</v>
      </c>
      <c r="B968" t="s">
        <v>487</v>
      </c>
      <c r="C968" t="s">
        <v>6819</v>
      </c>
      <c r="D968" s="10">
        <v>42735</v>
      </c>
      <c r="E968" s="13" t="s">
        <v>4258</v>
      </c>
      <c r="F968" s="13" t="s">
        <v>4259</v>
      </c>
      <c r="G968" s="13" t="s">
        <v>4260</v>
      </c>
      <c r="H968" s="13" t="s">
        <v>744</v>
      </c>
      <c r="I968" s="13" t="s">
        <v>4261</v>
      </c>
      <c r="J968" t="s">
        <v>8</v>
      </c>
      <c r="K968" t="s">
        <v>9</v>
      </c>
    </row>
    <row r="969" spans="1:11" x14ac:dyDescent="0.25">
      <c r="A969">
        <v>995</v>
      </c>
      <c r="B969" t="s">
        <v>488</v>
      </c>
      <c r="C969" t="s">
        <v>6816</v>
      </c>
      <c r="D969" s="10">
        <v>41274</v>
      </c>
      <c r="E969" s="13" t="s">
        <v>4262</v>
      </c>
      <c r="F969" s="13" t="s">
        <v>4263</v>
      </c>
      <c r="G969" s="13" t="s">
        <v>4264</v>
      </c>
      <c r="H969" s="13" t="s">
        <v>744</v>
      </c>
      <c r="I969" s="13" t="s">
        <v>4265</v>
      </c>
      <c r="J969" t="s">
        <v>6877</v>
      </c>
      <c r="K969" t="s">
        <v>6908</v>
      </c>
    </row>
    <row r="970" spans="1:11" x14ac:dyDescent="0.25">
      <c r="A970">
        <v>996</v>
      </c>
      <c r="B970" t="s">
        <v>488</v>
      </c>
      <c r="C970" t="s">
        <v>6817</v>
      </c>
      <c r="D970" s="10">
        <v>41639</v>
      </c>
      <c r="E970" s="13" t="s">
        <v>4266</v>
      </c>
      <c r="F970" s="13" t="s">
        <v>4267</v>
      </c>
      <c r="G970" s="13" t="s">
        <v>4268</v>
      </c>
      <c r="H970" s="13" t="s">
        <v>744</v>
      </c>
      <c r="I970" s="13" t="s">
        <v>4269</v>
      </c>
      <c r="J970" t="s">
        <v>6877</v>
      </c>
      <c r="K970" t="s">
        <v>6908</v>
      </c>
    </row>
    <row r="971" spans="1:11" x14ac:dyDescent="0.25">
      <c r="A971">
        <v>997</v>
      </c>
      <c r="B971" t="s">
        <v>488</v>
      </c>
      <c r="C971" t="s">
        <v>6818</v>
      </c>
      <c r="D971" s="10">
        <v>42004</v>
      </c>
      <c r="E971" s="13" t="s">
        <v>4270</v>
      </c>
      <c r="F971" s="13" t="s">
        <v>4271</v>
      </c>
      <c r="G971" s="13" t="s">
        <v>4272</v>
      </c>
      <c r="H971" s="13" t="s">
        <v>744</v>
      </c>
      <c r="I971" s="13" t="s">
        <v>1116</v>
      </c>
      <c r="J971" t="s">
        <v>6877</v>
      </c>
      <c r="K971" t="s">
        <v>6908</v>
      </c>
    </row>
    <row r="972" spans="1:11" x14ac:dyDescent="0.25">
      <c r="A972">
        <v>998</v>
      </c>
      <c r="B972" t="s">
        <v>488</v>
      </c>
      <c r="C972" t="s">
        <v>6819</v>
      </c>
      <c r="D972" s="10">
        <v>42369</v>
      </c>
      <c r="E972" s="13" t="s">
        <v>4273</v>
      </c>
      <c r="F972" s="13" t="s">
        <v>4274</v>
      </c>
      <c r="G972" s="13" t="s">
        <v>4275</v>
      </c>
      <c r="H972" s="13" t="s">
        <v>744</v>
      </c>
      <c r="I972" s="13" t="s">
        <v>4276</v>
      </c>
      <c r="J972" t="s">
        <v>6877</v>
      </c>
      <c r="K972" t="s">
        <v>6908</v>
      </c>
    </row>
    <row r="973" spans="1:11" x14ac:dyDescent="0.25">
      <c r="A973">
        <v>999</v>
      </c>
      <c r="B973" t="s">
        <v>490</v>
      </c>
      <c r="C973" t="s">
        <v>6816</v>
      </c>
      <c r="D973" s="10">
        <v>41274</v>
      </c>
      <c r="E973" s="13" t="s">
        <v>4277</v>
      </c>
      <c r="F973" s="13" t="s">
        <v>4278</v>
      </c>
      <c r="G973" s="13" t="s">
        <v>4279</v>
      </c>
      <c r="H973" s="13" t="s">
        <v>4280</v>
      </c>
      <c r="I973" s="13" t="s">
        <v>744</v>
      </c>
      <c r="J973" t="s">
        <v>79</v>
      </c>
      <c r="K973" t="s">
        <v>6880</v>
      </c>
    </row>
    <row r="974" spans="1:11" x14ac:dyDescent="0.25">
      <c r="A974">
        <v>1000</v>
      </c>
      <c r="B974" t="s">
        <v>490</v>
      </c>
      <c r="C974" t="s">
        <v>6817</v>
      </c>
      <c r="D974" s="10">
        <v>41639</v>
      </c>
      <c r="E974" s="13" t="s">
        <v>4281</v>
      </c>
      <c r="F974" s="13" t="s">
        <v>4282</v>
      </c>
      <c r="G974" s="13" t="s">
        <v>4283</v>
      </c>
      <c r="H974" s="13" t="s">
        <v>4284</v>
      </c>
      <c r="I974" s="13" t="s">
        <v>744</v>
      </c>
      <c r="J974" t="s">
        <v>79</v>
      </c>
      <c r="K974" t="s">
        <v>6880</v>
      </c>
    </row>
    <row r="975" spans="1:11" x14ac:dyDescent="0.25">
      <c r="A975">
        <v>1001</v>
      </c>
      <c r="B975" t="s">
        <v>490</v>
      </c>
      <c r="C975" t="s">
        <v>6818</v>
      </c>
      <c r="D975" s="10">
        <v>42004</v>
      </c>
      <c r="E975" s="13" t="s">
        <v>4285</v>
      </c>
      <c r="F975" s="13" t="s">
        <v>4286</v>
      </c>
      <c r="G975" s="13" t="s">
        <v>1330</v>
      </c>
      <c r="H975" s="13" t="s">
        <v>2968</v>
      </c>
      <c r="I975" s="13" t="s">
        <v>744</v>
      </c>
      <c r="J975" t="s">
        <v>79</v>
      </c>
      <c r="K975" t="s">
        <v>6880</v>
      </c>
    </row>
    <row r="976" spans="1:11" x14ac:dyDescent="0.25">
      <c r="A976">
        <v>1002</v>
      </c>
      <c r="B976" t="s">
        <v>490</v>
      </c>
      <c r="C976" t="s">
        <v>6819</v>
      </c>
      <c r="D976" s="10">
        <v>42369</v>
      </c>
      <c r="E976" s="13" t="s">
        <v>4287</v>
      </c>
      <c r="F976" s="13" t="s">
        <v>4288</v>
      </c>
      <c r="G976" s="13" t="s">
        <v>1518</v>
      </c>
      <c r="H976" s="13" t="s">
        <v>3559</v>
      </c>
      <c r="I976" s="13" t="s">
        <v>744</v>
      </c>
      <c r="J976" t="s">
        <v>79</v>
      </c>
      <c r="K976" t="s">
        <v>6880</v>
      </c>
    </row>
    <row r="977" spans="1:11" x14ac:dyDescent="0.25">
      <c r="A977">
        <v>1003</v>
      </c>
      <c r="B977" t="s">
        <v>491</v>
      </c>
      <c r="C977" t="s">
        <v>6816</v>
      </c>
      <c r="D977" s="10">
        <v>41307</v>
      </c>
      <c r="E977" s="13" t="s">
        <v>4289</v>
      </c>
      <c r="F977" s="13" t="s">
        <v>4290</v>
      </c>
      <c r="G977" s="13" t="s">
        <v>4291</v>
      </c>
      <c r="H977" s="13" t="s">
        <v>744</v>
      </c>
      <c r="I977" s="13" t="s">
        <v>744</v>
      </c>
      <c r="J977" t="s">
        <v>6820</v>
      </c>
      <c r="K977" t="s">
        <v>6904</v>
      </c>
    </row>
    <row r="978" spans="1:11" x14ac:dyDescent="0.25">
      <c r="A978">
        <v>1004</v>
      </c>
      <c r="B978" t="s">
        <v>491</v>
      </c>
      <c r="C978" t="s">
        <v>6817</v>
      </c>
      <c r="D978" s="10">
        <v>41671</v>
      </c>
      <c r="E978" s="13" t="s">
        <v>4292</v>
      </c>
      <c r="F978" s="13" t="s">
        <v>4293</v>
      </c>
      <c r="G978" s="13" t="s">
        <v>4294</v>
      </c>
      <c r="H978" s="13" t="s">
        <v>744</v>
      </c>
      <c r="I978" s="13" t="s">
        <v>744</v>
      </c>
      <c r="J978" t="s">
        <v>6820</v>
      </c>
      <c r="K978" t="s">
        <v>6904</v>
      </c>
    </row>
    <row r="979" spans="1:11" x14ac:dyDescent="0.25">
      <c r="A979">
        <v>1005</v>
      </c>
      <c r="B979" t="s">
        <v>491</v>
      </c>
      <c r="C979" t="s">
        <v>6818</v>
      </c>
      <c r="D979" s="10">
        <v>42035</v>
      </c>
      <c r="E979" s="13" t="s">
        <v>4295</v>
      </c>
      <c r="F979" s="13" t="s">
        <v>4296</v>
      </c>
      <c r="G979" s="13" t="s">
        <v>4297</v>
      </c>
      <c r="H979" s="13" t="s">
        <v>744</v>
      </c>
      <c r="I979" s="13" t="s">
        <v>744</v>
      </c>
      <c r="J979" t="s">
        <v>6820</v>
      </c>
      <c r="K979" t="s">
        <v>6904</v>
      </c>
    </row>
    <row r="980" spans="1:11" x14ac:dyDescent="0.25">
      <c r="A980">
        <v>1006</v>
      </c>
      <c r="B980" t="s">
        <v>491</v>
      </c>
      <c r="C980" t="s">
        <v>6819</v>
      </c>
      <c r="D980" s="10">
        <v>42399</v>
      </c>
      <c r="E980" s="13" t="s">
        <v>4298</v>
      </c>
      <c r="F980" s="13" t="s">
        <v>4299</v>
      </c>
      <c r="G980" s="13" t="s">
        <v>4300</v>
      </c>
      <c r="H980" s="13" t="s">
        <v>744</v>
      </c>
      <c r="I980" s="13" t="s">
        <v>744</v>
      </c>
      <c r="J980" t="s">
        <v>6820</v>
      </c>
      <c r="K980" t="s">
        <v>6904</v>
      </c>
    </row>
    <row r="981" spans="1:11" x14ac:dyDescent="0.25">
      <c r="A981">
        <v>1007</v>
      </c>
      <c r="B981" t="s">
        <v>492</v>
      </c>
      <c r="C981" t="s">
        <v>6816</v>
      </c>
      <c r="D981" s="10">
        <v>41639</v>
      </c>
      <c r="E981" s="13" t="s">
        <v>4301</v>
      </c>
      <c r="F981" s="13" t="s">
        <v>744</v>
      </c>
      <c r="G981" s="13" t="s">
        <v>4302</v>
      </c>
      <c r="H981" s="13" t="s">
        <v>744</v>
      </c>
      <c r="I981" s="13" t="s">
        <v>1102</v>
      </c>
      <c r="J981" t="s">
        <v>6822</v>
      </c>
      <c r="K981" t="s">
        <v>6836</v>
      </c>
    </row>
    <row r="982" spans="1:11" x14ac:dyDescent="0.25">
      <c r="A982">
        <v>1008</v>
      </c>
      <c r="B982" t="s">
        <v>492</v>
      </c>
      <c r="C982" t="s">
        <v>6817</v>
      </c>
      <c r="D982" s="10">
        <v>42004</v>
      </c>
      <c r="E982" s="13" t="s">
        <v>4303</v>
      </c>
      <c r="F982" s="13" t="s">
        <v>744</v>
      </c>
      <c r="G982" s="13" t="s">
        <v>4304</v>
      </c>
      <c r="H982" s="13" t="s">
        <v>744</v>
      </c>
      <c r="I982" s="13" t="s">
        <v>4305</v>
      </c>
      <c r="J982" t="s">
        <v>6822</v>
      </c>
      <c r="K982" t="s">
        <v>6836</v>
      </c>
    </row>
    <row r="983" spans="1:11" x14ac:dyDescent="0.25">
      <c r="A983">
        <v>1009</v>
      </c>
      <c r="B983" t="s">
        <v>492</v>
      </c>
      <c r="C983" t="s">
        <v>6818</v>
      </c>
      <c r="D983" s="10">
        <v>42369</v>
      </c>
      <c r="E983" s="13" t="s">
        <v>4306</v>
      </c>
      <c r="F983" s="13" t="s">
        <v>744</v>
      </c>
      <c r="G983" s="13" t="s">
        <v>1151</v>
      </c>
      <c r="H983" s="13" t="s">
        <v>744</v>
      </c>
      <c r="I983" s="13" t="s">
        <v>4307</v>
      </c>
      <c r="J983" t="s">
        <v>6822</v>
      </c>
      <c r="K983" t="s">
        <v>6836</v>
      </c>
    </row>
    <row r="984" spans="1:11" x14ac:dyDescent="0.25">
      <c r="A984">
        <v>1010</v>
      </c>
      <c r="B984" t="s">
        <v>492</v>
      </c>
      <c r="C984" t="s">
        <v>6819</v>
      </c>
      <c r="D984" s="10">
        <v>42735</v>
      </c>
      <c r="E984" s="13" t="s">
        <v>4308</v>
      </c>
      <c r="F984" s="13" t="s">
        <v>744</v>
      </c>
      <c r="G984" s="13" t="s">
        <v>4309</v>
      </c>
      <c r="H984" s="13" t="s">
        <v>744</v>
      </c>
      <c r="I984" s="13" t="s">
        <v>1370</v>
      </c>
      <c r="J984" t="s">
        <v>6822</v>
      </c>
      <c r="K984" t="s">
        <v>6836</v>
      </c>
    </row>
    <row r="985" spans="1:11" x14ac:dyDescent="0.25">
      <c r="A985">
        <v>1011</v>
      </c>
      <c r="B985" t="s">
        <v>493</v>
      </c>
      <c r="C985" t="s">
        <v>6816</v>
      </c>
      <c r="D985" s="10">
        <v>41274</v>
      </c>
      <c r="E985" s="13" t="s">
        <v>4310</v>
      </c>
      <c r="F985" s="13" t="s">
        <v>4311</v>
      </c>
      <c r="G985" s="13" t="s">
        <v>4312</v>
      </c>
      <c r="H985" s="13" t="s">
        <v>744</v>
      </c>
      <c r="I985" s="13" t="s">
        <v>4313</v>
      </c>
      <c r="J985" t="s">
        <v>6834</v>
      </c>
      <c r="K985" t="s">
        <v>6886</v>
      </c>
    </row>
    <row r="986" spans="1:11" x14ac:dyDescent="0.25">
      <c r="A986">
        <v>1012</v>
      </c>
      <c r="B986" t="s">
        <v>493</v>
      </c>
      <c r="C986" t="s">
        <v>6817</v>
      </c>
      <c r="D986" s="10">
        <v>41639</v>
      </c>
      <c r="E986" s="13" t="s">
        <v>4314</v>
      </c>
      <c r="F986" s="13" t="s">
        <v>4315</v>
      </c>
      <c r="G986" s="13" t="s">
        <v>4316</v>
      </c>
      <c r="H986" s="13" t="s">
        <v>744</v>
      </c>
      <c r="I986" s="13" t="s">
        <v>4317</v>
      </c>
      <c r="J986" t="s">
        <v>6834</v>
      </c>
      <c r="K986" t="s">
        <v>6886</v>
      </c>
    </row>
    <row r="987" spans="1:11" x14ac:dyDescent="0.25">
      <c r="A987">
        <v>1013</v>
      </c>
      <c r="B987" t="s">
        <v>493</v>
      </c>
      <c r="C987" t="s">
        <v>6818</v>
      </c>
      <c r="D987" s="10">
        <v>42004</v>
      </c>
      <c r="E987" s="13" t="s">
        <v>4318</v>
      </c>
      <c r="F987" s="13" t="s">
        <v>4319</v>
      </c>
      <c r="G987" s="13" t="s">
        <v>4320</v>
      </c>
      <c r="H987" s="13" t="s">
        <v>744</v>
      </c>
      <c r="I987" s="13" t="s">
        <v>4321</v>
      </c>
      <c r="J987" t="s">
        <v>6834</v>
      </c>
      <c r="K987" t="s">
        <v>6886</v>
      </c>
    </row>
    <row r="988" spans="1:11" x14ac:dyDescent="0.25">
      <c r="A988">
        <v>1014</v>
      </c>
      <c r="B988" t="s">
        <v>493</v>
      </c>
      <c r="C988" t="s">
        <v>6819</v>
      </c>
      <c r="D988" s="10">
        <v>42369</v>
      </c>
      <c r="E988" s="13" t="s">
        <v>4322</v>
      </c>
      <c r="F988" s="13" t="s">
        <v>4323</v>
      </c>
      <c r="G988" s="13" t="s">
        <v>4324</v>
      </c>
      <c r="H988" s="13" t="s">
        <v>744</v>
      </c>
      <c r="I988" s="13" t="s">
        <v>4325</v>
      </c>
      <c r="J988" t="s">
        <v>6834</v>
      </c>
      <c r="K988" t="s">
        <v>6886</v>
      </c>
    </row>
    <row r="989" spans="1:11" x14ac:dyDescent="0.25">
      <c r="A989">
        <v>1015</v>
      </c>
      <c r="B989" t="s">
        <v>494</v>
      </c>
      <c r="C989" t="s">
        <v>6816</v>
      </c>
      <c r="D989" s="10">
        <v>41274</v>
      </c>
      <c r="E989" s="13" t="s">
        <v>4326</v>
      </c>
      <c r="F989" s="13" t="s">
        <v>4327</v>
      </c>
      <c r="G989" s="13" t="s">
        <v>4328</v>
      </c>
      <c r="H989" s="13" t="s">
        <v>744</v>
      </c>
      <c r="I989" s="13" t="s">
        <v>4329</v>
      </c>
      <c r="J989" t="s">
        <v>6834</v>
      </c>
      <c r="K989" t="s">
        <v>6892</v>
      </c>
    </row>
    <row r="990" spans="1:11" x14ac:dyDescent="0.25">
      <c r="A990">
        <v>1016</v>
      </c>
      <c r="B990" t="s">
        <v>494</v>
      </c>
      <c r="C990" t="s">
        <v>6817</v>
      </c>
      <c r="D990" s="10">
        <v>41639</v>
      </c>
      <c r="E990" s="13" t="s">
        <v>4330</v>
      </c>
      <c r="F990" s="13" t="s">
        <v>4331</v>
      </c>
      <c r="G990" s="13" t="s">
        <v>4332</v>
      </c>
      <c r="H990" s="13" t="s">
        <v>744</v>
      </c>
      <c r="I990" s="13" t="s">
        <v>4333</v>
      </c>
      <c r="J990" t="s">
        <v>6834</v>
      </c>
      <c r="K990" t="s">
        <v>6892</v>
      </c>
    </row>
    <row r="991" spans="1:11" x14ac:dyDescent="0.25">
      <c r="A991">
        <v>1017</v>
      </c>
      <c r="B991" t="s">
        <v>494</v>
      </c>
      <c r="C991" t="s">
        <v>6818</v>
      </c>
      <c r="D991" s="10">
        <v>42004</v>
      </c>
      <c r="E991" s="13" t="s">
        <v>4334</v>
      </c>
      <c r="F991" s="13" t="s">
        <v>4335</v>
      </c>
      <c r="G991" s="13" t="s">
        <v>4336</v>
      </c>
      <c r="H991" s="13" t="s">
        <v>744</v>
      </c>
      <c r="I991" s="13" t="s">
        <v>4337</v>
      </c>
      <c r="J991" t="s">
        <v>6834</v>
      </c>
      <c r="K991" t="s">
        <v>6892</v>
      </c>
    </row>
    <row r="992" spans="1:11" x14ac:dyDescent="0.25">
      <c r="A992">
        <v>1018</v>
      </c>
      <c r="B992" t="s">
        <v>494</v>
      </c>
      <c r="C992" t="s">
        <v>6819</v>
      </c>
      <c r="D992" s="10">
        <v>42369</v>
      </c>
      <c r="E992" s="13" t="s">
        <v>4338</v>
      </c>
      <c r="F992" s="13" t="s">
        <v>4339</v>
      </c>
      <c r="G992" s="13" t="s">
        <v>4340</v>
      </c>
      <c r="H992" s="13" t="s">
        <v>744</v>
      </c>
      <c r="I992" s="13" t="s">
        <v>4341</v>
      </c>
      <c r="J992" t="s">
        <v>6834</v>
      </c>
      <c r="K992" t="s">
        <v>6892</v>
      </c>
    </row>
    <row r="993" spans="1:11" x14ac:dyDescent="0.25">
      <c r="A993">
        <v>1019</v>
      </c>
      <c r="B993" t="s">
        <v>495</v>
      </c>
      <c r="C993" t="s">
        <v>6816</v>
      </c>
      <c r="D993" s="10">
        <v>41274</v>
      </c>
      <c r="E993" s="13" t="s">
        <v>4342</v>
      </c>
      <c r="F993" s="13" t="s">
        <v>4343</v>
      </c>
      <c r="G993" s="13" t="s">
        <v>1439</v>
      </c>
      <c r="H993" s="13" t="s">
        <v>744</v>
      </c>
      <c r="I993" s="13" t="s">
        <v>3559</v>
      </c>
      <c r="J993" t="s">
        <v>6820</v>
      </c>
      <c r="K993" t="s">
        <v>6861</v>
      </c>
    </row>
    <row r="994" spans="1:11" x14ac:dyDescent="0.25">
      <c r="A994">
        <v>1020</v>
      </c>
      <c r="B994" t="s">
        <v>495</v>
      </c>
      <c r="C994" t="s">
        <v>6817</v>
      </c>
      <c r="D994" s="10">
        <v>41639</v>
      </c>
      <c r="E994" s="13" t="s">
        <v>4344</v>
      </c>
      <c r="F994" s="13" t="s">
        <v>4345</v>
      </c>
      <c r="G994" s="13" t="s">
        <v>4346</v>
      </c>
      <c r="H994" s="13" t="s">
        <v>744</v>
      </c>
      <c r="I994" s="13" t="s">
        <v>2968</v>
      </c>
      <c r="J994" t="s">
        <v>6820</v>
      </c>
      <c r="K994" t="s">
        <v>6861</v>
      </c>
    </row>
    <row r="995" spans="1:11" x14ac:dyDescent="0.25">
      <c r="A995">
        <v>1021</v>
      </c>
      <c r="B995" t="s">
        <v>495</v>
      </c>
      <c r="C995" t="s">
        <v>6818</v>
      </c>
      <c r="D995" s="10">
        <v>42004</v>
      </c>
      <c r="E995" s="13" t="s">
        <v>4347</v>
      </c>
      <c r="F995" s="13" t="s">
        <v>4348</v>
      </c>
      <c r="G995" s="13" t="s">
        <v>4349</v>
      </c>
      <c r="H995" s="13" t="s">
        <v>744</v>
      </c>
      <c r="I995" s="13" t="s">
        <v>3055</v>
      </c>
      <c r="J995" t="s">
        <v>6820</v>
      </c>
      <c r="K995" t="s">
        <v>6861</v>
      </c>
    </row>
    <row r="996" spans="1:11" x14ac:dyDescent="0.25">
      <c r="A996">
        <v>1022</v>
      </c>
      <c r="B996" t="s">
        <v>495</v>
      </c>
      <c r="C996" t="s">
        <v>6819</v>
      </c>
      <c r="D996" s="10">
        <v>42369</v>
      </c>
      <c r="E996" s="13" t="s">
        <v>4350</v>
      </c>
      <c r="F996" s="13" t="s">
        <v>4351</v>
      </c>
      <c r="G996" s="13" t="s">
        <v>4352</v>
      </c>
      <c r="H996" s="13" t="s">
        <v>744</v>
      </c>
      <c r="I996" s="13" t="s">
        <v>3052</v>
      </c>
      <c r="J996" t="s">
        <v>6820</v>
      </c>
      <c r="K996" t="s">
        <v>6861</v>
      </c>
    </row>
    <row r="997" spans="1:11" x14ac:dyDescent="0.25">
      <c r="A997">
        <v>1023</v>
      </c>
      <c r="B997" t="s">
        <v>496</v>
      </c>
      <c r="C997" t="s">
        <v>6816</v>
      </c>
      <c r="D997" s="10">
        <v>41639</v>
      </c>
      <c r="E997" s="13" t="s">
        <v>4353</v>
      </c>
      <c r="F997" s="13" t="s">
        <v>4354</v>
      </c>
      <c r="G997" s="13" t="s">
        <v>2568</v>
      </c>
      <c r="H997" s="13" t="s">
        <v>744</v>
      </c>
      <c r="I997" s="13" t="s">
        <v>744</v>
      </c>
      <c r="J997" t="s">
        <v>8</v>
      </c>
      <c r="K997" t="s">
        <v>6838</v>
      </c>
    </row>
    <row r="998" spans="1:11" x14ac:dyDescent="0.25">
      <c r="A998">
        <v>1024</v>
      </c>
      <c r="B998" t="s">
        <v>496</v>
      </c>
      <c r="C998" t="s">
        <v>6817</v>
      </c>
      <c r="D998" s="10">
        <v>42004</v>
      </c>
      <c r="E998" s="13" t="s">
        <v>4355</v>
      </c>
      <c r="F998" s="13" t="s">
        <v>4356</v>
      </c>
      <c r="G998" s="13" t="s">
        <v>4357</v>
      </c>
      <c r="H998" s="13" t="s">
        <v>744</v>
      </c>
      <c r="I998" s="13" t="s">
        <v>744</v>
      </c>
      <c r="J998" t="s">
        <v>8</v>
      </c>
      <c r="K998" t="s">
        <v>6838</v>
      </c>
    </row>
    <row r="999" spans="1:11" x14ac:dyDescent="0.25">
      <c r="A999">
        <v>1025</v>
      </c>
      <c r="B999" t="s">
        <v>496</v>
      </c>
      <c r="C999" t="s">
        <v>6818</v>
      </c>
      <c r="D999" s="10">
        <v>42369</v>
      </c>
      <c r="E999" s="13" t="s">
        <v>4358</v>
      </c>
      <c r="F999" s="13" t="s">
        <v>4359</v>
      </c>
      <c r="G999" s="13" t="s">
        <v>4360</v>
      </c>
      <c r="H999" s="13" t="s">
        <v>744</v>
      </c>
      <c r="I999" s="13" t="s">
        <v>744</v>
      </c>
      <c r="J999" t="s">
        <v>8</v>
      </c>
      <c r="K999" t="s">
        <v>6838</v>
      </c>
    </row>
    <row r="1000" spans="1:11" x14ac:dyDescent="0.25">
      <c r="A1000">
        <v>1026</v>
      </c>
      <c r="B1000" t="s">
        <v>496</v>
      </c>
      <c r="C1000" t="s">
        <v>6819</v>
      </c>
      <c r="D1000" s="10">
        <v>42735</v>
      </c>
      <c r="E1000" s="13" t="s">
        <v>4361</v>
      </c>
      <c r="F1000" s="13" t="s">
        <v>4362</v>
      </c>
      <c r="G1000" s="13" t="s">
        <v>1999</v>
      </c>
      <c r="H1000" s="13" t="s">
        <v>744</v>
      </c>
      <c r="I1000" s="13" t="s">
        <v>744</v>
      </c>
      <c r="J1000" t="s">
        <v>8</v>
      </c>
      <c r="K1000" t="s">
        <v>6838</v>
      </c>
    </row>
    <row r="1001" spans="1:11" x14ac:dyDescent="0.25">
      <c r="A1001">
        <v>1027</v>
      </c>
      <c r="B1001" t="s">
        <v>497</v>
      </c>
      <c r="C1001" t="s">
        <v>6816</v>
      </c>
      <c r="D1001" s="10">
        <v>41274</v>
      </c>
      <c r="E1001" s="13" t="s">
        <v>4363</v>
      </c>
      <c r="F1001" s="13" t="s">
        <v>4364</v>
      </c>
      <c r="G1001" s="13" t="s">
        <v>4365</v>
      </c>
      <c r="H1001" s="13" t="s">
        <v>744</v>
      </c>
      <c r="I1001" s="13" t="s">
        <v>744</v>
      </c>
      <c r="J1001" t="s">
        <v>6820</v>
      </c>
      <c r="K1001" t="s">
        <v>6896</v>
      </c>
    </row>
    <row r="1002" spans="1:11" x14ac:dyDescent="0.25">
      <c r="A1002">
        <v>1028</v>
      </c>
      <c r="B1002" t="s">
        <v>497</v>
      </c>
      <c r="C1002" t="s">
        <v>6817</v>
      </c>
      <c r="D1002" s="10">
        <v>41639</v>
      </c>
      <c r="E1002" s="13" t="s">
        <v>4366</v>
      </c>
      <c r="F1002" s="13" t="s">
        <v>4367</v>
      </c>
      <c r="G1002" s="13" t="s">
        <v>4368</v>
      </c>
      <c r="H1002" s="13" t="s">
        <v>744</v>
      </c>
      <c r="I1002" s="13" t="s">
        <v>744</v>
      </c>
      <c r="J1002" t="s">
        <v>6820</v>
      </c>
      <c r="K1002" t="s">
        <v>6896</v>
      </c>
    </row>
    <row r="1003" spans="1:11" x14ac:dyDescent="0.25">
      <c r="A1003">
        <v>1029</v>
      </c>
      <c r="B1003" t="s">
        <v>497</v>
      </c>
      <c r="C1003" t="s">
        <v>6818</v>
      </c>
      <c r="D1003" s="10">
        <v>42004</v>
      </c>
      <c r="E1003" s="13" t="s">
        <v>4369</v>
      </c>
      <c r="F1003" s="13" t="s">
        <v>4370</v>
      </c>
      <c r="G1003" s="13" t="s">
        <v>4371</v>
      </c>
      <c r="H1003" s="13" t="s">
        <v>744</v>
      </c>
      <c r="I1003" s="13" t="s">
        <v>744</v>
      </c>
      <c r="J1003" t="s">
        <v>6820</v>
      </c>
      <c r="K1003" t="s">
        <v>6896</v>
      </c>
    </row>
    <row r="1004" spans="1:11" x14ac:dyDescent="0.25">
      <c r="A1004">
        <v>1030</v>
      </c>
      <c r="B1004" t="s">
        <v>497</v>
      </c>
      <c r="C1004" t="s">
        <v>6819</v>
      </c>
      <c r="D1004" s="10">
        <v>42369</v>
      </c>
      <c r="E1004" s="13" t="s">
        <v>4372</v>
      </c>
      <c r="F1004" s="13" t="s">
        <v>4373</v>
      </c>
      <c r="G1004" s="13" t="s">
        <v>4374</v>
      </c>
      <c r="H1004" s="13" t="s">
        <v>744</v>
      </c>
      <c r="I1004" s="13" t="s">
        <v>744</v>
      </c>
      <c r="J1004" t="s">
        <v>6820</v>
      </c>
      <c r="K1004" t="s">
        <v>6896</v>
      </c>
    </row>
    <row r="1005" spans="1:11" x14ac:dyDescent="0.25">
      <c r="A1005">
        <v>1031</v>
      </c>
      <c r="B1005" t="s">
        <v>498</v>
      </c>
      <c r="C1005" t="s">
        <v>6816</v>
      </c>
      <c r="D1005" s="10">
        <v>41274</v>
      </c>
      <c r="E1005" s="13" t="s">
        <v>4375</v>
      </c>
      <c r="F1005" s="13" t="s">
        <v>4376</v>
      </c>
      <c r="G1005" s="13" t="s">
        <v>4377</v>
      </c>
      <c r="H1005" s="13" t="s">
        <v>744</v>
      </c>
      <c r="I1005" s="13" t="s">
        <v>744</v>
      </c>
      <c r="J1005" t="s">
        <v>6820</v>
      </c>
      <c r="K1005" t="s">
        <v>206</v>
      </c>
    </row>
    <row r="1006" spans="1:11" x14ac:dyDescent="0.25">
      <c r="A1006">
        <v>1032</v>
      </c>
      <c r="B1006" t="s">
        <v>498</v>
      </c>
      <c r="C1006" t="s">
        <v>6817</v>
      </c>
      <c r="D1006" s="10">
        <v>41639</v>
      </c>
      <c r="E1006" s="13" t="s">
        <v>4378</v>
      </c>
      <c r="F1006" s="13" t="s">
        <v>4379</v>
      </c>
      <c r="G1006" s="13" t="s">
        <v>4380</v>
      </c>
      <c r="H1006" s="13" t="s">
        <v>744</v>
      </c>
      <c r="I1006" s="13" t="s">
        <v>744</v>
      </c>
      <c r="J1006" t="s">
        <v>6820</v>
      </c>
      <c r="K1006" t="s">
        <v>206</v>
      </c>
    </row>
    <row r="1007" spans="1:11" x14ac:dyDescent="0.25">
      <c r="A1007">
        <v>1033</v>
      </c>
      <c r="B1007" t="s">
        <v>498</v>
      </c>
      <c r="C1007" t="s">
        <v>6818</v>
      </c>
      <c r="D1007" s="10">
        <v>42004</v>
      </c>
      <c r="E1007" s="13" t="s">
        <v>4381</v>
      </c>
      <c r="F1007" s="13" t="s">
        <v>4382</v>
      </c>
      <c r="G1007" s="13" t="s">
        <v>4383</v>
      </c>
      <c r="H1007" s="13" t="s">
        <v>744</v>
      </c>
      <c r="I1007" s="13" t="s">
        <v>744</v>
      </c>
      <c r="J1007" t="s">
        <v>6820</v>
      </c>
      <c r="K1007" t="s">
        <v>206</v>
      </c>
    </row>
    <row r="1008" spans="1:11" x14ac:dyDescent="0.25">
      <c r="A1008">
        <v>1034</v>
      </c>
      <c r="B1008" t="s">
        <v>498</v>
      </c>
      <c r="C1008" t="s">
        <v>6819</v>
      </c>
      <c r="D1008" s="10">
        <v>42369</v>
      </c>
      <c r="E1008" s="13" t="s">
        <v>4384</v>
      </c>
      <c r="F1008" s="13" t="s">
        <v>4385</v>
      </c>
      <c r="G1008" s="13" t="s">
        <v>4386</v>
      </c>
      <c r="H1008" s="13" t="s">
        <v>744</v>
      </c>
      <c r="I1008" s="13" t="s">
        <v>744</v>
      </c>
      <c r="J1008" t="s">
        <v>6820</v>
      </c>
      <c r="K1008" t="s">
        <v>206</v>
      </c>
    </row>
    <row r="1009" spans="1:11" x14ac:dyDescent="0.25">
      <c r="A1009">
        <v>1035</v>
      </c>
      <c r="B1009" t="s">
        <v>499</v>
      </c>
      <c r="C1009" t="s">
        <v>6816</v>
      </c>
      <c r="D1009" s="10">
        <v>41364</v>
      </c>
      <c r="E1009" s="13" t="s">
        <v>4387</v>
      </c>
      <c r="F1009" s="13" t="s">
        <v>4388</v>
      </c>
      <c r="G1009" s="13" t="s">
        <v>4389</v>
      </c>
      <c r="H1009" s="13" t="s">
        <v>4390</v>
      </c>
      <c r="I1009" s="13" t="s">
        <v>4391</v>
      </c>
      <c r="J1009" t="s">
        <v>6822</v>
      </c>
      <c r="K1009" t="s">
        <v>46</v>
      </c>
    </row>
    <row r="1010" spans="1:11" x14ac:dyDescent="0.25">
      <c r="A1010">
        <v>1036</v>
      </c>
      <c r="B1010" t="s">
        <v>499</v>
      </c>
      <c r="C1010" t="s">
        <v>6817</v>
      </c>
      <c r="D1010" s="10">
        <v>41729</v>
      </c>
      <c r="E1010" s="13" t="s">
        <v>4392</v>
      </c>
      <c r="F1010" s="13" t="s">
        <v>4393</v>
      </c>
      <c r="G1010" s="13" t="s">
        <v>4394</v>
      </c>
      <c r="H1010" s="13" t="s">
        <v>4395</v>
      </c>
      <c r="I1010" s="13" t="s">
        <v>4396</v>
      </c>
      <c r="J1010" t="s">
        <v>6822</v>
      </c>
      <c r="K1010" t="s">
        <v>46</v>
      </c>
    </row>
    <row r="1011" spans="1:11" x14ac:dyDescent="0.25">
      <c r="A1011">
        <v>1037</v>
      </c>
      <c r="B1011" t="s">
        <v>499</v>
      </c>
      <c r="C1011" t="s">
        <v>6818</v>
      </c>
      <c r="D1011" s="10">
        <v>42094</v>
      </c>
      <c r="E1011" s="13" t="s">
        <v>4397</v>
      </c>
      <c r="F1011" s="13" t="s">
        <v>4398</v>
      </c>
      <c r="G1011" s="13" t="s">
        <v>4399</v>
      </c>
      <c r="H1011" s="13" t="s">
        <v>4400</v>
      </c>
      <c r="I1011" s="13" t="s">
        <v>4401</v>
      </c>
      <c r="J1011" t="s">
        <v>6822</v>
      </c>
      <c r="K1011" t="s">
        <v>46</v>
      </c>
    </row>
    <row r="1012" spans="1:11" x14ac:dyDescent="0.25">
      <c r="A1012">
        <v>1038</v>
      </c>
      <c r="B1012" t="s">
        <v>499</v>
      </c>
      <c r="C1012" t="s">
        <v>6819</v>
      </c>
      <c r="D1012" s="10">
        <v>42460</v>
      </c>
      <c r="E1012" s="13" t="s">
        <v>4402</v>
      </c>
      <c r="F1012" s="13" t="s">
        <v>4403</v>
      </c>
      <c r="G1012" s="13" t="s">
        <v>4404</v>
      </c>
      <c r="H1012" s="13" t="s">
        <v>4405</v>
      </c>
      <c r="I1012" s="13" t="s">
        <v>4406</v>
      </c>
      <c r="J1012" t="s">
        <v>6822</v>
      </c>
      <c r="K1012" t="s">
        <v>46</v>
      </c>
    </row>
    <row r="1013" spans="1:11" x14ac:dyDescent="0.25">
      <c r="A1013">
        <v>1039</v>
      </c>
      <c r="B1013" t="s">
        <v>500</v>
      </c>
      <c r="C1013" t="s">
        <v>6816</v>
      </c>
      <c r="D1013" s="10">
        <v>41364</v>
      </c>
      <c r="E1013" s="13" t="s">
        <v>4407</v>
      </c>
      <c r="F1013" s="13" t="s">
        <v>4408</v>
      </c>
      <c r="G1013" s="13" t="s">
        <v>4409</v>
      </c>
      <c r="H1013" s="13" t="s">
        <v>4410</v>
      </c>
      <c r="I1013" s="13" t="s">
        <v>744</v>
      </c>
      <c r="J1013" t="s">
        <v>6824</v>
      </c>
      <c r="K1013" t="s">
        <v>6825</v>
      </c>
    </row>
    <row r="1014" spans="1:11" x14ac:dyDescent="0.25">
      <c r="A1014">
        <v>1040</v>
      </c>
      <c r="B1014" t="s">
        <v>500</v>
      </c>
      <c r="C1014" t="s">
        <v>6817</v>
      </c>
      <c r="D1014" s="10">
        <v>41729</v>
      </c>
      <c r="E1014" s="13" t="s">
        <v>4411</v>
      </c>
      <c r="F1014" s="13" t="s">
        <v>4412</v>
      </c>
      <c r="G1014" s="13" t="s">
        <v>4413</v>
      </c>
      <c r="H1014" s="13" t="s">
        <v>4414</v>
      </c>
      <c r="I1014" s="13" t="s">
        <v>744</v>
      </c>
      <c r="J1014" t="s">
        <v>6824</v>
      </c>
      <c r="K1014" t="s">
        <v>6825</v>
      </c>
    </row>
    <row r="1015" spans="1:11" x14ac:dyDescent="0.25">
      <c r="A1015">
        <v>1041</v>
      </c>
      <c r="B1015" t="s">
        <v>500</v>
      </c>
      <c r="C1015" t="s">
        <v>6818</v>
      </c>
      <c r="D1015" s="10">
        <v>42094</v>
      </c>
      <c r="E1015" s="13" t="s">
        <v>4415</v>
      </c>
      <c r="F1015" s="13" t="s">
        <v>4416</v>
      </c>
      <c r="G1015" s="13" t="s">
        <v>4417</v>
      </c>
      <c r="H1015" s="13" t="s">
        <v>4418</v>
      </c>
      <c r="I1015" s="13" t="s">
        <v>744</v>
      </c>
      <c r="J1015" t="s">
        <v>6824</v>
      </c>
      <c r="K1015" t="s">
        <v>6825</v>
      </c>
    </row>
    <row r="1016" spans="1:11" x14ac:dyDescent="0.25">
      <c r="A1016">
        <v>1042</v>
      </c>
      <c r="B1016" t="s">
        <v>500</v>
      </c>
      <c r="C1016" t="s">
        <v>6819</v>
      </c>
      <c r="D1016" s="10">
        <v>42460</v>
      </c>
      <c r="E1016" s="13" t="s">
        <v>4419</v>
      </c>
      <c r="F1016" s="13" t="s">
        <v>4420</v>
      </c>
      <c r="G1016" s="13" t="s">
        <v>4421</v>
      </c>
      <c r="H1016" s="13" t="s">
        <v>4418</v>
      </c>
      <c r="I1016" s="13" t="s">
        <v>744</v>
      </c>
      <c r="J1016" t="s">
        <v>6824</v>
      </c>
      <c r="K1016" t="s">
        <v>6825</v>
      </c>
    </row>
    <row r="1017" spans="1:11" x14ac:dyDescent="0.25">
      <c r="A1017">
        <v>1043</v>
      </c>
      <c r="B1017" t="s">
        <v>501</v>
      </c>
      <c r="C1017" t="s">
        <v>6816</v>
      </c>
      <c r="D1017" s="10">
        <v>41274</v>
      </c>
      <c r="E1017" s="13" t="s">
        <v>4422</v>
      </c>
      <c r="F1017" s="13" t="s">
        <v>4423</v>
      </c>
      <c r="G1017" s="13" t="s">
        <v>4424</v>
      </c>
      <c r="H1017" s="13" t="s">
        <v>744</v>
      </c>
      <c r="I1017" s="13" t="s">
        <v>4425</v>
      </c>
      <c r="J1017" t="s">
        <v>66</v>
      </c>
      <c r="K1017" t="s">
        <v>6909</v>
      </c>
    </row>
    <row r="1018" spans="1:11" x14ac:dyDescent="0.25">
      <c r="A1018">
        <v>1044</v>
      </c>
      <c r="B1018" t="s">
        <v>501</v>
      </c>
      <c r="C1018" t="s">
        <v>6817</v>
      </c>
      <c r="D1018" s="10">
        <v>41639</v>
      </c>
      <c r="E1018" s="13" t="s">
        <v>4426</v>
      </c>
      <c r="F1018" s="13" t="s">
        <v>4427</v>
      </c>
      <c r="G1018" s="13" t="s">
        <v>4428</v>
      </c>
      <c r="H1018" s="13" t="s">
        <v>744</v>
      </c>
      <c r="I1018" s="13" t="s">
        <v>4429</v>
      </c>
      <c r="J1018" t="s">
        <v>66</v>
      </c>
      <c r="K1018" t="s">
        <v>6909</v>
      </c>
    </row>
    <row r="1019" spans="1:11" x14ac:dyDescent="0.25">
      <c r="A1019">
        <v>1045</v>
      </c>
      <c r="B1019" t="s">
        <v>501</v>
      </c>
      <c r="C1019" t="s">
        <v>6818</v>
      </c>
      <c r="D1019" s="10">
        <v>42004</v>
      </c>
      <c r="E1019" s="13" t="s">
        <v>4430</v>
      </c>
      <c r="F1019" s="13" t="s">
        <v>4431</v>
      </c>
      <c r="G1019" s="13" t="s">
        <v>4432</v>
      </c>
      <c r="H1019" s="13" t="s">
        <v>744</v>
      </c>
      <c r="I1019" s="13" t="s">
        <v>4433</v>
      </c>
      <c r="J1019" t="s">
        <v>66</v>
      </c>
      <c r="K1019" t="s">
        <v>6909</v>
      </c>
    </row>
    <row r="1020" spans="1:11" x14ac:dyDescent="0.25">
      <c r="A1020">
        <v>1046</v>
      </c>
      <c r="B1020" t="s">
        <v>501</v>
      </c>
      <c r="C1020" t="s">
        <v>6819</v>
      </c>
      <c r="D1020" s="10">
        <v>42369</v>
      </c>
      <c r="E1020" s="13" t="s">
        <v>4434</v>
      </c>
      <c r="F1020" s="13" t="s">
        <v>4435</v>
      </c>
      <c r="G1020" s="13" t="s">
        <v>4436</v>
      </c>
      <c r="H1020" s="13" t="s">
        <v>744</v>
      </c>
      <c r="I1020" s="13" t="s">
        <v>4437</v>
      </c>
      <c r="J1020" t="s">
        <v>66</v>
      </c>
      <c r="K1020" t="s">
        <v>6909</v>
      </c>
    </row>
    <row r="1021" spans="1:11" x14ac:dyDescent="0.25">
      <c r="A1021">
        <v>1047</v>
      </c>
      <c r="B1021" t="s">
        <v>503</v>
      </c>
      <c r="C1021" t="s">
        <v>6816</v>
      </c>
      <c r="D1021" s="10">
        <v>41274</v>
      </c>
      <c r="E1021" s="13" t="s">
        <v>4438</v>
      </c>
      <c r="F1021" s="13" t="s">
        <v>4439</v>
      </c>
      <c r="G1021" s="13" t="s">
        <v>4440</v>
      </c>
      <c r="H1021" s="13" t="s">
        <v>744</v>
      </c>
      <c r="I1021" s="13" t="s">
        <v>4441</v>
      </c>
      <c r="J1021" t="s">
        <v>6828</v>
      </c>
      <c r="K1021" t="s">
        <v>6858</v>
      </c>
    </row>
    <row r="1022" spans="1:11" x14ac:dyDescent="0.25">
      <c r="A1022">
        <v>1048</v>
      </c>
      <c r="B1022" t="s">
        <v>503</v>
      </c>
      <c r="C1022" t="s">
        <v>6817</v>
      </c>
      <c r="D1022" s="10">
        <v>41639</v>
      </c>
      <c r="E1022" s="13" t="s">
        <v>4442</v>
      </c>
      <c r="F1022" s="13" t="s">
        <v>4443</v>
      </c>
      <c r="G1022" s="13" t="s">
        <v>4444</v>
      </c>
      <c r="H1022" s="13" t="s">
        <v>744</v>
      </c>
      <c r="I1022" s="13" t="s">
        <v>4441</v>
      </c>
      <c r="J1022" t="s">
        <v>6828</v>
      </c>
      <c r="K1022" t="s">
        <v>6858</v>
      </c>
    </row>
    <row r="1023" spans="1:11" x14ac:dyDescent="0.25">
      <c r="A1023">
        <v>1049</v>
      </c>
      <c r="B1023" t="s">
        <v>503</v>
      </c>
      <c r="C1023" t="s">
        <v>6818</v>
      </c>
      <c r="D1023" s="10">
        <v>42004</v>
      </c>
      <c r="E1023" s="13" t="s">
        <v>4445</v>
      </c>
      <c r="F1023" s="13" t="s">
        <v>4446</v>
      </c>
      <c r="G1023" s="13" t="s">
        <v>4447</v>
      </c>
      <c r="H1023" s="13" t="s">
        <v>744</v>
      </c>
      <c r="I1023" s="13" t="s">
        <v>4448</v>
      </c>
      <c r="J1023" t="s">
        <v>6828</v>
      </c>
      <c r="K1023" t="s">
        <v>6858</v>
      </c>
    </row>
    <row r="1024" spans="1:11" x14ac:dyDescent="0.25">
      <c r="A1024">
        <v>1050</v>
      </c>
      <c r="B1024" t="s">
        <v>503</v>
      </c>
      <c r="C1024" t="s">
        <v>6819</v>
      </c>
      <c r="D1024" s="10">
        <v>42369</v>
      </c>
      <c r="E1024" s="13" t="s">
        <v>4449</v>
      </c>
      <c r="F1024" s="13" t="s">
        <v>4450</v>
      </c>
      <c r="G1024" s="13" t="s">
        <v>4451</v>
      </c>
      <c r="H1024" s="13" t="s">
        <v>744</v>
      </c>
      <c r="I1024" s="13" t="s">
        <v>4452</v>
      </c>
      <c r="J1024" t="s">
        <v>6828</v>
      </c>
      <c r="K1024" t="s">
        <v>6858</v>
      </c>
    </row>
    <row r="1025" spans="1:11" x14ac:dyDescent="0.25">
      <c r="A1025">
        <v>1051</v>
      </c>
      <c r="B1025" t="s">
        <v>504</v>
      </c>
      <c r="C1025" t="s">
        <v>6816</v>
      </c>
      <c r="D1025" s="10">
        <v>41274</v>
      </c>
      <c r="E1025" s="13" t="s">
        <v>4453</v>
      </c>
      <c r="F1025" s="13" t="s">
        <v>4454</v>
      </c>
      <c r="G1025" s="13" t="s">
        <v>4455</v>
      </c>
      <c r="H1025" s="13" t="s">
        <v>744</v>
      </c>
      <c r="I1025" s="13" t="s">
        <v>4456</v>
      </c>
      <c r="J1025" t="s">
        <v>66</v>
      </c>
      <c r="K1025" t="s">
        <v>6832</v>
      </c>
    </row>
    <row r="1026" spans="1:11" x14ac:dyDescent="0.25">
      <c r="A1026">
        <v>1052</v>
      </c>
      <c r="B1026" t="s">
        <v>504</v>
      </c>
      <c r="C1026" t="s">
        <v>6817</v>
      </c>
      <c r="D1026" s="10">
        <v>41639</v>
      </c>
      <c r="E1026" s="13" t="s">
        <v>4457</v>
      </c>
      <c r="F1026" s="13" t="s">
        <v>4458</v>
      </c>
      <c r="G1026" s="13" t="s">
        <v>4459</v>
      </c>
      <c r="H1026" s="13" t="s">
        <v>744</v>
      </c>
      <c r="I1026" s="13" t="s">
        <v>4460</v>
      </c>
      <c r="J1026" t="s">
        <v>66</v>
      </c>
      <c r="K1026" t="s">
        <v>6832</v>
      </c>
    </row>
    <row r="1027" spans="1:11" x14ac:dyDescent="0.25">
      <c r="A1027">
        <v>1053</v>
      </c>
      <c r="B1027" t="s">
        <v>504</v>
      </c>
      <c r="C1027" t="s">
        <v>6818</v>
      </c>
      <c r="D1027" s="10">
        <v>42004</v>
      </c>
      <c r="E1027" s="13" t="s">
        <v>4461</v>
      </c>
      <c r="F1027" s="13" t="s">
        <v>4462</v>
      </c>
      <c r="G1027" s="13" t="s">
        <v>4463</v>
      </c>
      <c r="H1027" s="13" t="s">
        <v>744</v>
      </c>
      <c r="I1027" s="13" t="s">
        <v>4464</v>
      </c>
      <c r="J1027" t="s">
        <v>66</v>
      </c>
      <c r="K1027" t="s">
        <v>6832</v>
      </c>
    </row>
    <row r="1028" spans="1:11" x14ac:dyDescent="0.25">
      <c r="A1028">
        <v>1054</v>
      </c>
      <c r="B1028" t="s">
        <v>504</v>
      </c>
      <c r="C1028" t="s">
        <v>6819</v>
      </c>
      <c r="D1028" s="10">
        <v>42369</v>
      </c>
      <c r="E1028" s="13" t="s">
        <v>4465</v>
      </c>
      <c r="F1028" s="13" t="s">
        <v>4466</v>
      </c>
      <c r="G1028" s="13" t="s">
        <v>4467</v>
      </c>
      <c r="H1028" s="13" t="s">
        <v>744</v>
      </c>
      <c r="I1028" s="13" t="s">
        <v>4468</v>
      </c>
      <c r="J1028" t="s">
        <v>66</v>
      </c>
      <c r="K1028" t="s">
        <v>6832</v>
      </c>
    </row>
    <row r="1029" spans="1:11" x14ac:dyDescent="0.25">
      <c r="A1029">
        <v>1055</v>
      </c>
      <c r="B1029" t="s">
        <v>505</v>
      </c>
      <c r="C1029" t="s">
        <v>6816</v>
      </c>
      <c r="D1029" s="10">
        <v>41274</v>
      </c>
      <c r="E1029" s="13" t="s">
        <v>4469</v>
      </c>
      <c r="F1029" s="13" t="s">
        <v>4470</v>
      </c>
      <c r="G1029" s="13" t="s">
        <v>4471</v>
      </c>
      <c r="H1029" s="13" t="s">
        <v>744</v>
      </c>
      <c r="I1029" s="13" t="s">
        <v>744</v>
      </c>
      <c r="J1029" t="s">
        <v>6820</v>
      </c>
      <c r="K1029" t="s">
        <v>6910</v>
      </c>
    </row>
    <row r="1030" spans="1:11" x14ac:dyDescent="0.25">
      <c r="A1030">
        <v>1056</v>
      </c>
      <c r="B1030" t="s">
        <v>505</v>
      </c>
      <c r="C1030" t="s">
        <v>6817</v>
      </c>
      <c r="D1030" s="10">
        <v>41639</v>
      </c>
      <c r="E1030" s="13" t="s">
        <v>4472</v>
      </c>
      <c r="F1030" s="13" t="s">
        <v>4473</v>
      </c>
      <c r="G1030" s="13" t="s">
        <v>4474</v>
      </c>
      <c r="H1030" s="13" t="s">
        <v>744</v>
      </c>
      <c r="I1030" s="13" t="s">
        <v>744</v>
      </c>
      <c r="J1030" t="s">
        <v>6820</v>
      </c>
      <c r="K1030" t="s">
        <v>6910</v>
      </c>
    </row>
    <row r="1031" spans="1:11" x14ac:dyDescent="0.25">
      <c r="A1031">
        <v>1057</v>
      </c>
      <c r="B1031" t="s">
        <v>505</v>
      </c>
      <c r="C1031" t="s">
        <v>6818</v>
      </c>
      <c r="D1031" s="10">
        <v>42004</v>
      </c>
      <c r="E1031" s="13" t="s">
        <v>4475</v>
      </c>
      <c r="F1031" s="13" t="s">
        <v>4476</v>
      </c>
      <c r="G1031" s="13" t="s">
        <v>4477</v>
      </c>
      <c r="H1031" s="13" t="s">
        <v>744</v>
      </c>
      <c r="I1031" s="13" t="s">
        <v>744</v>
      </c>
      <c r="J1031" t="s">
        <v>6820</v>
      </c>
      <c r="K1031" t="s">
        <v>6910</v>
      </c>
    </row>
    <row r="1032" spans="1:11" x14ac:dyDescent="0.25">
      <c r="A1032">
        <v>1058</v>
      </c>
      <c r="B1032" t="s">
        <v>505</v>
      </c>
      <c r="C1032" t="s">
        <v>6819</v>
      </c>
      <c r="D1032" s="10">
        <v>42369</v>
      </c>
      <c r="E1032" s="13" t="s">
        <v>4478</v>
      </c>
      <c r="F1032" s="13" t="s">
        <v>4479</v>
      </c>
      <c r="G1032" s="13" t="s">
        <v>4480</v>
      </c>
      <c r="H1032" s="13" t="s">
        <v>744</v>
      </c>
      <c r="I1032" s="13" t="s">
        <v>744</v>
      </c>
      <c r="J1032" t="s">
        <v>6820</v>
      </c>
      <c r="K1032" t="s">
        <v>6910</v>
      </c>
    </row>
    <row r="1033" spans="1:11" x14ac:dyDescent="0.25">
      <c r="A1033">
        <v>1059</v>
      </c>
      <c r="B1033" t="s">
        <v>507</v>
      </c>
      <c r="C1033" t="s">
        <v>6816</v>
      </c>
      <c r="D1033" s="10">
        <v>41274</v>
      </c>
      <c r="E1033" s="13" t="s">
        <v>4481</v>
      </c>
      <c r="F1033" s="13" t="s">
        <v>4482</v>
      </c>
      <c r="G1033" s="13" t="s">
        <v>4483</v>
      </c>
      <c r="H1033" s="13" t="s">
        <v>4484</v>
      </c>
      <c r="I1033" s="13" t="s">
        <v>744</v>
      </c>
      <c r="J1033" t="s">
        <v>6828</v>
      </c>
      <c r="K1033" t="s">
        <v>6858</v>
      </c>
    </row>
    <row r="1034" spans="1:11" x14ac:dyDescent="0.25">
      <c r="A1034">
        <v>1060</v>
      </c>
      <c r="B1034" t="s">
        <v>507</v>
      </c>
      <c r="C1034" t="s">
        <v>6817</v>
      </c>
      <c r="D1034" s="10">
        <v>41639</v>
      </c>
      <c r="E1034" s="13" t="s">
        <v>4485</v>
      </c>
      <c r="F1034" s="13" t="s">
        <v>4486</v>
      </c>
      <c r="G1034" s="13" t="s">
        <v>4487</v>
      </c>
      <c r="H1034" s="13" t="s">
        <v>4488</v>
      </c>
      <c r="I1034" s="13" t="s">
        <v>744</v>
      </c>
      <c r="J1034" t="s">
        <v>6828</v>
      </c>
      <c r="K1034" t="s">
        <v>6858</v>
      </c>
    </row>
    <row r="1035" spans="1:11" x14ac:dyDescent="0.25">
      <c r="A1035">
        <v>1061</v>
      </c>
      <c r="B1035" t="s">
        <v>507</v>
      </c>
      <c r="C1035" t="s">
        <v>6818</v>
      </c>
      <c r="D1035" s="10">
        <v>42004</v>
      </c>
      <c r="E1035" s="13" t="s">
        <v>4489</v>
      </c>
      <c r="F1035" s="13" t="s">
        <v>4490</v>
      </c>
      <c r="G1035" s="13" t="s">
        <v>4491</v>
      </c>
      <c r="H1035" s="13" t="s">
        <v>4492</v>
      </c>
      <c r="I1035" s="13" t="s">
        <v>744</v>
      </c>
      <c r="J1035" t="s">
        <v>6828</v>
      </c>
      <c r="K1035" t="s">
        <v>6858</v>
      </c>
    </row>
    <row r="1036" spans="1:11" x14ac:dyDescent="0.25">
      <c r="A1036">
        <v>1062</v>
      </c>
      <c r="B1036" t="s">
        <v>507</v>
      </c>
      <c r="C1036" t="s">
        <v>6819</v>
      </c>
      <c r="D1036" s="10">
        <v>42369</v>
      </c>
      <c r="E1036" s="13" t="s">
        <v>4493</v>
      </c>
      <c r="F1036" s="13" t="s">
        <v>4494</v>
      </c>
      <c r="G1036" s="13" t="s">
        <v>4495</v>
      </c>
      <c r="H1036" s="13" t="s">
        <v>4496</v>
      </c>
      <c r="I1036" s="13" t="s">
        <v>744</v>
      </c>
      <c r="J1036" t="s">
        <v>6828</v>
      </c>
      <c r="K1036" t="s">
        <v>6858</v>
      </c>
    </row>
    <row r="1037" spans="1:11" x14ac:dyDescent="0.25">
      <c r="A1037">
        <v>1063</v>
      </c>
      <c r="B1037" t="s">
        <v>508</v>
      </c>
      <c r="C1037" t="s">
        <v>6816</v>
      </c>
      <c r="D1037" s="10">
        <v>41608</v>
      </c>
      <c r="E1037" s="13" t="s">
        <v>4497</v>
      </c>
      <c r="F1037" s="13" t="s">
        <v>4498</v>
      </c>
      <c r="G1037" s="13" t="s">
        <v>4499</v>
      </c>
      <c r="H1037" s="13" t="s">
        <v>744</v>
      </c>
      <c r="I1037" s="13" t="s">
        <v>744</v>
      </c>
      <c r="J1037" t="s">
        <v>6828</v>
      </c>
      <c r="K1037" t="s">
        <v>6858</v>
      </c>
    </row>
    <row r="1038" spans="1:11" x14ac:dyDescent="0.25">
      <c r="A1038">
        <v>1064</v>
      </c>
      <c r="B1038" t="s">
        <v>508</v>
      </c>
      <c r="C1038" t="s">
        <v>6817</v>
      </c>
      <c r="D1038" s="10">
        <v>41973</v>
      </c>
      <c r="E1038" s="13" t="s">
        <v>4500</v>
      </c>
      <c r="F1038" s="13" t="s">
        <v>4501</v>
      </c>
      <c r="G1038" s="13" t="s">
        <v>4502</v>
      </c>
      <c r="H1038" s="13" t="s">
        <v>744</v>
      </c>
      <c r="I1038" s="13" t="s">
        <v>744</v>
      </c>
      <c r="J1038" t="s">
        <v>6828</v>
      </c>
      <c r="K1038" t="s">
        <v>6858</v>
      </c>
    </row>
    <row r="1039" spans="1:11" x14ac:dyDescent="0.25">
      <c r="A1039">
        <v>1065</v>
      </c>
      <c r="B1039" t="s">
        <v>508</v>
      </c>
      <c r="C1039" t="s">
        <v>6818</v>
      </c>
      <c r="D1039" s="10">
        <v>42338</v>
      </c>
      <c r="E1039" s="13" t="s">
        <v>4503</v>
      </c>
      <c r="F1039" s="13" t="s">
        <v>2492</v>
      </c>
      <c r="G1039" s="13" t="s">
        <v>4504</v>
      </c>
      <c r="H1039" s="13" t="s">
        <v>744</v>
      </c>
      <c r="I1039" s="13" t="s">
        <v>744</v>
      </c>
      <c r="J1039" t="s">
        <v>6828</v>
      </c>
      <c r="K1039" t="s">
        <v>6858</v>
      </c>
    </row>
    <row r="1040" spans="1:11" x14ac:dyDescent="0.25">
      <c r="A1040">
        <v>1066</v>
      </c>
      <c r="B1040" t="s">
        <v>508</v>
      </c>
      <c r="C1040" t="s">
        <v>6819</v>
      </c>
      <c r="D1040" s="10">
        <v>42704</v>
      </c>
      <c r="E1040" s="13" t="s">
        <v>4505</v>
      </c>
      <c r="F1040" s="13" t="s">
        <v>4506</v>
      </c>
      <c r="G1040" s="13" t="s">
        <v>4507</v>
      </c>
      <c r="H1040" s="13" t="s">
        <v>744</v>
      </c>
      <c r="I1040" s="13" t="s">
        <v>744</v>
      </c>
      <c r="J1040" t="s">
        <v>6828</v>
      </c>
      <c r="K1040" t="s">
        <v>6858</v>
      </c>
    </row>
    <row r="1041" spans="1:11" x14ac:dyDescent="0.25">
      <c r="A1041">
        <v>1067</v>
      </c>
      <c r="B1041" t="s">
        <v>509</v>
      </c>
      <c r="C1041" t="s">
        <v>6816</v>
      </c>
      <c r="D1041" s="10">
        <v>41274</v>
      </c>
      <c r="E1041" s="13" t="s">
        <v>4508</v>
      </c>
      <c r="F1041" s="13" t="s">
        <v>4509</v>
      </c>
      <c r="G1041" s="13" t="s">
        <v>4510</v>
      </c>
      <c r="H1041" s="13" t="s">
        <v>744</v>
      </c>
      <c r="I1041" s="13" t="s">
        <v>744</v>
      </c>
      <c r="J1041" t="s">
        <v>79</v>
      </c>
      <c r="K1041" t="s">
        <v>6911</v>
      </c>
    </row>
    <row r="1042" spans="1:11" x14ac:dyDescent="0.25">
      <c r="A1042">
        <v>1068</v>
      </c>
      <c r="B1042" t="s">
        <v>509</v>
      </c>
      <c r="C1042" t="s">
        <v>6817</v>
      </c>
      <c r="D1042" s="10">
        <v>41639</v>
      </c>
      <c r="E1042" s="13" t="s">
        <v>4511</v>
      </c>
      <c r="F1042" s="13" t="s">
        <v>4512</v>
      </c>
      <c r="G1042" s="13" t="s">
        <v>4513</v>
      </c>
      <c r="H1042" s="13" t="s">
        <v>744</v>
      </c>
      <c r="I1042" s="13" t="s">
        <v>744</v>
      </c>
      <c r="J1042" t="s">
        <v>79</v>
      </c>
      <c r="K1042" t="s">
        <v>6911</v>
      </c>
    </row>
    <row r="1043" spans="1:11" x14ac:dyDescent="0.25">
      <c r="A1043">
        <v>1069</v>
      </c>
      <c r="B1043" t="s">
        <v>509</v>
      </c>
      <c r="C1043" t="s">
        <v>6818</v>
      </c>
      <c r="D1043" s="10">
        <v>42004</v>
      </c>
      <c r="E1043" s="13" t="s">
        <v>4514</v>
      </c>
      <c r="F1043" s="13" t="s">
        <v>4515</v>
      </c>
      <c r="G1043" s="13" t="s">
        <v>4516</v>
      </c>
      <c r="H1043" s="13" t="s">
        <v>744</v>
      </c>
      <c r="I1043" s="13" t="s">
        <v>744</v>
      </c>
      <c r="J1043" t="s">
        <v>79</v>
      </c>
      <c r="K1043" t="s">
        <v>6911</v>
      </c>
    </row>
    <row r="1044" spans="1:11" x14ac:dyDescent="0.25">
      <c r="A1044">
        <v>1070</v>
      </c>
      <c r="B1044" t="s">
        <v>509</v>
      </c>
      <c r="C1044" t="s">
        <v>6819</v>
      </c>
      <c r="D1044" s="10">
        <v>42369</v>
      </c>
      <c r="E1044" s="13" t="s">
        <v>4517</v>
      </c>
      <c r="F1044" s="13" t="s">
        <v>4518</v>
      </c>
      <c r="G1044" s="13" t="s">
        <v>4519</v>
      </c>
      <c r="H1044" s="13" t="s">
        <v>744</v>
      </c>
      <c r="I1044" s="13" t="s">
        <v>744</v>
      </c>
      <c r="J1044" t="s">
        <v>79</v>
      </c>
      <c r="K1044" t="s">
        <v>6911</v>
      </c>
    </row>
    <row r="1045" spans="1:11" x14ac:dyDescent="0.25">
      <c r="A1045">
        <v>1071</v>
      </c>
      <c r="B1045" t="s">
        <v>511</v>
      </c>
      <c r="C1045" t="s">
        <v>6816</v>
      </c>
      <c r="D1045" s="10">
        <v>41274</v>
      </c>
      <c r="E1045" s="13" t="s">
        <v>4520</v>
      </c>
      <c r="F1045" s="13" t="s">
        <v>744</v>
      </c>
      <c r="G1045" s="13" t="s">
        <v>4521</v>
      </c>
      <c r="H1045" s="13" t="s">
        <v>744</v>
      </c>
      <c r="I1045" s="13" t="s">
        <v>4522</v>
      </c>
      <c r="J1045" t="s">
        <v>66</v>
      </c>
      <c r="K1045" t="s">
        <v>6912</v>
      </c>
    </row>
    <row r="1046" spans="1:11" x14ac:dyDescent="0.25">
      <c r="A1046">
        <v>1072</v>
      </c>
      <c r="B1046" t="s">
        <v>511</v>
      </c>
      <c r="C1046" t="s">
        <v>6817</v>
      </c>
      <c r="D1046" s="10">
        <v>41639</v>
      </c>
      <c r="E1046" s="13" t="s">
        <v>4523</v>
      </c>
      <c r="F1046" s="13" t="s">
        <v>744</v>
      </c>
      <c r="G1046" s="13" t="s">
        <v>4524</v>
      </c>
      <c r="H1046" s="13" t="s">
        <v>744</v>
      </c>
      <c r="I1046" s="13" t="s">
        <v>4525</v>
      </c>
      <c r="J1046" t="s">
        <v>66</v>
      </c>
      <c r="K1046" t="s">
        <v>6912</v>
      </c>
    </row>
    <row r="1047" spans="1:11" x14ac:dyDescent="0.25">
      <c r="A1047">
        <v>1073</v>
      </c>
      <c r="B1047" t="s">
        <v>511</v>
      </c>
      <c r="C1047" t="s">
        <v>6818</v>
      </c>
      <c r="D1047" s="10">
        <v>42004</v>
      </c>
      <c r="E1047" s="13" t="s">
        <v>4526</v>
      </c>
      <c r="F1047" s="13" t="s">
        <v>744</v>
      </c>
      <c r="G1047" s="13" t="s">
        <v>4527</v>
      </c>
      <c r="H1047" s="13" t="s">
        <v>744</v>
      </c>
      <c r="I1047" s="13" t="s">
        <v>3548</v>
      </c>
      <c r="J1047" t="s">
        <v>66</v>
      </c>
      <c r="K1047" t="s">
        <v>6912</v>
      </c>
    </row>
    <row r="1048" spans="1:11" x14ac:dyDescent="0.25">
      <c r="A1048">
        <v>1074</v>
      </c>
      <c r="B1048" t="s">
        <v>511</v>
      </c>
      <c r="C1048" t="s">
        <v>6819</v>
      </c>
      <c r="D1048" s="10">
        <v>42369</v>
      </c>
      <c r="E1048" s="13" t="s">
        <v>4528</v>
      </c>
      <c r="F1048" s="13" t="s">
        <v>744</v>
      </c>
      <c r="G1048" s="13" t="s">
        <v>4529</v>
      </c>
      <c r="H1048" s="13" t="s">
        <v>744</v>
      </c>
      <c r="I1048" s="13" t="s">
        <v>4530</v>
      </c>
      <c r="J1048" t="s">
        <v>66</v>
      </c>
      <c r="K1048" t="s">
        <v>6912</v>
      </c>
    </row>
    <row r="1049" spans="1:11" x14ac:dyDescent="0.25">
      <c r="A1049">
        <v>1075</v>
      </c>
      <c r="B1049" t="s">
        <v>513</v>
      </c>
      <c r="C1049" t="s">
        <v>6816</v>
      </c>
      <c r="D1049" s="10">
        <v>41639</v>
      </c>
      <c r="E1049" s="13" t="s">
        <v>4531</v>
      </c>
      <c r="F1049" s="13" t="s">
        <v>4532</v>
      </c>
      <c r="G1049" s="13" t="s">
        <v>4533</v>
      </c>
      <c r="H1049" s="13" t="s">
        <v>4534</v>
      </c>
      <c r="I1049" s="13" t="s">
        <v>744</v>
      </c>
      <c r="J1049" t="s">
        <v>8</v>
      </c>
      <c r="K1049" t="s">
        <v>6870</v>
      </c>
    </row>
    <row r="1050" spans="1:11" x14ac:dyDescent="0.25">
      <c r="A1050">
        <v>1076</v>
      </c>
      <c r="B1050" t="s">
        <v>513</v>
      </c>
      <c r="C1050" t="s">
        <v>6817</v>
      </c>
      <c r="D1050" s="10">
        <v>42004</v>
      </c>
      <c r="E1050" s="13" t="s">
        <v>4535</v>
      </c>
      <c r="F1050" s="13" t="s">
        <v>4536</v>
      </c>
      <c r="G1050" s="13" t="s">
        <v>4537</v>
      </c>
      <c r="H1050" s="13" t="s">
        <v>4538</v>
      </c>
      <c r="I1050" s="13" t="s">
        <v>744</v>
      </c>
      <c r="J1050" t="s">
        <v>8</v>
      </c>
      <c r="K1050" t="s">
        <v>6870</v>
      </c>
    </row>
    <row r="1051" spans="1:11" x14ac:dyDescent="0.25">
      <c r="A1051">
        <v>1077</v>
      </c>
      <c r="B1051" t="s">
        <v>513</v>
      </c>
      <c r="C1051" t="s">
        <v>6818</v>
      </c>
      <c r="D1051" s="10">
        <v>42369</v>
      </c>
      <c r="E1051" s="13" t="s">
        <v>4539</v>
      </c>
      <c r="F1051" s="13" t="s">
        <v>4540</v>
      </c>
      <c r="G1051" s="13" t="s">
        <v>3041</v>
      </c>
      <c r="H1051" s="13" t="s">
        <v>4541</v>
      </c>
      <c r="I1051" s="13" t="s">
        <v>744</v>
      </c>
      <c r="J1051" t="s">
        <v>8</v>
      </c>
      <c r="K1051" t="s">
        <v>6870</v>
      </c>
    </row>
    <row r="1052" spans="1:11" x14ac:dyDescent="0.25">
      <c r="A1052">
        <v>1078</v>
      </c>
      <c r="B1052" t="s">
        <v>513</v>
      </c>
      <c r="C1052" t="s">
        <v>6819</v>
      </c>
      <c r="D1052" s="10">
        <v>42735</v>
      </c>
      <c r="E1052" s="13" t="s">
        <v>4542</v>
      </c>
      <c r="F1052" s="13" t="s">
        <v>4543</v>
      </c>
      <c r="G1052" s="13" t="s">
        <v>4544</v>
      </c>
      <c r="H1052" s="13" t="s">
        <v>4545</v>
      </c>
      <c r="I1052" s="13" t="s">
        <v>744</v>
      </c>
      <c r="J1052" t="s">
        <v>8</v>
      </c>
      <c r="K1052" t="s">
        <v>6870</v>
      </c>
    </row>
    <row r="1053" spans="1:11" x14ac:dyDescent="0.25">
      <c r="A1053">
        <v>1079</v>
      </c>
      <c r="B1053" t="s">
        <v>514</v>
      </c>
      <c r="C1053" t="s">
        <v>6816</v>
      </c>
      <c r="D1053" s="10">
        <v>41274</v>
      </c>
      <c r="E1053" s="13" t="s">
        <v>4546</v>
      </c>
      <c r="F1053" s="13" t="s">
        <v>4547</v>
      </c>
      <c r="G1053" s="13" t="s">
        <v>744</v>
      </c>
      <c r="H1053" s="13" t="s">
        <v>744</v>
      </c>
      <c r="I1053" s="13" t="s">
        <v>744</v>
      </c>
      <c r="J1053" t="s">
        <v>6828</v>
      </c>
      <c r="K1053" t="s">
        <v>6885</v>
      </c>
    </row>
    <row r="1054" spans="1:11" x14ac:dyDescent="0.25">
      <c r="A1054">
        <v>1080</v>
      </c>
      <c r="B1054" t="s">
        <v>514</v>
      </c>
      <c r="C1054" t="s">
        <v>6817</v>
      </c>
      <c r="D1054" s="10">
        <v>41639</v>
      </c>
      <c r="E1054" s="13" t="s">
        <v>4548</v>
      </c>
      <c r="F1054" s="13" t="s">
        <v>4549</v>
      </c>
      <c r="G1054" s="13" t="s">
        <v>744</v>
      </c>
      <c r="H1054" s="13" t="s">
        <v>744</v>
      </c>
      <c r="I1054" s="13" t="s">
        <v>744</v>
      </c>
      <c r="J1054" t="s">
        <v>6828</v>
      </c>
      <c r="K1054" t="s">
        <v>6885</v>
      </c>
    </row>
    <row r="1055" spans="1:11" x14ac:dyDescent="0.25">
      <c r="A1055">
        <v>1081</v>
      </c>
      <c r="B1055" t="s">
        <v>514</v>
      </c>
      <c r="C1055" t="s">
        <v>6818</v>
      </c>
      <c r="D1055" s="10">
        <v>42004</v>
      </c>
      <c r="E1055" s="13" t="s">
        <v>4550</v>
      </c>
      <c r="F1055" s="13" t="s">
        <v>4551</v>
      </c>
      <c r="G1055" s="13" t="s">
        <v>744</v>
      </c>
      <c r="H1055" s="13" t="s">
        <v>744</v>
      </c>
      <c r="I1055" s="13" t="s">
        <v>744</v>
      </c>
      <c r="J1055" t="s">
        <v>6828</v>
      </c>
      <c r="K1055" t="s">
        <v>6885</v>
      </c>
    </row>
    <row r="1056" spans="1:11" x14ac:dyDescent="0.25">
      <c r="A1056">
        <v>1082</v>
      </c>
      <c r="B1056" t="s">
        <v>514</v>
      </c>
      <c r="C1056" t="s">
        <v>6819</v>
      </c>
      <c r="D1056" s="10">
        <v>42369</v>
      </c>
      <c r="E1056" s="13" t="s">
        <v>4552</v>
      </c>
      <c r="F1056" s="13" t="s">
        <v>4553</v>
      </c>
      <c r="G1056" s="13" t="s">
        <v>744</v>
      </c>
      <c r="H1056" s="13" t="s">
        <v>744</v>
      </c>
      <c r="I1056" s="13" t="s">
        <v>744</v>
      </c>
      <c r="J1056" t="s">
        <v>6828</v>
      </c>
      <c r="K1056" t="s">
        <v>6885</v>
      </c>
    </row>
    <row r="1057" spans="1:11" x14ac:dyDescent="0.25">
      <c r="A1057">
        <v>1083</v>
      </c>
      <c r="B1057" t="s">
        <v>515</v>
      </c>
      <c r="C1057" t="s">
        <v>6816</v>
      </c>
      <c r="D1057" s="10">
        <v>41274</v>
      </c>
      <c r="E1057" s="13" t="s">
        <v>4554</v>
      </c>
      <c r="F1057" s="13" t="s">
        <v>4555</v>
      </c>
      <c r="G1057" s="13" t="s">
        <v>4556</v>
      </c>
      <c r="H1057" s="13" t="s">
        <v>744</v>
      </c>
      <c r="I1057" s="13" t="s">
        <v>744</v>
      </c>
      <c r="J1057" t="s">
        <v>6828</v>
      </c>
      <c r="K1057" t="s">
        <v>516</v>
      </c>
    </row>
    <row r="1058" spans="1:11" x14ac:dyDescent="0.25">
      <c r="A1058">
        <v>1084</v>
      </c>
      <c r="B1058" t="s">
        <v>515</v>
      </c>
      <c r="C1058" t="s">
        <v>6817</v>
      </c>
      <c r="D1058" s="10">
        <v>41639</v>
      </c>
      <c r="E1058" s="13" t="s">
        <v>4557</v>
      </c>
      <c r="F1058" s="13" t="s">
        <v>4558</v>
      </c>
      <c r="G1058" s="13" t="s">
        <v>4559</v>
      </c>
      <c r="H1058" s="13" t="s">
        <v>744</v>
      </c>
      <c r="I1058" s="13" t="s">
        <v>744</v>
      </c>
      <c r="J1058" t="s">
        <v>6828</v>
      </c>
      <c r="K1058" t="s">
        <v>516</v>
      </c>
    </row>
    <row r="1059" spans="1:11" x14ac:dyDescent="0.25">
      <c r="A1059">
        <v>1085</v>
      </c>
      <c r="B1059" t="s">
        <v>515</v>
      </c>
      <c r="C1059" t="s">
        <v>6818</v>
      </c>
      <c r="D1059" s="10">
        <v>42004</v>
      </c>
      <c r="E1059" s="13" t="s">
        <v>4560</v>
      </c>
      <c r="F1059" s="13" t="s">
        <v>4561</v>
      </c>
      <c r="G1059" s="13" t="s">
        <v>4562</v>
      </c>
      <c r="H1059" s="13" t="s">
        <v>744</v>
      </c>
      <c r="I1059" s="13" t="s">
        <v>744</v>
      </c>
      <c r="J1059" t="s">
        <v>6828</v>
      </c>
      <c r="K1059" t="s">
        <v>516</v>
      </c>
    </row>
    <row r="1060" spans="1:11" x14ac:dyDescent="0.25">
      <c r="A1060">
        <v>1086</v>
      </c>
      <c r="B1060" t="s">
        <v>515</v>
      </c>
      <c r="C1060" t="s">
        <v>6819</v>
      </c>
      <c r="D1060" s="10">
        <v>42369</v>
      </c>
      <c r="E1060" s="13" t="s">
        <v>4563</v>
      </c>
      <c r="F1060" s="13" t="s">
        <v>4564</v>
      </c>
      <c r="G1060" s="13" t="s">
        <v>4565</v>
      </c>
      <c r="H1060" s="13" t="s">
        <v>744</v>
      </c>
      <c r="I1060" s="13" t="s">
        <v>744</v>
      </c>
      <c r="J1060" t="s">
        <v>6828</v>
      </c>
      <c r="K1060" t="s">
        <v>516</v>
      </c>
    </row>
    <row r="1061" spans="1:11" x14ac:dyDescent="0.25">
      <c r="A1061">
        <v>1087</v>
      </c>
      <c r="B1061" t="s">
        <v>517</v>
      </c>
      <c r="C1061" t="s">
        <v>6816</v>
      </c>
      <c r="D1061" s="10">
        <v>41517</v>
      </c>
      <c r="E1061" s="13" t="s">
        <v>4566</v>
      </c>
      <c r="F1061" s="13" t="s">
        <v>4567</v>
      </c>
      <c r="G1061" s="13" t="s">
        <v>4568</v>
      </c>
      <c r="H1061" s="13" t="s">
        <v>4569</v>
      </c>
      <c r="I1061" s="13" t="s">
        <v>744</v>
      </c>
      <c r="J1061" t="s">
        <v>79</v>
      </c>
      <c r="K1061" t="s">
        <v>6863</v>
      </c>
    </row>
    <row r="1062" spans="1:11" x14ac:dyDescent="0.25">
      <c r="A1062">
        <v>1088</v>
      </c>
      <c r="B1062" t="s">
        <v>517</v>
      </c>
      <c r="C1062" t="s">
        <v>6817</v>
      </c>
      <c r="D1062" s="10">
        <v>41882</v>
      </c>
      <c r="E1062" s="13" t="s">
        <v>4570</v>
      </c>
      <c r="F1062" s="13" t="s">
        <v>4571</v>
      </c>
      <c r="G1062" s="13" t="s">
        <v>4572</v>
      </c>
      <c r="H1062" s="13" t="s">
        <v>4573</v>
      </c>
      <c r="I1062" s="13" t="s">
        <v>744</v>
      </c>
      <c r="J1062" t="s">
        <v>79</v>
      </c>
      <c r="K1062" t="s">
        <v>6863</v>
      </c>
    </row>
    <row r="1063" spans="1:11" x14ac:dyDescent="0.25">
      <c r="A1063">
        <v>1089</v>
      </c>
      <c r="B1063" t="s">
        <v>517</v>
      </c>
      <c r="C1063" t="s">
        <v>6818</v>
      </c>
      <c r="D1063" s="10">
        <v>42247</v>
      </c>
      <c r="E1063" s="13" t="s">
        <v>4574</v>
      </c>
      <c r="F1063" s="13" t="s">
        <v>4575</v>
      </c>
      <c r="G1063" s="13" t="s">
        <v>4067</v>
      </c>
      <c r="H1063" s="13" t="s">
        <v>4576</v>
      </c>
      <c r="I1063" s="13" t="s">
        <v>744</v>
      </c>
      <c r="J1063" t="s">
        <v>79</v>
      </c>
      <c r="K1063" t="s">
        <v>6863</v>
      </c>
    </row>
    <row r="1064" spans="1:11" x14ac:dyDescent="0.25">
      <c r="A1064">
        <v>1090</v>
      </c>
      <c r="B1064" t="s">
        <v>517</v>
      </c>
      <c r="C1064" t="s">
        <v>6819</v>
      </c>
      <c r="D1064" s="10">
        <v>42613</v>
      </c>
      <c r="E1064" s="13" t="s">
        <v>4577</v>
      </c>
      <c r="F1064" s="13" t="s">
        <v>4578</v>
      </c>
      <c r="G1064" s="13" t="s">
        <v>4579</v>
      </c>
      <c r="H1064" s="13" t="s">
        <v>2330</v>
      </c>
      <c r="I1064" s="13" t="s">
        <v>744</v>
      </c>
      <c r="J1064" t="s">
        <v>79</v>
      </c>
      <c r="K1064" t="s">
        <v>6863</v>
      </c>
    </row>
    <row r="1065" spans="1:11" x14ac:dyDescent="0.25">
      <c r="A1065">
        <v>1091</v>
      </c>
      <c r="B1065" t="s">
        <v>518</v>
      </c>
      <c r="C1065" t="s">
        <v>6816</v>
      </c>
      <c r="D1065" s="10">
        <v>41425</v>
      </c>
      <c r="E1065" s="13" t="s">
        <v>4580</v>
      </c>
      <c r="F1065" s="13" t="s">
        <v>4581</v>
      </c>
      <c r="G1065" s="13" t="s">
        <v>4582</v>
      </c>
      <c r="H1065" s="13" t="s">
        <v>744</v>
      </c>
      <c r="I1065" s="13" t="s">
        <v>744</v>
      </c>
      <c r="J1065" t="s">
        <v>79</v>
      </c>
      <c r="K1065" t="s">
        <v>6863</v>
      </c>
    </row>
    <row r="1066" spans="1:11" x14ac:dyDescent="0.25">
      <c r="A1066">
        <v>1092</v>
      </c>
      <c r="B1066" t="s">
        <v>518</v>
      </c>
      <c r="C1066" t="s">
        <v>6817</v>
      </c>
      <c r="D1066" s="10">
        <v>42004</v>
      </c>
      <c r="E1066" s="13" t="s">
        <v>4583</v>
      </c>
      <c r="F1066" s="13" t="s">
        <v>4584</v>
      </c>
      <c r="G1066" s="13" t="s">
        <v>4585</v>
      </c>
      <c r="H1066" s="13" t="s">
        <v>744</v>
      </c>
      <c r="I1066" s="13" t="s">
        <v>744</v>
      </c>
      <c r="J1066" t="s">
        <v>79</v>
      </c>
      <c r="K1066" t="s">
        <v>6863</v>
      </c>
    </row>
    <row r="1067" spans="1:11" x14ac:dyDescent="0.25">
      <c r="A1067">
        <v>1093</v>
      </c>
      <c r="B1067" t="s">
        <v>518</v>
      </c>
      <c r="C1067" t="s">
        <v>6818</v>
      </c>
      <c r="D1067" s="10">
        <v>42369</v>
      </c>
      <c r="E1067" s="13" t="s">
        <v>4586</v>
      </c>
      <c r="F1067" s="13" t="s">
        <v>4587</v>
      </c>
      <c r="G1067" s="13" t="s">
        <v>4588</v>
      </c>
      <c r="H1067" s="13" t="s">
        <v>744</v>
      </c>
      <c r="I1067" s="13" t="s">
        <v>744</v>
      </c>
      <c r="J1067" t="s">
        <v>79</v>
      </c>
      <c r="K1067" t="s">
        <v>6863</v>
      </c>
    </row>
    <row r="1068" spans="1:11" x14ac:dyDescent="0.25">
      <c r="A1068">
        <v>1094</v>
      </c>
      <c r="B1068" t="s">
        <v>518</v>
      </c>
      <c r="C1068" t="s">
        <v>6819</v>
      </c>
      <c r="D1068" s="10">
        <v>42735</v>
      </c>
      <c r="E1068" s="13" t="s">
        <v>4589</v>
      </c>
      <c r="F1068" s="13" t="s">
        <v>4590</v>
      </c>
      <c r="G1068" s="13" t="s">
        <v>2821</v>
      </c>
      <c r="H1068" s="13" t="s">
        <v>744</v>
      </c>
      <c r="I1068" s="13" t="s">
        <v>744</v>
      </c>
      <c r="J1068" t="s">
        <v>79</v>
      </c>
      <c r="K1068" t="s">
        <v>6863</v>
      </c>
    </row>
    <row r="1069" spans="1:11" x14ac:dyDescent="0.25">
      <c r="A1069">
        <v>1095</v>
      </c>
      <c r="B1069" t="s">
        <v>519</v>
      </c>
      <c r="C1069" t="s">
        <v>6816</v>
      </c>
      <c r="D1069" s="10">
        <v>41274</v>
      </c>
      <c r="E1069" s="13" t="s">
        <v>4591</v>
      </c>
      <c r="F1069" s="13" t="s">
        <v>4592</v>
      </c>
      <c r="G1069" s="13" t="s">
        <v>4593</v>
      </c>
      <c r="H1069" s="13" t="s">
        <v>744</v>
      </c>
      <c r="I1069" s="13" t="s">
        <v>1300</v>
      </c>
      <c r="J1069" t="s">
        <v>107</v>
      </c>
      <c r="K1069" t="s">
        <v>6905</v>
      </c>
    </row>
    <row r="1070" spans="1:11" x14ac:dyDescent="0.25">
      <c r="A1070">
        <v>1096</v>
      </c>
      <c r="B1070" t="s">
        <v>519</v>
      </c>
      <c r="C1070" t="s">
        <v>6817</v>
      </c>
      <c r="D1070" s="10">
        <v>41639</v>
      </c>
      <c r="E1070" s="13" t="s">
        <v>4594</v>
      </c>
      <c r="F1070" s="13" t="s">
        <v>4595</v>
      </c>
      <c r="G1070" s="13" t="s">
        <v>4596</v>
      </c>
      <c r="H1070" s="13" t="s">
        <v>744</v>
      </c>
      <c r="I1070" s="13" t="s">
        <v>4597</v>
      </c>
      <c r="J1070" t="s">
        <v>107</v>
      </c>
      <c r="K1070" t="s">
        <v>6905</v>
      </c>
    </row>
    <row r="1071" spans="1:11" x14ac:dyDescent="0.25">
      <c r="A1071">
        <v>1097</v>
      </c>
      <c r="B1071" t="s">
        <v>519</v>
      </c>
      <c r="C1071" t="s">
        <v>6818</v>
      </c>
      <c r="D1071" s="10">
        <v>42004</v>
      </c>
      <c r="E1071" s="13" t="s">
        <v>4598</v>
      </c>
      <c r="F1071" s="13" t="s">
        <v>4599</v>
      </c>
      <c r="G1071" s="13" t="s">
        <v>4600</v>
      </c>
      <c r="H1071" s="13" t="s">
        <v>744</v>
      </c>
      <c r="I1071" s="13" t="s">
        <v>4601</v>
      </c>
      <c r="J1071" t="s">
        <v>107</v>
      </c>
      <c r="K1071" t="s">
        <v>6905</v>
      </c>
    </row>
    <row r="1072" spans="1:11" x14ac:dyDescent="0.25">
      <c r="A1072">
        <v>1098</v>
      </c>
      <c r="B1072" t="s">
        <v>519</v>
      </c>
      <c r="C1072" t="s">
        <v>6819</v>
      </c>
      <c r="D1072" s="10">
        <v>42369</v>
      </c>
      <c r="E1072" s="13" t="s">
        <v>4602</v>
      </c>
      <c r="F1072" s="13" t="s">
        <v>4603</v>
      </c>
      <c r="G1072" s="13" t="s">
        <v>4604</v>
      </c>
      <c r="H1072" s="13" t="s">
        <v>744</v>
      </c>
      <c r="I1072" s="13" t="s">
        <v>4605</v>
      </c>
      <c r="J1072" t="s">
        <v>107</v>
      </c>
      <c r="K1072" t="s">
        <v>6905</v>
      </c>
    </row>
    <row r="1073" spans="1:11" x14ac:dyDescent="0.25">
      <c r="A1073">
        <v>1099</v>
      </c>
      <c r="B1073" t="s">
        <v>520</v>
      </c>
      <c r="C1073" t="s">
        <v>6816</v>
      </c>
      <c r="D1073" s="10">
        <v>41274</v>
      </c>
      <c r="E1073" s="13" t="s">
        <v>4606</v>
      </c>
      <c r="F1073" s="13" t="s">
        <v>4607</v>
      </c>
      <c r="G1073" s="13" t="s">
        <v>4608</v>
      </c>
      <c r="H1073" s="13" t="s">
        <v>4609</v>
      </c>
      <c r="I1073" s="13" t="s">
        <v>744</v>
      </c>
      <c r="J1073" t="s">
        <v>6824</v>
      </c>
      <c r="K1073" t="s">
        <v>29</v>
      </c>
    </row>
    <row r="1074" spans="1:11" x14ac:dyDescent="0.25">
      <c r="A1074">
        <v>1100</v>
      </c>
      <c r="B1074" t="s">
        <v>520</v>
      </c>
      <c r="C1074" t="s">
        <v>6817</v>
      </c>
      <c r="D1074" s="10">
        <v>41639</v>
      </c>
      <c r="E1074" s="13" t="s">
        <v>4610</v>
      </c>
      <c r="F1074" s="13" t="s">
        <v>4611</v>
      </c>
      <c r="G1074" s="13" t="s">
        <v>4612</v>
      </c>
      <c r="H1074" s="13" t="s">
        <v>4613</v>
      </c>
      <c r="I1074" s="13" t="s">
        <v>744</v>
      </c>
      <c r="J1074" t="s">
        <v>6824</v>
      </c>
      <c r="K1074" t="s">
        <v>29</v>
      </c>
    </row>
    <row r="1075" spans="1:11" x14ac:dyDescent="0.25">
      <c r="A1075">
        <v>1101</v>
      </c>
      <c r="B1075" t="s">
        <v>520</v>
      </c>
      <c r="C1075" t="s">
        <v>6818</v>
      </c>
      <c r="D1075" s="10">
        <v>42004</v>
      </c>
      <c r="E1075" s="13" t="s">
        <v>4614</v>
      </c>
      <c r="F1075" s="13" t="s">
        <v>4615</v>
      </c>
      <c r="G1075" s="13" t="s">
        <v>4616</v>
      </c>
      <c r="H1075" s="13" t="s">
        <v>4617</v>
      </c>
      <c r="I1075" s="13" t="s">
        <v>744</v>
      </c>
      <c r="J1075" t="s">
        <v>6824</v>
      </c>
      <c r="K1075" t="s">
        <v>29</v>
      </c>
    </row>
    <row r="1076" spans="1:11" x14ac:dyDescent="0.25">
      <c r="A1076">
        <v>1102</v>
      </c>
      <c r="B1076" t="s">
        <v>520</v>
      </c>
      <c r="C1076" t="s">
        <v>6819</v>
      </c>
      <c r="D1076" s="10">
        <v>42369</v>
      </c>
      <c r="E1076" s="13" t="s">
        <v>4618</v>
      </c>
      <c r="F1076" s="13" t="s">
        <v>4619</v>
      </c>
      <c r="G1076" s="13" t="s">
        <v>4620</v>
      </c>
      <c r="H1076" s="13" t="s">
        <v>4621</v>
      </c>
      <c r="I1076" s="13" t="s">
        <v>744</v>
      </c>
      <c r="J1076" t="s">
        <v>6824</v>
      </c>
      <c r="K1076" t="s">
        <v>29</v>
      </c>
    </row>
    <row r="1077" spans="1:11" x14ac:dyDescent="0.25">
      <c r="A1077">
        <v>1103</v>
      </c>
      <c r="B1077" t="s">
        <v>521</v>
      </c>
      <c r="C1077" t="s">
        <v>6816</v>
      </c>
      <c r="D1077" s="10">
        <v>41274</v>
      </c>
      <c r="E1077" s="13" t="s">
        <v>4622</v>
      </c>
      <c r="F1077" s="13" t="s">
        <v>4623</v>
      </c>
      <c r="G1077" s="13" t="s">
        <v>4624</v>
      </c>
      <c r="H1077" s="13" t="s">
        <v>744</v>
      </c>
      <c r="I1077" s="13" t="s">
        <v>4625</v>
      </c>
      <c r="J1077" t="s">
        <v>107</v>
      </c>
      <c r="K1077" t="s">
        <v>6846</v>
      </c>
    </row>
    <row r="1078" spans="1:11" x14ac:dyDescent="0.25">
      <c r="A1078">
        <v>1104</v>
      </c>
      <c r="B1078" t="s">
        <v>521</v>
      </c>
      <c r="C1078" t="s">
        <v>6817</v>
      </c>
      <c r="D1078" s="10">
        <v>41639</v>
      </c>
      <c r="E1078" s="13" t="s">
        <v>4626</v>
      </c>
      <c r="F1078" s="13" t="s">
        <v>4627</v>
      </c>
      <c r="G1078" s="13" t="s">
        <v>2033</v>
      </c>
      <c r="H1078" s="13" t="s">
        <v>744</v>
      </c>
      <c r="I1078" s="13" t="s">
        <v>4628</v>
      </c>
      <c r="J1078" t="s">
        <v>107</v>
      </c>
      <c r="K1078" t="s">
        <v>6846</v>
      </c>
    </row>
    <row r="1079" spans="1:11" x14ac:dyDescent="0.25">
      <c r="A1079">
        <v>1105</v>
      </c>
      <c r="B1079" t="s">
        <v>521</v>
      </c>
      <c r="C1079" t="s">
        <v>6818</v>
      </c>
      <c r="D1079" s="10">
        <v>42004</v>
      </c>
      <c r="E1079" s="13" t="s">
        <v>4629</v>
      </c>
      <c r="F1079" s="13" t="s">
        <v>4630</v>
      </c>
      <c r="G1079" s="13" t="s">
        <v>4631</v>
      </c>
      <c r="H1079" s="13" t="s">
        <v>744</v>
      </c>
      <c r="I1079" s="13" t="s">
        <v>4632</v>
      </c>
      <c r="J1079" t="s">
        <v>107</v>
      </c>
      <c r="K1079" t="s">
        <v>6846</v>
      </c>
    </row>
    <row r="1080" spans="1:11" x14ac:dyDescent="0.25">
      <c r="A1080">
        <v>1106</v>
      </c>
      <c r="B1080" t="s">
        <v>521</v>
      </c>
      <c r="C1080" t="s">
        <v>6819</v>
      </c>
      <c r="D1080" s="10">
        <v>42369</v>
      </c>
      <c r="E1080" s="13" t="s">
        <v>4633</v>
      </c>
      <c r="F1080" s="13" t="s">
        <v>4634</v>
      </c>
      <c r="G1080" s="13" t="s">
        <v>4635</v>
      </c>
      <c r="H1080" s="13" t="s">
        <v>744</v>
      </c>
      <c r="I1080" s="13" t="s">
        <v>4636</v>
      </c>
      <c r="J1080" t="s">
        <v>107</v>
      </c>
      <c r="K1080" t="s">
        <v>6846</v>
      </c>
    </row>
    <row r="1081" spans="1:11" x14ac:dyDescent="0.25">
      <c r="A1081">
        <v>1107</v>
      </c>
      <c r="B1081" t="s">
        <v>522</v>
      </c>
      <c r="C1081" t="s">
        <v>6816</v>
      </c>
      <c r="D1081" s="10">
        <v>41455</v>
      </c>
      <c r="E1081" s="13" t="s">
        <v>4637</v>
      </c>
      <c r="F1081" s="13" t="s">
        <v>4638</v>
      </c>
      <c r="G1081" s="13" t="s">
        <v>4639</v>
      </c>
      <c r="H1081" s="13" t="s">
        <v>4640</v>
      </c>
      <c r="I1081" s="13" t="s">
        <v>744</v>
      </c>
      <c r="J1081" t="s">
        <v>6822</v>
      </c>
      <c r="K1081" t="s">
        <v>6913</v>
      </c>
    </row>
    <row r="1082" spans="1:11" x14ac:dyDescent="0.25">
      <c r="A1082">
        <v>1108</v>
      </c>
      <c r="B1082" t="s">
        <v>522</v>
      </c>
      <c r="C1082" t="s">
        <v>6817</v>
      </c>
      <c r="D1082" s="10">
        <v>41820</v>
      </c>
      <c r="E1082" s="13" t="s">
        <v>4641</v>
      </c>
      <c r="F1082" s="13" t="s">
        <v>4642</v>
      </c>
      <c r="G1082" s="13" t="s">
        <v>4643</v>
      </c>
      <c r="H1082" s="13" t="s">
        <v>4644</v>
      </c>
      <c r="I1082" s="13" t="s">
        <v>744</v>
      </c>
      <c r="J1082" t="s">
        <v>6822</v>
      </c>
      <c r="K1082" t="s">
        <v>6913</v>
      </c>
    </row>
    <row r="1083" spans="1:11" x14ac:dyDescent="0.25">
      <c r="A1083">
        <v>1109</v>
      </c>
      <c r="B1083" t="s">
        <v>522</v>
      </c>
      <c r="C1083" t="s">
        <v>6818</v>
      </c>
      <c r="D1083" s="10">
        <v>42185</v>
      </c>
      <c r="E1083" s="13" t="s">
        <v>4645</v>
      </c>
      <c r="F1083" s="13" t="s">
        <v>4646</v>
      </c>
      <c r="G1083" s="13" t="s">
        <v>4647</v>
      </c>
      <c r="H1083" s="13" t="s">
        <v>4648</v>
      </c>
      <c r="I1083" s="13" t="s">
        <v>744</v>
      </c>
      <c r="J1083" t="s">
        <v>6822</v>
      </c>
      <c r="K1083" t="s">
        <v>6913</v>
      </c>
    </row>
    <row r="1084" spans="1:11" x14ac:dyDescent="0.25">
      <c r="A1084">
        <v>1110</v>
      </c>
      <c r="B1084" t="s">
        <v>522</v>
      </c>
      <c r="C1084" t="s">
        <v>6819</v>
      </c>
      <c r="D1084" s="10">
        <v>42551</v>
      </c>
      <c r="E1084" s="13" t="s">
        <v>4649</v>
      </c>
      <c r="F1084" s="13" t="s">
        <v>4650</v>
      </c>
      <c r="G1084" s="13" t="s">
        <v>4651</v>
      </c>
      <c r="H1084" s="13" t="s">
        <v>4652</v>
      </c>
      <c r="I1084" s="13" t="s">
        <v>744</v>
      </c>
      <c r="J1084" t="s">
        <v>6822</v>
      </c>
      <c r="K1084" t="s">
        <v>6913</v>
      </c>
    </row>
    <row r="1085" spans="1:11" x14ac:dyDescent="0.25">
      <c r="A1085">
        <v>1111</v>
      </c>
      <c r="B1085" t="s">
        <v>524</v>
      </c>
      <c r="C1085" t="s">
        <v>6816</v>
      </c>
      <c r="D1085" s="10">
        <v>41274</v>
      </c>
      <c r="E1085" s="13" t="s">
        <v>4653</v>
      </c>
      <c r="F1085" s="13" t="s">
        <v>4654</v>
      </c>
      <c r="G1085" s="13" t="s">
        <v>4655</v>
      </c>
      <c r="H1085" s="13" t="s">
        <v>744</v>
      </c>
      <c r="I1085" s="13" t="s">
        <v>4656</v>
      </c>
      <c r="J1085" t="s">
        <v>66</v>
      </c>
      <c r="K1085" t="s">
        <v>137</v>
      </c>
    </row>
    <row r="1086" spans="1:11" x14ac:dyDescent="0.25">
      <c r="A1086">
        <v>1112</v>
      </c>
      <c r="B1086" t="s">
        <v>524</v>
      </c>
      <c r="C1086" t="s">
        <v>6817</v>
      </c>
      <c r="D1086" s="10">
        <v>41639</v>
      </c>
      <c r="E1086" s="13" t="s">
        <v>4657</v>
      </c>
      <c r="F1086" s="13" t="s">
        <v>4658</v>
      </c>
      <c r="G1086" s="13" t="s">
        <v>4659</v>
      </c>
      <c r="H1086" s="13" t="s">
        <v>744</v>
      </c>
      <c r="I1086" s="13" t="s">
        <v>4660</v>
      </c>
      <c r="J1086" t="s">
        <v>66</v>
      </c>
      <c r="K1086" t="s">
        <v>137</v>
      </c>
    </row>
    <row r="1087" spans="1:11" x14ac:dyDescent="0.25">
      <c r="A1087">
        <v>1113</v>
      </c>
      <c r="B1087" t="s">
        <v>524</v>
      </c>
      <c r="C1087" t="s">
        <v>6818</v>
      </c>
      <c r="D1087" s="10">
        <v>42004</v>
      </c>
      <c r="E1087" s="13" t="s">
        <v>4661</v>
      </c>
      <c r="F1087" s="13" t="s">
        <v>4662</v>
      </c>
      <c r="G1087" s="13" t="s">
        <v>4663</v>
      </c>
      <c r="H1087" s="13" t="s">
        <v>744</v>
      </c>
      <c r="I1087" s="13" t="s">
        <v>4664</v>
      </c>
      <c r="J1087" t="s">
        <v>66</v>
      </c>
      <c r="K1087" t="s">
        <v>137</v>
      </c>
    </row>
    <row r="1088" spans="1:11" x14ac:dyDescent="0.25">
      <c r="A1088">
        <v>1114</v>
      </c>
      <c r="B1088" t="s">
        <v>524</v>
      </c>
      <c r="C1088" t="s">
        <v>6819</v>
      </c>
      <c r="D1088" s="10">
        <v>42369</v>
      </c>
      <c r="E1088" s="13" t="s">
        <v>4665</v>
      </c>
      <c r="F1088" s="13" t="s">
        <v>4666</v>
      </c>
      <c r="G1088" s="13" t="s">
        <v>4667</v>
      </c>
      <c r="H1088" s="13" t="s">
        <v>744</v>
      </c>
      <c r="I1088" s="13" t="s">
        <v>4668</v>
      </c>
      <c r="J1088" t="s">
        <v>66</v>
      </c>
      <c r="K1088" t="s">
        <v>137</v>
      </c>
    </row>
    <row r="1089" spans="1:11" x14ac:dyDescent="0.25">
      <c r="A1089">
        <v>1115</v>
      </c>
      <c r="B1089" t="s">
        <v>525</v>
      </c>
      <c r="C1089" t="s">
        <v>6816</v>
      </c>
      <c r="D1089" s="10">
        <v>41639</v>
      </c>
      <c r="E1089" s="13" t="s">
        <v>4669</v>
      </c>
      <c r="F1089" s="13" t="s">
        <v>4670</v>
      </c>
      <c r="G1089" s="13" t="s">
        <v>4671</v>
      </c>
      <c r="H1089" s="13" t="s">
        <v>4672</v>
      </c>
      <c r="I1089" s="13" t="s">
        <v>4673</v>
      </c>
      <c r="J1089" t="s">
        <v>6824</v>
      </c>
      <c r="K1089" t="s">
        <v>6903</v>
      </c>
    </row>
    <row r="1090" spans="1:11" x14ac:dyDescent="0.25">
      <c r="A1090">
        <v>1116</v>
      </c>
      <c r="B1090" t="s">
        <v>525</v>
      </c>
      <c r="C1090" t="s">
        <v>6817</v>
      </c>
      <c r="D1090" s="10">
        <v>42004</v>
      </c>
      <c r="E1090" s="13" t="s">
        <v>4674</v>
      </c>
      <c r="F1090" s="13" t="s">
        <v>4675</v>
      </c>
      <c r="G1090" s="13" t="s">
        <v>4676</v>
      </c>
      <c r="H1090" s="13" t="s">
        <v>4677</v>
      </c>
      <c r="I1090" s="13" t="s">
        <v>4678</v>
      </c>
      <c r="J1090" t="s">
        <v>6824</v>
      </c>
      <c r="K1090" t="s">
        <v>6903</v>
      </c>
    </row>
    <row r="1091" spans="1:11" x14ac:dyDescent="0.25">
      <c r="A1091">
        <v>1117</v>
      </c>
      <c r="B1091" t="s">
        <v>525</v>
      </c>
      <c r="C1091" t="s">
        <v>6818</v>
      </c>
      <c r="D1091" s="10">
        <v>42369</v>
      </c>
      <c r="E1091" s="13" t="s">
        <v>4679</v>
      </c>
      <c r="F1091" s="13" t="s">
        <v>4680</v>
      </c>
      <c r="G1091" s="13" t="s">
        <v>4681</v>
      </c>
      <c r="H1091" s="13" t="s">
        <v>4682</v>
      </c>
      <c r="I1091" s="13" t="s">
        <v>4683</v>
      </c>
      <c r="J1091" t="s">
        <v>6824</v>
      </c>
      <c r="K1091" t="s">
        <v>6903</v>
      </c>
    </row>
    <row r="1092" spans="1:11" x14ac:dyDescent="0.25">
      <c r="A1092">
        <v>1118</v>
      </c>
      <c r="B1092" t="s">
        <v>525</v>
      </c>
      <c r="C1092" t="s">
        <v>6819</v>
      </c>
      <c r="D1092" s="10">
        <v>42735</v>
      </c>
      <c r="E1092" s="13" t="s">
        <v>4684</v>
      </c>
      <c r="F1092" s="13" t="s">
        <v>4685</v>
      </c>
      <c r="G1092" s="13" t="s">
        <v>4686</v>
      </c>
      <c r="H1092" s="13" t="s">
        <v>4687</v>
      </c>
      <c r="I1092" s="13" t="s">
        <v>4688</v>
      </c>
      <c r="J1092" t="s">
        <v>6824</v>
      </c>
      <c r="K1092" t="s">
        <v>6903</v>
      </c>
    </row>
    <row r="1093" spans="1:11" x14ac:dyDescent="0.25">
      <c r="A1093">
        <v>1119</v>
      </c>
      <c r="B1093" t="s">
        <v>526</v>
      </c>
      <c r="C1093" t="s">
        <v>6816</v>
      </c>
      <c r="D1093" s="10">
        <v>41515</v>
      </c>
      <c r="E1093" s="13" t="s">
        <v>4689</v>
      </c>
      <c r="F1093" s="13" t="s">
        <v>4524</v>
      </c>
      <c r="G1093" s="13" t="s">
        <v>1825</v>
      </c>
      <c r="H1093" s="13" t="s">
        <v>4690</v>
      </c>
      <c r="I1093" s="13" t="s">
        <v>744</v>
      </c>
      <c r="J1093" t="s">
        <v>6822</v>
      </c>
      <c r="K1093" t="s">
        <v>46</v>
      </c>
    </row>
    <row r="1094" spans="1:11" x14ac:dyDescent="0.25">
      <c r="A1094">
        <v>1120</v>
      </c>
      <c r="B1094" t="s">
        <v>526</v>
      </c>
      <c r="C1094" t="s">
        <v>6817</v>
      </c>
      <c r="D1094" s="10">
        <v>41879</v>
      </c>
      <c r="E1094" s="13" t="s">
        <v>4691</v>
      </c>
      <c r="F1094" s="13" t="s">
        <v>4692</v>
      </c>
      <c r="G1094" s="13" t="s">
        <v>4693</v>
      </c>
      <c r="H1094" s="13" t="s">
        <v>826</v>
      </c>
      <c r="I1094" s="13" t="s">
        <v>744</v>
      </c>
      <c r="J1094" t="s">
        <v>6822</v>
      </c>
      <c r="K1094" t="s">
        <v>46</v>
      </c>
    </row>
    <row r="1095" spans="1:11" x14ac:dyDescent="0.25">
      <c r="A1095">
        <v>1121</v>
      </c>
      <c r="B1095" t="s">
        <v>526</v>
      </c>
      <c r="C1095" t="s">
        <v>6818</v>
      </c>
      <c r="D1095" s="10">
        <v>42250</v>
      </c>
      <c r="E1095" s="13" t="s">
        <v>4694</v>
      </c>
      <c r="F1095" s="13" t="s">
        <v>4695</v>
      </c>
      <c r="G1095" s="13" t="s">
        <v>4696</v>
      </c>
      <c r="H1095" s="13" t="s">
        <v>1121</v>
      </c>
      <c r="I1095" s="13" t="s">
        <v>744</v>
      </c>
      <c r="J1095" t="s">
        <v>6822</v>
      </c>
      <c r="K1095" t="s">
        <v>46</v>
      </c>
    </row>
    <row r="1096" spans="1:11" x14ac:dyDescent="0.25">
      <c r="A1096">
        <v>1122</v>
      </c>
      <c r="B1096" t="s">
        <v>526</v>
      </c>
      <c r="C1096" t="s">
        <v>6819</v>
      </c>
      <c r="D1096" s="10">
        <v>42614</v>
      </c>
      <c r="E1096" s="13" t="s">
        <v>4697</v>
      </c>
      <c r="F1096" s="13" t="s">
        <v>4698</v>
      </c>
      <c r="G1096" s="13" t="s">
        <v>4699</v>
      </c>
      <c r="H1096" s="13" t="s">
        <v>4700</v>
      </c>
      <c r="I1096" s="13" t="s">
        <v>744</v>
      </c>
      <c r="J1096" t="s">
        <v>6822</v>
      </c>
      <c r="K1096" t="s">
        <v>46</v>
      </c>
    </row>
    <row r="1097" spans="1:11" x14ac:dyDescent="0.25">
      <c r="A1097">
        <v>1123</v>
      </c>
      <c r="B1097" t="s">
        <v>531</v>
      </c>
      <c r="C1097" t="s">
        <v>6816</v>
      </c>
      <c r="D1097" s="10">
        <v>41274</v>
      </c>
      <c r="E1097" s="13" t="s">
        <v>4701</v>
      </c>
      <c r="F1097" s="13" t="s">
        <v>4702</v>
      </c>
      <c r="G1097" s="13" t="s">
        <v>4703</v>
      </c>
      <c r="H1097" s="13" t="s">
        <v>744</v>
      </c>
      <c r="I1097" s="13" t="s">
        <v>4704</v>
      </c>
      <c r="J1097" t="s">
        <v>107</v>
      </c>
      <c r="K1097" t="s">
        <v>6866</v>
      </c>
    </row>
    <row r="1098" spans="1:11" x14ac:dyDescent="0.25">
      <c r="A1098">
        <v>1124</v>
      </c>
      <c r="B1098" t="s">
        <v>531</v>
      </c>
      <c r="C1098" t="s">
        <v>6817</v>
      </c>
      <c r="D1098" s="10">
        <v>41639</v>
      </c>
      <c r="E1098" s="13" t="s">
        <v>4705</v>
      </c>
      <c r="F1098" s="13" t="s">
        <v>4706</v>
      </c>
      <c r="G1098" s="13" t="s">
        <v>4707</v>
      </c>
      <c r="H1098" s="13" t="s">
        <v>744</v>
      </c>
      <c r="I1098" s="13" t="s">
        <v>4708</v>
      </c>
      <c r="J1098" t="s">
        <v>107</v>
      </c>
      <c r="K1098" t="s">
        <v>6866</v>
      </c>
    </row>
    <row r="1099" spans="1:11" x14ac:dyDescent="0.25">
      <c r="A1099">
        <v>1125</v>
      </c>
      <c r="B1099" t="s">
        <v>531</v>
      </c>
      <c r="C1099" t="s">
        <v>6818</v>
      </c>
      <c r="D1099" s="10">
        <v>42004</v>
      </c>
      <c r="E1099" s="13" t="s">
        <v>4709</v>
      </c>
      <c r="F1099" s="13" t="s">
        <v>4710</v>
      </c>
      <c r="G1099" s="13" t="s">
        <v>4711</v>
      </c>
      <c r="H1099" s="13" t="s">
        <v>744</v>
      </c>
      <c r="I1099" s="13" t="s">
        <v>4712</v>
      </c>
      <c r="J1099" t="s">
        <v>107</v>
      </c>
      <c r="K1099" t="s">
        <v>6866</v>
      </c>
    </row>
    <row r="1100" spans="1:11" x14ac:dyDescent="0.25">
      <c r="A1100">
        <v>1126</v>
      </c>
      <c r="B1100" t="s">
        <v>531</v>
      </c>
      <c r="C1100" t="s">
        <v>6819</v>
      </c>
      <c r="D1100" s="10">
        <v>42369</v>
      </c>
      <c r="E1100" s="13" t="s">
        <v>4713</v>
      </c>
      <c r="F1100" s="13" t="s">
        <v>4714</v>
      </c>
      <c r="G1100" s="13" t="s">
        <v>4715</v>
      </c>
      <c r="H1100" s="13" t="s">
        <v>744</v>
      </c>
      <c r="I1100" s="13" t="s">
        <v>4716</v>
      </c>
      <c r="J1100" t="s">
        <v>107</v>
      </c>
      <c r="K1100" t="s">
        <v>6866</v>
      </c>
    </row>
    <row r="1101" spans="1:11" x14ac:dyDescent="0.25">
      <c r="A1101">
        <v>1127</v>
      </c>
      <c r="B1101" t="s">
        <v>532</v>
      </c>
      <c r="C1101" t="s">
        <v>6816</v>
      </c>
      <c r="D1101" s="10">
        <v>42004</v>
      </c>
      <c r="E1101" s="13" t="s">
        <v>4717</v>
      </c>
      <c r="F1101" s="13" t="s">
        <v>4718</v>
      </c>
      <c r="G1101" s="13" t="s">
        <v>4719</v>
      </c>
      <c r="H1101" s="13" t="s">
        <v>4720</v>
      </c>
      <c r="I1101" s="13" t="s">
        <v>744</v>
      </c>
      <c r="J1101" t="s">
        <v>6824</v>
      </c>
      <c r="K1101" t="s">
        <v>29</v>
      </c>
    </row>
    <row r="1102" spans="1:11" x14ac:dyDescent="0.25">
      <c r="A1102">
        <v>1128</v>
      </c>
      <c r="B1102" t="s">
        <v>532</v>
      </c>
      <c r="C1102" t="s">
        <v>6817</v>
      </c>
      <c r="D1102" s="10">
        <v>42369</v>
      </c>
      <c r="E1102" s="13" t="s">
        <v>4721</v>
      </c>
      <c r="F1102" s="13" t="s">
        <v>4722</v>
      </c>
      <c r="G1102" s="13" t="s">
        <v>4723</v>
      </c>
      <c r="H1102" s="13" t="s">
        <v>4724</v>
      </c>
      <c r="I1102" s="13" t="s">
        <v>744</v>
      </c>
      <c r="J1102" t="s">
        <v>6824</v>
      </c>
      <c r="K1102" t="s">
        <v>29</v>
      </c>
    </row>
    <row r="1103" spans="1:11" x14ac:dyDescent="0.25">
      <c r="A1103">
        <v>1132</v>
      </c>
      <c r="B1103" t="s">
        <v>533</v>
      </c>
      <c r="C1103" t="s">
        <v>6816</v>
      </c>
      <c r="D1103" s="10">
        <v>41639</v>
      </c>
      <c r="E1103" s="13" t="s">
        <v>4725</v>
      </c>
      <c r="F1103" s="13" t="s">
        <v>4726</v>
      </c>
      <c r="G1103" s="13" t="s">
        <v>4727</v>
      </c>
      <c r="H1103" s="13" t="s">
        <v>744</v>
      </c>
      <c r="I1103" s="13" t="s">
        <v>3433</v>
      </c>
      <c r="J1103" t="s">
        <v>107</v>
      </c>
      <c r="K1103" t="s">
        <v>6846</v>
      </c>
    </row>
    <row r="1104" spans="1:11" x14ac:dyDescent="0.25">
      <c r="A1104">
        <v>1133</v>
      </c>
      <c r="B1104" t="s">
        <v>533</v>
      </c>
      <c r="C1104" t="s">
        <v>6817</v>
      </c>
      <c r="D1104" s="10">
        <v>42004</v>
      </c>
      <c r="E1104" s="13" t="s">
        <v>4728</v>
      </c>
      <c r="F1104" s="13" t="s">
        <v>4729</v>
      </c>
      <c r="G1104" s="13" t="s">
        <v>1604</v>
      </c>
      <c r="H1104" s="13" t="s">
        <v>744</v>
      </c>
      <c r="I1104" s="13" t="s">
        <v>882</v>
      </c>
      <c r="J1104" t="s">
        <v>107</v>
      </c>
      <c r="K1104" t="s">
        <v>6846</v>
      </c>
    </row>
    <row r="1105" spans="1:11" x14ac:dyDescent="0.25">
      <c r="A1105">
        <v>1134</v>
      </c>
      <c r="B1105" t="s">
        <v>533</v>
      </c>
      <c r="C1105" t="s">
        <v>6818</v>
      </c>
      <c r="D1105" s="10">
        <v>42369</v>
      </c>
      <c r="E1105" s="13" t="s">
        <v>4730</v>
      </c>
      <c r="F1105" s="13" t="s">
        <v>1304</v>
      </c>
      <c r="G1105" s="13" t="s">
        <v>936</v>
      </c>
      <c r="H1105" s="13" t="s">
        <v>744</v>
      </c>
      <c r="I1105" s="13" t="s">
        <v>4731</v>
      </c>
      <c r="J1105" t="s">
        <v>107</v>
      </c>
      <c r="K1105" t="s">
        <v>6846</v>
      </c>
    </row>
    <row r="1106" spans="1:11" x14ac:dyDescent="0.25">
      <c r="A1106">
        <v>1135</v>
      </c>
      <c r="B1106" t="s">
        <v>533</v>
      </c>
      <c r="C1106" t="s">
        <v>6819</v>
      </c>
      <c r="D1106" s="10">
        <v>42735</v>
      </c>
      <c r="E1106" s="13" t="s">
        <v>4732</v>
      </c>
      <c r="F1106" s="13" t="s">
        <v>4733</v>
      </c>
      <c r="G1106" s="13" t="s">
        <v>1097</v>
      </c>
      <c r="H1106" s="13" t="s">
        <v>744</v>
      </c>
      <c r="I1106" s="13" t="s">
        <v>4734</v>
      </c>
      <c r="J1106" t="s">
        <v>107</v>
      </c>
      <c r="K1106" t="s">
        <v>6846</v>
      </c>
    </row>
    <row r="1107" spans="1:11" x14ac:dyDescent="0.25">
      <c r="A1107">
        <v>1136</v>
      </c>
      <c r="B1107" t="s">
        <v>534</v>
      </c>
      <c r="C1107" t="s">
        <v>6816</v>
      </c>
      <c r="D1107" s="10">
        <v>41274</v>
      </c>
      <c r="E1107" s="13" t="s">
        <v>4735</v>
      </c>
      <c r="F1107" s="13" t="s">
        <v>4736</v>
      </c>
      <c r="G1107" s="13" t="s">
        <v>4737</v>
      </c>
      <c r="H1107" s="13" t="s">
        <v>744</v>
      </c>
      <c r="I1107" s="13" t="s">
        <v>4738</v>
      </c>
      <c r="J1107" t="s">
        <v>66</v>
      </c>
      <c r="K1107" t="s">
        <v>6909</v>
      </c>
    </row>
    <row r="1108" spans="1:11" x14ac:dyDescent="0.25">
      <c r="A1108">
        <v>1137</v>
      </c>
      <c r="B1108" t="s">
        <v>534</v>
      </c>
      <c r="C1108" t="s">
        <v>6817</v>
      </c>
      <c r="D1108" s="10">
        <v>41639</v>
      </c>
      <c r="E1108" s="13" t="s">
        <v>4739</v>
      </c>
      <c r="F1108" s="13" t="s">
        <v>4740</v>
      </c>
      <c r="G1108" s="13" t="s">
        <v>4741</v>
      </c>
      <c r="H1108" s="13" t="s">
        <v>744</v>
      </c>
      <c r="I1108" s="13" t="s">
        <v>2089</v>
      </c>
      <c r="J1108" t="s">
        <v>66</v>
      </c>
      <c r="K1108" t="s">
        <v>6909</v>
      </c>
    </row>
    <row r="1109" spans="1:11" x14ac:dyDescent="0.25">
      <c r="A1109">
        <v>1138</v>
      </c>
      <c r="B1109" t="s">
        <v>534</v>
      </c>
      <c r="C1109" t="s">
        <v>6818</v>
      </c>
      <c r="D1109" s="10">
        <v>42004</v>
      </c>
      <c r="E1109" s="13" t="s">
        <v>4742</v>
      </c>
      <c r="F1109" s="13" t="s">
        <v>4743</v>
      </c>
      <c r="G1109" s="13" t="s">
        <v>1239</v>
      </c>
      <c r="H1109" s="13" t="s">
        <v>744</v>
      </c>
      <c r="I1109" s="13" t="s">
        <v>4744</v>
      </c>
      <c r="J1109" t="s">
        <v>66</v>
      </c>
      <c r="K1109" t="s">
        <v>6909</v>
      </c>
    </row>
    <row r="1110" spans="1:11" x14ac:dyDescent="0.25">
      <c r="A1110">
        <v>1139</v>
      </c>
      <c r="B1110" t="s">
        <v>534</v>
      </c>
      <c r="C1110" t="s">
        <v>6819</v>
      </c>
      <c r="D1110" s="10">
        <v>42369</v>
      </c>
      <c r="E1110" s="13" t="s">
        <v>4745</v>
      </c>
      <c r="F1110" s="13" t="s">
        <v>4746</v>
      </c>
      <c r="G1110" s="13" t="s">
        <v>1986</v>
      </c>
      <c r="H1110" s="13" t="s">
        <v>744</v>
      </c>
      <c r="I1110" s="13" t="s">
        <v>4747</v>
      </c>
      <c r="J1110" t="s">
        <v>66</v>
      </c>
      <c r="K1110" t="s">
        <v>6909</v>
      </c>
    </row>
    <row r="1111" spans="1:11" x14ac:dyDescent="0.25">
      <c r="A1111">
        <v>1140</v>
      </c>
      <c r="B1111" t="s">
        <v>535</v>
      </c>
      <c r="C1111" t="s">
        <v>6816</v>
      </c>
      <c r="D1111" s="10">
        <v>41274</v>
      </c>
      <c r="E1111" s="13" t="s">
        <v>4748</v>
      </c>
      <c r="F1111" s="13" t="s">
        <v>4749</v>
      </c>
      <c r="G1111" s="13" t="s">
        <v>3603</v>
      </c>
      <c r="H1111" s="13" t="s">
        <v>744</v>
      </c>
      <c r="I1111" s="13" t="s">
        <v>4750</v>
      </c>
      <c r="J1111" t="s">
        <v>61</v>
      </c>
      <c r="K1111" t="s">
        <v>62</v>
      </c>
    </row>
    <row r="1112" spans="1:11" x14ac:dyDescent="0.25">
      <c r="A1112">
        <v>1141</v>
      </c>
      <c r="B1112" t="s">
        <v>535</v>
      </c>
      <c r="C1112" t="s">
        <v>6817</v>
      </c>
      <c r="D1112" s="10">
        <v>41639</v>
      </c>
      <c r="E1112" s="13" t="s">
        <v>4751</v>
      </c>
      <c r="F1112" s="13" t="s">
        <v>4752</v>
      </c>
      <c r="G1112" s="13" t="s">
        <v>1306</v>
      </c>
      <c r="H1112" s="13" t="s">
        <v>744</v>
      </c>
      <c r="I1112" s="13" t="s">
        <v>4753</v>
      </c>
      <c r="J1112" t="s">
        <v>61</v>
      </c>
      <c r="K1112" t="s">
        <v>62</v>
      </c>
    </row>
    <row r="1113" spans="1:11" x14ac:dyDescent="0.25">
      <c r="A1113">
        <v>1142</v>
      </c>
      <c r="B1113" t="s">
        <v>535</v>
      </c>
      <c r="C1113" t="s">
        <v>6818</v>
      </c>
      <c r="D1113" s="10">
        <v>42004</v>
      </c>
      <c r="E1113" s="13" t="s">
        <v>4754</v>
      </c>
      <c r="F1113" s="13" t="s">
        <v>4755</v>
      </c>
      <c r="G1113" s="13" t="s">
        <v>4756</v>
      </c>
      <c r="H1113" s="13" t="s">
        <v>744</v>
      </c>
      <c r="I1113" s="13" t="s">
        <v>4757</v>
      </c>
      <c r="J1113" t="s">
        <v>61</v>
      </c>
      <c r="K1113" t="s">
        <v>62</v>
      </c>
    </row>
    <row r="1114" spans="1:11" x14ac:dyDescent="0.25">
      <c r="A1114">
        <v>1143</v>
      </c>
      <c r="B1114" t="s">
        <v>535</v>
      </c>
      <c r="C1114" t="s">
        <v>6819</v>
      </c>
      <c r="D1114" s="10">
        <v>42369</v>
      </c>
      <c r="E1114" s="13" t="s">
        <v>4758</v>
      </c>
      <c r="F1114" s="13" t="s">
        <v>4759</v>
      </c>
      <c r="G1114" s="13" t="s">
        <v>4760</v>
      </c>
      <c r="H1114" s="13" t="s">
        <v>744</v>
      </c>
      <c r="I1114" s="13" t="s">
        <v>4761</v>
      </c>
      <c r="J1114" t="s">
        <v>61</v>
      </c>
      <c r="K1114" t="s">
        <v>62</v>
      </c>
    </row>
    <row r="1115" spans="1:11" x14ac:dyDescent="0.25">
      <c r="A1115">
        <v>1144</v>
      </c>
      <c r="B1115" t="s">
        <v>536</v>
      </c>
      <c r="C1115" t="s">
        <v>6816</v>
      </c>
      <c r="D1115" s="10">
        <v>41274</v>
      </c>
      <c r="E1115" s="13" t="s">
        <v>4762</v>
      </c>
      <c r="F1115" s="13" t="s">
        <v>4763</v>
      </c>
      <c r="G1115" s="13" t="s">
        <v>1104</v>
      </c>
      <c r="H1115" s="13" t="s">
        <v>4764</v>
      </c>
      <c r="I1115" s="13" t="s">
        <v>4765</v>
      </c>
      <c r="J1115" t="s">
        <v>79</v>
      </c>
      <c r="K1115" t="s">
        <v>537</v>
      </c>
    </row>
    <row r="1116" spans="1:11" x14ac:dyDescent="0.25">
      <c r="A1116">
        <v>1145</v>
      </c>
      <c r="B1116" t="s">
        <v>536</v>
      </c>
      <c r="C1116" t="s">
        <v>6817</v>
      </c>
      <c r="D1116" s="10">
        <v>41639</v>
      </c>
      <c r="E1116" s="13" t="s">
        <v>4766</v>
      </c>
      <c r="F1116" s="13" t="s">
        <v>4767</v>
      </c>
      <c r="G1116" s="13" t="s">
        <v>1314</v>
      </c>
      <c r="H1116" s="13" t="s">
        <v>4768</v>
      </c>
      <c r="I1116" s="13" t="s">
        <v>4769</v>
      </c>
      <c r="J1116" t="s">
        <v>79</v>
      </c>
      <c r="K1116" t="s">
        <v>537</v>
      </c>
    </row>
    <row r="1117" spans="1:11" x14ac:dyDescent="0.25">
      <c r="A1117">
        <v>1146</v>
      </c>
      <c r="B1117" t="s">
        <v>536</v>
      </c>
      <c r="C1117" t="s">
        <v>6818</v>
      </c>
      <c r="D1117" s="10">
        <v>42004</v>
      </c>
      <c r="E1117" s="13" t="s">
        <v>4770</v>
      </c>
      <c r="F1117" s="13" t="s">
        <v>4771</v>
      </c>
      <c r="G1117" s="13" t="s">
        <v>4772</v>
      </c>
      <c r="H1117" s="13" t="s">
        <v>4773</v>
      </c>
      <c r="I1117" s="13" t="s">
        <v>4774</v>
      </c>
      <c r="J1117" t="s">
        <v>79</v>
      </c>
      <c r="K1117" t="s">
        <v>537</v>
      </c>
    </row>
    <row r="1118" spans="1:11" x14ac:dyDescent="0.25">
      <c r="A1118">
        <v>1147</v>
      </c>
      <c r="B1118" t="s">
        <v>536</v>
      </c>
      <c r="C1118" t="s">
        <v>6819</v>
      </c>
      <c r="D1118" s="10">
        <v>42369</v>
      </c>
      <c r="E1118" s="13" t="s">
        <v>4775</v>
      </c>
      <c r="F1118" s="13" t="s">
        <v>4776</v>
      </c>
      <c r="G1118" s="13" t="s">
        <v>4777</v>
      </c>
      <c r="H1118" s="13" t="s">
        <v>4778</v>
      </c>
      <c r="I1118" s="13" t="s">
        <v>4779</v>
      </c>
      <c r="J1118" t="s">
        <v>79</v>
      </c>
      <c r="K1118" t="s">
        <v>537</v>
      </c>
    </row>
    <row r="1119" spans="1:11" x14ac:dyDescent="0.25">
      <c r="A1119">
        <v>1148</v>
      </c>
      <c r="B1119" t="s">
        <v>538</v>
      </c>
      <c r="C1119" t="s">
        <v>6816</v>
      </c>
      <c r="D1119" s="10">
        <v>41639</v>
      </c>
      <c r="E1119" s="13" t="s">
        <v>4780</v>
      </c>
      <c r="F1119" s="13" t="s">
        <v>4781</v>
      </c>
      <c r="G1119" s="13" t="s">
        <v>4782</v>
      </c>
      <c r="H1119" s="13" t="s">
        <v>4783</v>
      </c>
      <c r="I1119" s="13" t="s">
        <v>744</v>
      </c>
      <c r="J1119" t="s">
        <v>6822</v>
      </c>
      <c r="K1119" t="s">
        <v>6836</v>
      </c>
    </row>
    <row r="1120" spans="1:11" x14ac:dyDescent="0.25">
      <c r="A1120">
        <v>1149</v>
      </c>
      <c r="B1120" t="s">
        <v>538</v>
      </c>
      <c r="C1120" t="s">
        <v>6817</v>
      </c>
      <c r="D1120" s="10">
        <v>42004</v>
      </c>
      <c r="E1120" s="13" t="s">
        <v>4784</v>
      </c>
      <c r="F1120" s="13" t="s">
        <v>4785</v>
      </c>
      <c r="G1120" s="13" t="s">
        <v>4786</v>
      </c>
      <c r="H1120" s="13" t="s">
        <v>4787</v>
      </c>
      <c r="I1120" s="13" t="s">
        <v>744</v>
      </c>
      <c r="J1120" t="s">
        <v>6822</v>
      </c>
      <c r="K1120" t="s">
        <v>6836</v>
      </c>
    </row>
    <row r="1121" spans="1:11" x14ac:dyDescent="0.25">
      <c r="A1121">
        <v>1150</v>
      </c>
      <c r="B1121" t="s">
        <v>538</v>
      </c>
      <c r="C1121" t="s">
        <v>6818</v>
      </c>
      <c r="D1121" s="10">
        <v>42369</v>
      </c>
      <c r="E1121" s="13" t="s">
        <v>4788</v>
      </c>
      <c r="F1121" s="13" t="s">
        <v>4789</v>
      </c>
      <c r="G1121" s="13" t="s">
        <v>4790</v>
      </c>
      <c r="H1121" s="13" t="s">
        <v>4791</v>
      </c>
      <c r="I1121" s="13" t="s">
        <v>744</v>
      </c>
      <c r="J1121" t="s">
        <v>6822</v>
      </c>
      <c r="K1121" t="s">
        <v>6836</v>
      </c>
    </row>
    <row r="1122" spans="1:11" x14ac:dyDescent="0.25">
      <c r="A1122">
        <v>1151</v>
      </c>
      <c r="B1122" t="s">
        <v>538</v>
      </c>
      <c r="C1122" t="s">
        <v>6819</v>
      </c>
      <c r="D1122" s="10">
        <v>42735</v>
      </c>
      <c r="E1122" s="13" t="s">
        <v>4792</v>
      </c>
      <c r="F1122" s="13" t="s">
        <v>4793</v>
      </c>
      <c r="G1122" s="13" t="s">
        <v>4794</v>
      </c>
      <c r="H1122" s="13" t="s">
        <v>4795</v>
      </c>
      <c r="I1122" s="13" t="s">
        <v>744</v>
      </c>
      <c r="J1122" t="s">
        <v>6822</v>
      </c>
      <c r="K1122" t="s">
        <v>6836</v>
      </c>
    </row>
    <row r="1123" spans="1:11" x14ac:dyDescent="0.25">
      <c r="A1123">
        <v>1152</v>
      </c>
      <c r="B1123" t="s">
        <v>539</v>
      </c>
      <c r="C1123" t="s">
        <v>6816</v>
      </c>
      <c r="D1123" s="10">
        <v>41274</v>
      </c>
      <c r="E1123" s="13" t="s">
        <v>2640</v>
      </c>
      <c r="F1123" s="13" t="s">
        <v>4796</v>
      </c>
      <c r="G1123" s="13" t="s">
        <v>4797</v>
      </c>
      <c r="H1123" s="13" t="s">
        <v>744</v>
      </c>
      <c r="I1123" s="13" t="s">
        <v>4764</v>
      </c>
      <c r="J1123" t="s">
        <v>107</v>
      </c>
      <c r="K1123" t="s">
        <v>6846</v>
      </c>
    </row>
    <row r="1124" spans="1:11" x14ac:dyDescent="0.25">
      <c r="A1124">
        <v>1153</v>
      </c>
      <c r="B1124" t="s">
        <v>539</v>
      </c>
      <c r="C1124" t="s">
        <v>6817</v>
      </c>
      <c r="D1124" s="10">
        <v>41639</v>
      </c>
      <c r="E1124" s="13" t="s">
        <v>4798</v>
      </c>
      <c r="F1124" s="13" t="s">
        <v>4799</v>
      </c>
      <c r="G1124" s="13" t="s">
        <v>4797</v>
      </c>
      <c r="H1124" s="13" t="s">
        <v>744</v>
      </c>
      <c r="I1124" s="13" t="s">
        <v>1961</v>
      </c>
      <c r="J1124" t="s">
        <v>107</v>
      </c>
      <c r="K1124" t="s">
        <v>6846</v>
      </c>
    </row>
    <row r="1125" spans="1:11" x14ac:dyDescent="0.25">
      <c r="A1125">
        <v>1154</v>
      </c>
      <c r="B1125" t="s">
        <v>539</v>
      </c>
      <c r="C1125" t="s">
        <v>6818</v>
      </c>
      <c r="D1125" s="10">
        <v>42004</v>
      </c>
      <c r="E1125" s="13" t="s">
        <v>2393</v>
      </c>
      <c r="F1125" s="13" t="s">
        <v>4800</v>
      </c>
      <c r="G1125" s="13" t="s">
        <v>4801</v>
      </c>
      <c r="H1125" s="13" t="s">
        <v>744</v>
      </c>
      <c r="I1125" s="13" t="s">
        <v>4283</v>
      </c>
      <c r="J1125" t="s">
        <v>107</v>
      </c>
      <c r="K1125" t="s">
        <v>6846</v>
      </c>
    </row>
    <row r="1126" spans="1:11" x14ac:dyDescent="0.25">
      <c r="A1126">
        <v>1155</v>
      </c>
      <c r="B1126" t="s">
        <v>539</v>
      </c>
      <c r="C1126" t="s">
        <v>6819</v>
      </c>
      <c r="D1126" s="10">
        <v>42369</v>
      </c>
      <c r="E1126" s="13" t="s">
        <v>4802</v>
      </c>
      <c r="F1126" s="13" t="s">
        <v>4803</v>
      </c>
      <c r="G1126" s="13" t="s">
        <v>4804</v>
      </c>
      <c r="H1126" s="13" t="s">
        <v>744</v>
      </c>
      <c r="I1126" s="13" t="s">
        <v>4805</v>
      </c>
      <c r="J1126" t="s">
        <v>107</v>
      </c>
      <c r="K1126" t="s">
        <v>6846</v>
      </c>
    </row>
    <row r="1127" spans="1:11" x14ac:dyDescent="0.25">
      <c r="A1127">
        <v>1156</v>
      </c>
      <c r="B1127" t="s">
        <v>540</v>
      </c>
      <c r="C1127" t="s">
        <v>6816</v>
      </c>
      <c r="D1127" s="10">
        <v>41425</v>
      </c>
      <c r="E1127" s="13" t="s">
        <v>4806</v>
      </c>
      <c r="F1127" s="13" t="s">
        <v>4807</v>
      </c>
      <c r="G1127" s="13" t="s">
        <v>4808</v>
      </c>
      <c r="H1127" s="13" t="s">
        <v>744</v>
      </c>
      <c r="I1127" s="13" t="s">
        <v>744</v>
      </c>
      <c r="J1127" t="s">
        <v>6820</v>
      </c>
      <c r="K1127" t="s">
        <v>6897</v>
      </c>
    </row>
    <row r="1128" spans="1:11" x14ac:dyDescent="0.25">
      <c r="A1128">
        <v>1157</v>
      </c>
      <c r="B1128" t="s">
        <v>540</v>
      </c>
      <c r="C1128" t="s">
        <v>6817</v>
      </c>
      <c r="D1128" s="10">
        <v>41790</v>
      </c>
      <c r="E1128" s="13" t="s">
        <v>4809</v>
      </c>
      <c r="F1128" s="13" t="s">
        <v>4810</v>
      </c>
      <c r="G1128" s="13" t="s">
        <v>4811</v>
      </c>
      <c r="H1128" s="13" t="s">
        <v>744</v>
      </c>
      <c r="I1128" s="13" t="s">
        <v>744</v>
      </c>
      <c r="J1128" t="s">
        <v>6820</v>
      </c>
      <c r="K1128" t="s">
        <v>6897</v>
      </c>
    </row>
    <row r="1129" spans="1:11" x14ac:dyDescent="0.25">
      <c r="A1129">
        <v>1158</v>
      </c>
      <c r="B1129" t="s">
        <v>540</v>
      </c>
      <c r="C1129" t="s">
        <v>6818</v>
      </c>
      <c r="D1129" s="10">
        <v>42155</v>
      </c>
      <c r="E1129" s="13" t="s">
        <v>4812</v>
      </c>
      <c r="F1129" s="13" t="s">
        <v>4813</v>
      </c>
      <c r="G1129" s="13" t="s">
        <v>4814</v>
      </c>
      <c r="H1129" s="13" t="s">
        <v>744</v>
      </c>
      <c r="I1129" s="13" t="s">
        <v>744</v>
      </c>
      <c r="J1129" t="s">
        <v>6820</v>
      </c>
      <c r="K1129" t="s">
        <v>6897</v>
      </c>
    </row>
    <row r="1130" spans="1:11" x14ac:dyDescent="0.25">
      <c r="A1130">
        <v>1159</v>
      </c>
      <c r="B1130" t="s">
        <v>540</v>
      </c>
      <c r="C1130" t="s">
        <v>6819</v>
      </c>
      <c r="D1130" s="10">
        <v>42521</v>
      </c>
      <c r="E1130" s="13" t="s">
        <v>4815</v>
      </c>
      <c r="F1130" s="13" t="s">
        <v>4816</v>
      </c>
      <c r="G1130" s="13" t="s">
        <v>4817</v>
      </c>
      <c r="H1130" s="13" t="s">
        <v>744</v>
      </c>
      <c r="I1130" s="13" t="s">
        <v>744</v>
      </c>
      <c r="J1130" t="s">
        <v>6820</v>
      </c>
      <c r="K1130" t="s">
        <v>6897</v>
      </c>
    </row>
    <row r="1131" spans="1:11" x14ac:dyDescent="0.25">
      <c r="A1131">
        <v>1160</v>
      </c>
      <c r="B1131" t="s">
        <v>541</v>
      </c>
      <c r="C1131" t="s">
        <v>6816</v>
      </c>
      <c r="D1131" s="10">
        <v>41639</v>
      </c>
      <c r="E1131" s="13" t="s">
        <v>4818</v>
      </c>
      <c r="F1131" s="13" t="s">
        <v>4819</v>
      </c>
      <c r="G1131" s="13" t="s">
        <v>4820</v>
      </c>
      <c r="H1131" s="13" t="s">
        <v>744</v>
      </c>
      <c r="I1131" s="13" t="s">
        <v>4821</v>
      </c>
      <c r="J1131" t="s">
        <v>8</v>
      </c>
      <c r="K1131" t="s">
        <v>6884</v>
      </c>
    </row>
    <row r="1132" spans="1:11" x14ac:dyDescent="0.25">
      <c r="A1132">
        <v>1161</v>
      </c>
      <c r="B1132" t="s">
        <v>541</v>
      </c>
      <c r="C1132" t="s">
        <v>6817</v>
      </c>
      <c r="D1132" s="10">
        <v>42004</v>
      </c>
      <c r="E1132" s="13" t="s">
        <v>4822</v>
      </c>
      <c r="F1132" s="13" t="s">
        <v>4823</v>
      </c>
      <c r="G1132" s="13" t="s">
        <v>4824</v>
      </c>
      <c r="H1132" s="13" t="s">
        <v>744</v>
      </c>
      <c r="I1132" s="13" t="s">
        <v>4825</v>
      </c>
      <c r="J1132" t="s">
        <v>8</v>
      </c>
      <c r="K1132" t="s">
        <v>6884</v>
      </c>
    </row>
    <row r="1133" spans="1:11" x14ac:dyDescent="0.25">
      <c r="A1133">
        <v>1162</v>
      </c>
      <c r="B1133" t="s">
        <v>541</v>
      </c>
      <c r="C1133" t="s">
        <v>6818</v>
      </c>
      <c r="D1133" s="10">
        <v>42369</v>
      </c>
      <c r="E1133" s="13" t="s">
        <v>4826</v>
      </c>
      <c r="F1133" s="13" t="s">
        <v>4827</v>
      </c>
      <c r="G1133" s="13" t="s">
        <v>4828</v>
      </c>
      <c r="H1133" s="13" t="s">
        <v>744</v>
      </c>
      <c r="I1133" s="13" t="s">
        <v>3791</v>
      </c>
      <c r="J1133" t="s">
        <v>8</v>
      </c>
      <c r="K1133" t="s">
        <v>6884</v>
      </c>
    </row>
    <row r="1134" spans="1:11" x14ac:dyDescent="0.25">
      <c r="A1134">
        <v>1163</v>
      </c>
      <c r="B1134" t="s">
        <v>541</v>
      </c>
      <c r="C1134" t="s">
        <v>6819</v>
      </c>
      <c r="D1134" s="10">
        <v>42735</v>
      </c>
      <c r="E1134" s="13" t="s">
        <v>4829</v>
      </c>
      <c r="F1134" s="13" t="s">
        <v>1911</v>
      </c>
      <c r="G1134" s="13" t="s">
        <v>4830</v>
      </c>
      <c r="H1134" s="13" t="s">
        <v>744</v>
      </c>
      <c r="I1134" s="13" t="s">
        <v>1447</v>
      </c>
      <c r="J1134" t="s">
        <v>8</v>
      </c>
      <c r="K1134" t="s">
        <v>6884</v>
      </c>
    </row>
    <row r="1135" spans="1:11" x14ac:dyDescent="0.25">
      <c r="A1135">
        <v>1164</v>
      </c>
      <c r="B1135" t="s">
        <v>542</v>
      </c>
      <c r="C1135" t="s">
        <v>6816</v>
      </c>
      <c r="D1135" s="10">
        <v>41274</v>
      </c>
      <c r="E1135" s="13" t="s">
        <v>4831</v>
      </c>
      <c r="F1135" s="13" t="s">
        <v>4832</v>
      </c>
      <c r="G1135" s="13" t="s">
        <v>4833</v>
      </c>
      <c r="H1135" s="13" t="s">
        <v>744</v>
      </c>
      <c r="I1135" s="13" t="s">
        <v>744</v>
      </c>
      <c r="J1135" t="s">
        <v>107</v>
      </c>
      <c r="K1135" t="s">
        <v>6855</v>
      </c>
    </row>
    <row r="1136" spans="1:11" x14ac:dyDescent="0.25">
      <c r="A1136">
        <v>1165</v>
      </c>
      <c r="B1136" t="s">
        <v>542</v>
      </c>
      <c r="C1136" t="s">
        <v>6817</v>
      </c>
      <c r="D1136" s="10">
        <v>41639</v>
      </c>
      <c r="E1136" s="13" t="s">
        <v>1943</v>
      </c>
      <c r="F1136" s="13" t="s">
        <v>4834</v>
      </c>
      <c r="G1136" s="13" t="s">
        <v>4835</v>
      </c>
      <c r="H1136" s="13" t="s">
        <v>744</v>
      </c>
      <c r="I1136" s="13" t="s">
        <v>744</v>
      </c>
      <c r="J1136" t="s">
        <v>107</v>
      </c>
      <c r="K1136" t="s">
        <v>6855</v>
      </c>
    </row>
    <row r="1137" spans="1:11" x14ac:dyDescent="0.25">
      <c r="A1137">
        <v>1166</v>
      </c>
      <c r="B1137" t="s">
        <v>542</v>
      </c>
      <c r="C1137" t="s">
        <v>6818</v>
      </c>
      <c r="D1137" s="10">
        <v>42004</v>
      </c>
      <c r="E1137" s="13" t="s">
        <v>4836</v>
      </c>
      <c r="F1137" s="13" t="s">
        <v>4837</v>
      </c>
      <c r="G1137" s="13" t="s">
        <v>4838</v>
      </c>
      <c r="H1137" s="13" t="s">
        <v>744</v>
      </c>
      <c r="I1137" s="13" t="s">
        <v>744</v>
      </c>
      <c r="J1137" t="s">
        <v>107</v>
      </c>
      <c r="K1137" t="s">
        <v>6855</v>
      </c>
    </row>
    <row r="1138" spans="1:11" x14ac:dyDescent="0.25">
      <c r="A1138">
        <v>1167</v>
      </c>
      <c r="B1138" t="s">
        <v>542</v>
      </c>
      <c r="C1138" t="s">
        <v>6819</v>
      </c>
      <c r="D1138" s="10">
        <v>42369</v>
      </c>
      <c r="E1138" s="13" t="s">
        <v>4839</v>
      </c>
      <c r="F1138" s="13" t="s">
        <v>4840</v>
      </c>
      <c r="G1138" s="13" t="s">
        <v>4841</v>
      </c>
      <c r="H1138" s="13" t="s">
        <v>744</v>
      </c>
      <c r="I1138" s="13" t="s">
        <v>744</v>
      </c>
      <c r="J1138" t="s">
        <v>107</v>
      </c>
      <c r="K1138" t="s">
        <v>6855</v>
      </c>
    </row>
    <row r="1139" spans="1:11" x14ac:dyDescent="0.25">
      <c r="A1139">
        <v>1168</v>
      </c>
      <c r="B1139" t="s">
        <v>543</v>
      </c>
      <c r="C1139" t="s">
        <v>6816</v>
      </c>
      <c r="D1139" s="10">
        <v>41639</v>
      </c>
      <c r="E1139" s="13" t="s">
        <v>4842</v>
      </c>
      <c r="F1139" s="13" t="s">
        <v>1149</v>
      </c>
      <c r="G1139" s="13" t="s">
        <v>4843</v>
      </c>
      <c r="H1139" s="13" t="s">
        <v>744</v>
      </c>
      <c r="I1139" s="13" t="s">
        <v>2419</v>
      </c>
      <c r="J1139" t="s">
        <v>8</v>
      </c>
      <c r="K1139" t="s">
        <v>249</v>
      </c>
    </row>
    <row r="1140" spans="1:11" x14ac:dyDescent="0.25">
      <c r="A1140">
        <v>1169</v>
      </c>
      <c r="B1140" t="s">
        <v>543</v>
      </c>
      <c r="C1140" t="s">
        <v>6817</v>
      </c>
      <c r="D1140" s="10">
        <v>42004</v>
      </c>
      <c r="E1140" s="13" t="s">
        <v>4844</v>
      </c>
      <c r="F1140" s="13" t="s">
        <v>4845</v>
      </c>
      <c r="G1140" s="13" t="s">
        <v>4846</v>
      </c>
      <c r="H1140" s="13" t="s">
        <v>744</v>
      </c>
      <c r="I1140" s="13" t="s">
        <v>4847</v>
      </c>
      <c r="J1140" t="s">
        <v>8</v>
      </c>
      <c r="K1140" t="s">
        <v>249</v>
      </c>
    </row>
    <row r="1141" spans="1:11" x14ac:dyDescent="0.25">
      <c r="A1141">
        <v>1170</v>
      </c>
      <c r="B1141" t="s">
        <v>543</v>
      </c>
      <c r="C1141" t="s">
        <v>6818</v>
      </c>
      <c r="D1141" s="10">
        <v>42369</v>
      </c>
      <c r="E1141" s="13" t="s">
        <v>4848</v>
      </c>
      <c r="F1141" s="13" t="s">
        <v>4849</v>
      </c>
      <c r="G1141" s="13" t="s">
        <v>4850</v>
      </c>
      <c r="H1141" s="13" t="s">
        <v>744</v>
      </c>
      <c r="I1141" s="13" t="s">
        <v>4741</v>
      </c>
      <c r="J1141" t="s">
        <v>8</v>
      </c>
      <c r="K1141" t="s">
        <v>249</v>
      </c>
    </row>
    <row r="1142" spans="1:11" x14ac:dyDescent="0.25">
      <c r="A1142">
        <v>1171</v>
      </c>
      <c r="B1142" t="s">
        <v>543</v>
      </c>
      <c r="C1142" t="s">
        <v>6819</v>
      </c>
      <c r="D1142" s="10">
        <v>42735</v>
      </c>
      <c r="E1142" s="13" t="s">
        <v>4851</v>
      </c>
      <c r="F1142" s="13" t="s">
        <v>4852</v>
      </c>
      <c r="G1142" s="13" t="s">
        <v>2548</v>
      </c>
      <c r="H1142" s="13" t="s">
        <v>744</v>
      </c>
      <c r="I1142" s="13" t="s">
        <v>4853</v>
      </c>
      <c r="J1142" t="s">
        <v>8</v>
      </c>
      <c r="K1142" t="s">
        <v>249</v>
      </c>
    </row>
    <row r="1143" spans="1:11" x14ac:dyDescent="0.25">
      <c r="A1143">
        <v>1172</v>
      </c>
      <c r="B1143" t="s">
        <v>544</v>
      </c>
      <c r="C1143" t="s">
        <v>6816</v>
      </c>
      <c r="D1143" s="10">
        <v>41390</v>
      </c>
      <c r="E1143" s="13" t="s">
        <v>4854</v>
      </c>
      <c r="F1143" s="13" t="s">
        <v>4855</v>
      </c>
      <c r="G1143" s="13" t="s">
        <v>4856</v>
      </c>
      <c r="H1143" s="13" t="s">
        <v>4857</v>
      </c>
      <c r="I1143" s="13" t="s">
        <v>744</v>
      </c>
      <c r="J1143" t="s">
        <v>6822</v>
      </c>
      <c r="K1143" t="s">
        <v>6836</v>
      </c>
    </row>
    <row r="1144" spans="1:11" x14ac:dyDescent="0.25">
      <c r="A1144">
        <v>1173</v>
      </c>
      <c r="B1144" t="s">
        <v>544</v>
      </c>
      <c r="C1144" t="s">
        <v>6817</v>
      </c>
      <c r="D1144" s="10">
        <v>41754</v>
      </c>
      <c r="E1144" s="13" t="s">
        <v>4858</v>
      </c>
      <c r="F1144" s="13" t="s">
        <v>4859</v>
      </c>
      <c r="G1144" s="13" t="s">
        <v>4860</v>
      </c>
      <c r="H1144" s="13" t="s">
        <v>4861</v>
      </c>
      <c r="I1144" s="13" t="s">
        <v>744</v>
      </c>
      <c r="J1144" t="s">
        <v>6822</v>
      </c>
      <c r="K1144" t="s">
        <v>6836</v>
      </c>
    </row>
    <row r="1145" spans="1:11" x14ac:dyDescent="0.25">
      <c r="A1145">
        <v>1174</v>
      </c>
      <c r="B1145" t="s">
        <v>544</v>
      </c>
      <c r="C1145" t="s">
        <v>6818</v>
      </c>
      <c r="D1145" s="10">
        <v>42118</v>
      </c>
      <c r="E1145" s="13" t="s">
        <v>4862</v>
      </c>
      <c r="F1145" s="13" t="s">
        <v>4863</v>
      </c>
      <c r="G1145" s="13" t="s">
        <v>1735</v>
      </c>
      <c r="H1145" s="13" t="s">
        <v>4864</v>
      </c>
      <c r="I1145" s="13" t="s">
        <v>744</v>
      </c>
      <c r="J1145" t="s">
        <v>6822</v>
      </c>
      <c r="K1145" t="s">
        <v>6836</v>
      </c>
    </row>
    <row r="1146" spans="1:11" x14ac:dyDescent="0.25">
      <c r="A1146">
        <v>1175</v>
      </c>
      <c r="B1146" t="s">
        <v>544</v>
      </c>
      <c r="C1146" t="s">
        <v>6819</v>
      </c>
      <c r="D1146" s="10">
        <v>42489</v>
      </c>
      <c r="E1146" s="13" t="s">
        <v>4865</v>
      </c>
      <c r="F1146" s="13" t="s">
        <v>1601</v>
      </c>
      <c r="G1146" s="13" t="s">
        <v>4866</v>
      </c>
      <c r="H1146" s="13" t="s">
        <v>1593</v>
      </c>
      <c r="I1146" s="13" t="s">
        <v>744</v>
      </c>
      <c r="J1146" t="s">
        <v>6822</v>
      </c>
      <c r="K1146" t="s">
        <v>6836</v>
      </c>
    </row>
    <row r="1147" spans="1:11" x14ac:dyDescent="0.25">
      <c r="A1147">
        <v>1180</v>
      </c>
      <c r="B1147" t="s">
        <v>549</v>
      </c>
      <c r="C1147" t="s">
        <v>6816</v>
      </c>
      <c r="D1147" s="10">
        <v>41274</v>
      </c>
      <c r="E1147" s="13" t="s">
        <v>4867</v>
      </c>
      <c r="F1147" s="13" t="s">
        <v>4868</v>
      </c>
      <c r="G1147" s="13" t="s">
        <v>4869</v>
      </c>
      <c r="H1147" s="13" t="s">
        <v>744</v>
      </c>
      <c r="I1147" s="13" t="s">
        <v>744</v>
      </c>
      <c r="J1147" t="s">
        <v>79</v>
      </c>
      <c r="K1147" t="s">
        <v>550</v>
      </c>
    </row>
    <row r="1148" spans="1:11" x14ac:dyDescent="0.25">
      <c r="A1148">
        <v>1181</v>
      </c>
      <c r="B1148" t="s">
        <v>549</v>
      </c>
      <c r="C1148" t="s">
        <v>6817</v>
      </c>
      <c r="D1148" s="10">
        <v>41639</v>
      </c>
      <c r="E1148" s="13" t="s">
        <v>4870</v>
      </c>
      <c r="F1148" s="13" t="s">
        <v>4871</v>
      </c>
      <c r="G1148" s="13" t="s">
        <v>4872</v>
      </c>
      <c r="H1148" s="13" t="s">
        <v>744</v>
      </c>
      <c r="I1148" s="13" t="s">
        <v>744</v>
      </c>
      <c r="J1148" t="s">
        <v>79</v>
      </c>
      <c r="K1148" t="s">
        <v>550</v>
      </c>
    </row>
    <row r="1149" spans="1:11" x14ac:dyDescent="0.25">
      <c r="A1149">
        <v>1182</v>
      </c>
      <c r="B1149" t="s">
        <v>549</v>
      </c>
      <c r="C1149" t="s">
        <v>6818</v>
      </c>
      <c r="D1149" s="10">
        <v>42004</v>
      </c>
      <c r="E1149" s="13" t="s">
        <v>4873</v>
      </c>
      <c r="F1149" s="13" t="s">
        <v>4874</v>
      </c>
      <c r="G1149" s="13" t="s">
        <v>4875</v>
      </c>
      <c r="H1149" s="13" t="s">
        <v>744</v>
      </c>
      <c r="I1149" s="13" t="s">
        <v>744</v>
      </c>
      <c r="J1149" t="s">
        <v>79</v>
      </c>
      <c r="K1149" t="s">
        <v>550</v>
      </c>
    </row>
    <row r="1150" spans="1:11" x14ac:dyDescent="0.25">
      <c r="A1150">
        <v>1183</v>
      </c>
      <c r="B1150" t="s">
        <v>549</v>
      </c>
      <c r="C1150" t="s">
        <v>6819</v>
      </c>
      <c r="D1150" s="10">
        <v>42369</v>
      </c>
      <c r="E1150" s="13" t="s">
        <v>4876</v>
      </c>
      <c r="F1150" s="13" t="s">
        <v>4877</v>
      </c>
      <c r="G1150" s="13" t="s">
        <v>4878</v>
      </c>
      <c r="H1150" s="13" t="s">
        <v>744</v>
      </c>
      <c r="I1150" s="13" t="s">
        <v>744</v>
      </c>
      <c r="J1150" t="s">
        <v>79</v>
      </c>
      <c r="K1150" t="s">
        <v>550</v>
      </c>
    </row>
    <row r="1151" spans="1:11" x14ac:dyDescent="0.25">
      <c r="A1151">
        <v>1184</v>
      </c>
      <c r="B1151" t="s">
        <v>551</v>
      </c>
      <c r="C1151" t="s">
        <v>6816</v>
      </c>
      <c r="D1151" s="10">
        <v>41301</v>
      </c>
      <c r="E1151" s="13" t="s">
        <v>4879</v>
      </c>
      <c r="F1151" s="13" t="s">
        <v>4880</v>
      </c>
      <c r="G1151" s="13" t="s">
        <v>4881</v>
      </c>
      <c r="H1151" s="13" t="s">
        <v>4882</v>
      </c>
      <c r="I1151" s="13" t="s">
        <v>744</v>
      </c>
      <c r="J1151" t="s">
        <v>6822</v>
      </c>
      <c r="K1151" t="s">
        <v>46</v>
      </c>
    </row>
    <row r="1152" spans="1:11" x14ac:dyDescent="0.25">
      <c r="A1152">
        <v>1185</v>
      </c>
      <c r="B1152" t="s">
        <v>551</v>
      </c>
      <c r="C1152" t="s">
        <v>6817</v>
      </c>
      <c r="D1152" s="10">
        <v>41665</v>
      </c>
      <c r="E1152" s="13" t="s">
        <v>4883</v>
      </c>
      <c r="F1152" s="13" t="s">
        <v>4884</v>
      </c>
      <c r="G1152" s="13" t="s">
        <v>4885</v>
      </c>
      <c r="H1152" s="13" t="s">
        <v>4886</v>
      </c>
      <c r="I1152" s="13" t="s">
        <v>744</v>
      </c>
      <c r="J1152" t="s">
        <v>6822</v>
      </c>
      <c r="K1152" t="s">
        <v>46</v>
      </c>
    </row>
    <row r="1153" spans="1:11" x14ac:dyDescent="0.25">
      <c r="A1153">
        <v>1186</v>
      </c>
      <c r="B1153" t="s">
        <v>551</v>
      </c>
      <c r="C1153" t="s">
        <v>6818</v>
      </c>
      <c r="D1153" s="10">
        <v>42029</v>
      </c>
      <c r="E1153" s="13" t="s">
        <v>4887</v>
      </c>
      <c r="F1153" s="13" t="s">
        <v>4888</v>
      </c>
      <c r="G1153" s="13" t="s">
        <v>1362</v>
      </c>
      <c r="H1153" s="13" t="s">
        <v>4889</v>
      </c>
      <c r="I1153" s="13" t="s">
        <v>744</v>
      </c>
      <c r="J1153" t="s">
        <v>6822</v>
      </c>
      <c r="K1153" t="s">
        <v>46</v>
      </c>
    </row>
    <row r="1154" spans="1:11" x14ac:dyDescent="0.25">
      <c r="A1154">
        <v>1187</v>
      </c>
      <c r="B1154" t="s">
        <v>551</v>
      </c>
      <c r="C1154" t="s">
        <v>6819</v>
      </c>
      <c r="D1154" s="10">
        <v>42400</v>
      </c>
      <c r="E1154" s="13" t="s">
        <v>4890</v>
      </c>
      <c r="F1154" s="13" t="s">
        <v>4891</v>
      </c>
      <c r="G1154" s="13" t="s">
        <v>4892</v>
      </c>
      <c r="H1154" s="13" t="s">
        <v>4893</v>
      </c>
      <c r="I1154" s="13" t="s">
        <v>744</v>
      </c>
      <c r="J1154" t="s">
        <v>6822</v>
      </c>
      <c r="K1154" t="s">
        <v>46</v>
      </c>
    </row>
    <row r="1155" spans="1:11" x14ac:dyDescent="0.25">
      <c r="A1155">
        <v>1188</v>
      </c>
      <c r="B1155" t="s">
        <v>555</v>
      </c>
      <c r="C1155" t="s">
        <v>6816</v>
      </c>
      <c r="D1155" s="10">
        <v>41274</v>
      </c>
      <c r="E1155" s="13" t="s">
        <v>4894</v>
      </c>
      <c r="F1155" s="13" t="s">
        <v>4895</v>
      </c>
      <c r="G1155" s="13" t="s">
        <v>4896</v>
      </c>
      <c r="H1155" s="13" t="s">
        <v>744</v>
      </c>
      <c r="I1155" s="13" t="s">
        <v>744</v>
      </c>
      <c r="J1155" t="s">
        <v>6820</v>
      </c>
      <c r="K1155" t="s">
        <v>6914</v>
      </c>
    </row>
    <row r="1156" spans="1:11" x14ac:dyDescent="0.25">
      <c r="A1156">
        <v>1189</v>
      </c>
      <c r="B1156" t="s">
        <v>555</v>
      </c>
      <c r="C1156" t="s">
        <v>6817</v>
      </c>
      <c r="D1156" s="10">
        <v>41639</v>
      </c>
      <c r="E1156" s="13" t="s">
        <v>4897</v>
      </c>
      <c r="F1156" s="13" t="s">
        <v>4898</v>
      </c>
      <c r="G1156" s="13" t="s">
        <v>4899</v>
      </c>
      <c r="H1156" s="13" t="s">
        <v>744</v>
      </c>
      <c r="I1156" s="13" t="s">
        <v>744</v>
      </c>
      <c r="J1156" t="s">
        <v>6820</v>
      </c>
      <c r="K1156" t="s">
        <v>6914</v>
      </c>
    </row>
    <row r="1157" spans="1:11" x14ac:dyDescent="0.25">
      <c r="A1157">
        <v>1190</v>
      </c>
      <c r="B1157" t="s">
        <v>555</v>
      </c>
      <c r="C1157" t="s">
        <v>6818</v>
      </c>
      <c r="D1157" s="10">
        <v>42004</v>
      </c>
      <c r="E1157" s="13" t="s">
        <v>4900</v>
      </c>
      <c r="F1157" s="13" t="s">
        <v>4901</v>
      </c>
      <c r="G1157" s="13" t="s">
        <v>4902</v>
      </c>
      <c r="H1157" s="13" t="s">
        <v>744</v>
      </c>
      <c r="I1157" s="13" t="s">
        <v>744</v>
      </c>
      <c r="J1157" t="s">
        <v>6820</v>
      </c>
      <c r="K1157" t="s">
        <v>6914</v>
      </c>
    </row>
    <row r="1158" spans="1:11" x14ac:dyDescent="0.25">
      <c r="A1158">
        <v>1191</v>
      </c>
      <c r="B1158" t="s">
        <v>555</v>
      </c>
      <c r="C1158" t="s">
        <v>6819</v>
      </c>
      <c r="D1158" s="10">
        <v>42369</v>
      </c>
      <c r="E1158" s="13" t="s">
        <v>4903</v>
      </c>
      <c r="F1158" s="13" t="s">
        <v>4904</v>
      </c>
      <c r="G1158" s="13" t="s">
        <v>1732</v>
      </c>
      <c r="H1158" s="13" t="s">
        <v>744</v>
      </c>
      <c r="I1158" s="13" t="s">
        <v>744</v>
      </c>
      <c r="J1158" t="s">
        <v>6820</v>
      </c>
      <c r="K1158" t="s">
        <v>6914</v>
      </c>
    </row>
    <row r="1159" spans="1:11" x14ac:dyDescent="0.25">
      <c r="A1159">
        <v>1200</v>
      </c>
      <c r="B1159" t="s">
        <v>557</v>
      </c>
      <c r="C1159" t="s">
        <v>6816</v>
      </c>
      <c r="D1159" s="10">
        <v>41274</v>
      </c>
      <c r="E1159" s="13" t="s">
        <v>4905</v>
      </c>
      <c r="F1159" s="13" t="s">
        <v>4906</v>
      </c>
      <c r="G1159" s="13" t="s">
        <v>4907</v>
      </c>
      <c r="H1159" s="13" t="s">
        <v>744</v>
      </c>
      <c r="I1159" s="13" t="s">
        <v>4908</v>
      </c>
      <c r="J1159" t="s">
        <v>6834</v>
      </c>
      <c r="K1159" t="s">
        <v>6892</v>
      </c>
    </row>
    <row r="1160" spans="1:11" x14ac:dyDescent="0.25">
      <c r="A1160">
        <v>1201</v>
      </c>
      <c r="B1160" t="s">
        <v>557</v>
      </c>
      <c r="C1160" t="s">
        <v>6817</v>
      </c>
      <c r="D1160" s="10">
        <v>41639</v>
      </c>
      <c r="E1160" s="13" t="s">
        <v>4909</v>
      </c>
      <c r="F1160" s="13" t="s">
        <v>4910</v>
      </c>
      <c r="G1160" s="13" t="s">
        <v>4911</v>
      </c>
      <c r="H1160" s="13" t="s">
        <v>744</v>
      </c>
      <c r="I1160" s="13" t="s">
        <v>4912</v>
      </c>
      <c r="J1160" t="s">
        <v>6834</v>
      </c>
      <c r="K1160" t="s">
        <v>6892</v>
      </c>
    </row>
    <row r="1161" spans="1:11" x14ac:dyDescent="0.25">
      <c r="A1161">
        <v>1202</v>
      </c>
      <c r="B1161" t="s">
        <v>557</v>
      </c>
      <c r="C1161" t="s">
        <v>6818</v>
      </c>
      <c r="D1161" s="10">
        <v>42004</v>
      </c>
      <c r="E1161" s="13" t="s">
        <v>4913</v>
      </c>
      <c r="F1161" s="13" t="s">
        <v>4914</v>
      </c>
      <c r="G1161" s="13" t="s">
        <v>4915</v>
      </c>
      <c r="H1161" s="13" t="s">
        <v>744</v>
      </c>
      <c r="I1161" s="13" t="s">
        <v>4916</v>
      </c>
      <c r="J1161" t="s">
        <v>6834</v>
      </c>
      <c r="K1161" t="s">
        <v>6892</v>
      </c>
    </row>
    <row r="1162" spans="1:11" x14ac:dyDescent="0.25">
      <c r="A1162">
        <v>1203</v>
      </c>
      <c r="B1162" t="s">
        <v>557</v>
      </c>
      <c r="C1162" t="s">
        <v>6819</v>
      </c>
      <c r="D1162" s="10">
        <v>42369</v>
      </c>
      <c r="E1162" s="13" t="s">
        <v>4917</v>
      </c>
      <c r="F1162" s="13" t="s">
        <v>4918</v>
      </c>
      <c r="G1162" s="13" t="s">
        <v>4919</v>
      </c>
      <c r="H1162" s="13" t="s">
        <v>744</v>
      </c>
      <c r="I1162" s="13" t="s">
        <v>4920</v>
      </c>
      <c r="J1162" t="s">
        <v>6834</v>
      </c>
      <c r="K1162" t="s">
        <v>6892</v>
      </c>
    </row>
    <row r="1163" spans="1:11" x14ac:dyDescent="0.25">
      <c r="A1163">
        <v>1204</v>
      </c>
      <c r="B1163" t="s">
        <v>558</v>
      </c>
      <c r="C1163" t="s">
        <v>6816</v>
      </c>
      <c r="D1163" s="10">
        <v>41274</v>
      </c>
      <c r="E1163" s="13" t="s">
        <v>4921</v>
      </c>
      <c r="F1163" s="13" t="s">
        <v>4922</v>
      </c>
      <c r="G1163" s="13" t="s">
        <v>4923</v>
      </c>
      <c r="H1163" s="13" t="s">
        <v>744</v>
      </c>
      <c r="I1163" s="13" t="s">
        <v>4924</v>
      </c>
      <c r="J1163" t="s">
        <v>107</v>
      </c>
      <c r="K1163" t="s">
        <v>6846</v>
      </c>
    </row>
    <row r="1164" spans="1:11" x14ac:dyDescent="0.25">
      <c r="A1164">
        <v>1205</v>
      </c>
      <c r="B1164" t="s">
        <v>558</v>
      </c>
      <c r="C1164" t="s">
        <v>6817</v>
      </c>
      <c r="D1164" s="10">
        <v>41639</v>
      </c>
      <c r="E1164" s="13" t="s">
        <v>4925</v>
      </c>
      <c r="F1164" s="13" t="s">
        <v>4926</v>
      </c>
      <c r="G1164" s="13" t="s">
        <v>4927</v>
      </c>
      <c r="H1164" s="13" t="s">
        <v>744</v>
      </c>
      <c r="I1164" s="13" t="s">
        <v>4928</v>
      </c>
      <c r="J1164" t="s">
        <v>107</v>
      </c>
      <c r="K1164" t="s">
        <v>6846</v>
      </c>
    </row>
    <row r="1165" spans="1:11" x14ac:dyDescent="0.25">
      <c r="A1165">
        <v>1206</v>
      </c>
      <c r="B1165" t="s">
        <v>558</v>
      </c>
      <c r="C1165" t="s">
        <v>6818</v>
      </c>
      <c r="D1165" s="10">
        <v>42004</v>
      </c>
      <c r="E1165" s="13" t="s">
        <v>4929</v>
      </c>
      <c r="F1165" s="13" t="s">
        <v>4930</v>
      </c>
      <c r="G1165" s="13" t="s">
        <v>4931</v>
      </c>
      <c r="H1165" s="13" t="s">
        <v>744</v>
      </c>
      <c r="I1165" s="13" t="s">
        <v>4932</v>
      </c>
      <c r="J1165" t="s">
        <v>107</v>
      </c>
      <c r="K1165" t="s">
        <v>6846</v>
      </c>
    </row>
    <row r="1166" spans="1:11" x14ac:dyDescent="0.25">
      <c r="A1166">
        <v>1207</v>
      </c>
      <c r="B1166" t="s">
        <v>558</v>
      </c>
      <c r="C1166" t="s">
        <v>6819</v>
      </c>
      <c r="D1166" s="10">
        <v>42369</v>
      </c>
      <c r="E1166" s="13" t="s">
        <v>4933</v>
      </c>
      <c r="F1166" s="13" t="s">
        <v>4934</v>
      </c>
      <c r="G1166" s="13" t="s">
        <v>4935</v>
      </c>
      <c r="H1166" s="13" t="s">
        <v>744</v>
      </c>
      <c r="I1166" s="13" t="s">
        <v>4936</v>
      </c>
      <c r="J1166" t="s">
        <v>107</v>
      </c>
      <c r="K1166" t="s">
        <v>6846</v>
      </c>
    </row>
    <row r="1167" spans="1:11" x14ac:dyDescent="0.25">
      <c r="A1167">
        <v>1209</v>
      </c>
      <c r="B1167" t="s">
        <v>559</v>
      </c>
      <c r="C1167" t="s">
        <v>6816</v>
      </c>
      <c r="D1167" s="10">
        <v>42004</v>
      </c>
      <c r="E1167" s="13" t="s">
        <v>4937</v>
      </c>
      <c r="F1167" s="13" t="s">
        <v>4938</v>
      </c>
      <c r="G1167" s="13" t="s">
        <v>4939</v>
      </c>
      <c r="H1167" s="13" t="s">
        <v>744</v>
      </c>
      <c r="I1167" s="13" t="s">
        <v>4940</v>
      </c>
      <c r="J1167" t="s">
        <v>6820</v>
      </c>
      <c r="K1167" t="s">
        <v>432</v>
      </c>
    </row>
    <row r="1168" spans="1:11" x14ac:dyDescent="0.25">
      <c r="A1168">
        <v>1210</v>
      </c>
      <c r="B1168" t="s">
        <v>559</v>
      </c>
      <c r="C1168" t="s">
        <v>6817</v>
      </c>
      <c r="D1168" s="10">
        <v>42369</v>
      </c>
      <c r="E1168" s="13" t="s">
        <v>4941</v>
      </c>
      <c r="F1168" s="13" t="s">
        <v>4942</v>
      </c>
      <c r="G1168" s="13" t="s">
        <v>4943</v>
      </c>
      <c r="H1168" s="13" t="s">
        <v>744</v>
      </c>
      <c r="I1168" s="13" t="s">
        <v>4944</v>
      </c>
      <c r="J1168" t="s">
        <v>6820</v>
      </c>
      <c r="K1168" t="s">
        <v>432</v>
      </c>
    </row>
    <row r="1169" spans="1:11" x14ac:dyDescent="0.25">
      <c r="A1169">
        <v>1211</v>
      </c>
      <c r="B1169" t="s">
        <v>559</v>
      </c>
      <c r="C1169" t="s">
        <v>6818</v>
      </c>
      <c r="D1169" s="10">
        <v>42735</v>
      </c>
      <c r="E1169" s="13" t="s">
        <v>4945</v>
      </c>
      <c r="F1169" s="13" t="s">
        <v>4946</v>
      </c>
      <c r="G1169" s="13" t="s">
        <v>4947</v>
      </c>
      <c r="H1169" s="13" t="s">
        <v>744</v>
      </c>
      <c r="I1169" s="13" t="s">
        <v>4948</v>
      </c>
      <c r="J1169" t="s">
        <v>6820</v>
      </c>
      <c r="K1169" t="s">
        <v>432</v>
      </c>
    </row>
    <row r="1170" spans="1:11" x14ac:dyDescent="0.25">
      <c r="A1170">
        <v>1212</v>
      </c>
      <c r="B1170" t="s">
        <v>560</v>
      </c>
      <c r="C1170" t="s">
        <v>6816</v>
      </c>
      <c r="D1170" s="10">
        <v>41274</v>
      </c>
      <c r="E1170" s="13" t="s">
        <v>4949</v>
      </c>
      <c r="F1170" s="13" t="s">
        <v>4950</v>
      </c>
      <c r="G1170" s="13" t="s">
        <v>4951</v>
      </c>
      <c r="H1170" s="13" t="s">
        <v>744</v>
      </c>
      <c r="I1170" s="13" t="s">
        <v>744</v>
      </c>
      <c r="J1170" t="s">
        <v>6820</v>
      </c>
      <c r="K1170" t="s">
        <v>6844</v>
      </c>
    </row>
    <row r="1171" spans="1:11" x14ac:dyDescent="0.25">
      <c r="A1171">
        <v>1213</v>
      </c>
      <c r="B1171" t="s">
        <v>560</v>
      </c>
      <c r="C1171" t="s">
        <v>6817</v>
      </c>
      <c r="D1171" s="10">
        <v>41639</v>
      </c>
      <c r="E1171" s="13" t="s">
        <v>4952</v>
      </c>
      <c r="F1171" s="13" t="s">
        <v>4953</v>
      </c>
      <c r="G1171" s="13" t="s">
        <v>4954</v>
      </c>
      <c r="H1171" s="13" t="s">
        <v>744</v>
      </c>
      <c r="I1171" s="13" t="s">
        <v>744</v>
      </c>
      <c r="J1171" t="s">
        <v>6820</v>
      </c>
      <c r="K1171" t="s">
        <v>6844</v>
      </c>
    </row>
    <row r="1172" spans="1:11" x14ac:dyDescent="0.25">
      <c r="A1172">
        <v>1214</v>
      </c>
      <c r="B1172" t="s">
        <v>560</v>
      </c>
      <c r="C1172" t="s">
        <v>6818</v>
      </c>
      <c r="D1172" s="10">
        <v>42004</v>
      </c>
      <c r="E1172" s="13" t="s">
        <v>4955</v>
      </c>
      <c r="F1172" s="13" t="s">
        <v>4956</v>
      </c>
      <c r="G1172" s="13" t="s">
        <v>4957</v>
      </c>
      <c r="H1172" s="13" t="s">
        <v>744</v>
      </c>
      <c r="I1172" s="13" t="s">
        <v>744</v>
      </c>
      <c r="J1172" t="s">
        <v>6820</v>
      </c>
      <c r="K1172" t="s">
        <v>6844</v>
      </c>
    </row>
    <row r="1173" spans="1:11" x14ac:dyDescent="0.25">
      <c r="A1173">
        <v>1215</v>
      </c>
      <c r="B1173" t="s">
        <v>560</v>
      </c>
      <c r="C1173" t="s">
        <v>6819</v>
      </c>
      <c r="D1173" s="10">
        <v>42369</v>
      </c>
      <c r="E1173" s="13" t="s">
        <v>4958</v>
      </c>
      <c r="F1173" s="13" t="s">
        <v>4959</v>
      </c>
      <c r="G1173" s="13" t="s">
        <v>4960</v>
      </c>
      <c r="H1173" s="13" t="s">
        <v>744</v>
      </c>
      <c r="I1173" s="13" t="s">
        <v>744</v>
      </c>
      <c r="J1173" t="s">
        <v>6820</v>
      </c>
      <c r="K1173" t="s">
        <v>6844</v>
      </c>
    </row>
    <row r="1174" spans="1:11" x14ac:dyDescent="0.25">
      <c r="A1174">
        <v>1216</v>
      </c>
      <c r="B1174" t="s">
        <v>561</v>
      </c>
      <c r="C1174" t="s">
        <v>6816</v>
      </c>
      <c r="D1174" s="10">
        <v>41274</v>
      </c>
      <c r="E1174" s="13" t="s">
        <v>4961</v>
      </c>
      <c r="F1174" s="13" t="s">
        <v>830</v>
      </c>
      <c r="G1174" s="13" t="s">
        <v>1723</v>
      </c>
      <c r="H1174" s="13" t="s">
        <v>744</v>
      </c>
      <c r="I1174" s="13" t="s">
        <v>4962</v>
      </c>
      <c r="J1174" t="s">
        <v>107</v>
      </c>
      <c r="K1174" t="s">
        <v>6846</v>
      </c>
    </row>
    <row r="1175" spans="1:11" x14ac:dyDescent="0.25">
      <c r="A1175">
        <v>1217</v>
      </c>
      <c r="B1175" t="s">
        <v>561</v>
      </c>
      <c r="C1175" t="s">
        <v>6817</v>
      </c>
      <c r="D1175" s="10">
        <v>41639</v>
      </c>
      <c r="E1175" s="13" t="s">
        <v>4963</v>
      </c>
      <c r="F1175" s="13" t="s">
        <v>2414</v>
      </c>
      <c r="G1175" s="13" t="s">
        <v>4964</v>
      </c>
      <c r="H1175" s="13" t="s">
        <v>744</v>
      </c>
      <c r="I1175" s="13" t="s">
        <v>4965</v>
      </c>
      <c r="J1175" t="s">
        <v>107</v>
      </c>
      <c r="K1175" t="s">
        <v>6846</v>
      </c>
    </row>
    <row r="1176" spans="1:11" x14ac:dyDescent="0.25">
      <c r="A1176">
        <v>1218</v>
      </c>
      <c r="B1176" t="s">
        <v>561</v>
      </c>
      <c r="C1176" t="s">
        <v>6818</v>
      </c>
      <c r="D1176" s="10">
        <v>42004</v>
      </c>
      <c r="E1176" s="13" t="s">
        <v>4966</v>
      </c>
      <c r="F1176" s="13" t="s">
        <v>4967</v>
      </c>
      <c r="G1176" s="13" t="s">
        <v>4968</v>
      </c>
      <c r="H1176" s="13" t="s">
        <v>744</v>
      </c>
      <c r="I1176" s="13" t="s">
        <v>4969</v>
      </c>
      <c r="J1176" t="s">
        <v>107</v>
      </c>
      <c r="K1176" t="s">
        <v>6846</v>
      </c>
    </row>
    <row r="1177" spans="1:11" x14ac:dyDescent="0.25">
      <c r="A1177">
        <v>1219</v>
      </c>
      <c r="B1177" t="s">
        <v>561</v>
      </c>
      <c r="C1177" t="s">
        <v>6819</v>
      </c>
      <c r="D1177" s="10">
        <v>42369</v>
      </c>
      <c r="E1177" s="13" t="s">
        <v>4970</v>
      </c>
      <c r="F1177" s="13" t="s">
        <v>4971</v>
      </c>
      <c r="G1177" s="13" t="s">
        <v>4972</v>
      </c>
      <c r="H1177" s="13" t="s">
        <v>744</v>
      </c>
      <c r="I1177" s="13" t="s">
        <v>4973</v>
      </c>
      <c r="J1177" t="s">
        <v>107</v>
      </c>
      <c r="K1177" t="s">
        <v>6846</v>
      </c>
    </row>
    <row r="1178" spans="1:11" x14ac:dyDescent="0.25">
      <c r="A1178">
        <v>1224</v>
      </c>
      <c r="B1178" t="s">
        <v>562</v>
      </c>
      <c r="C1178" t="s">
        <v>6816</v>
      </c>
      <c r="D1178" s="10">
        <v>41274</v>
      </c>
      <c r="E1178" s="13" t="s">
        <v>4974</v>
      </c>
      <c r="F1178" s="13" t="s">
        <v>4975</v>
      </c>
      <c r="G1178" s="13" t="s">
        <v>4976</v>
      </c>
      <c r="H1178" s="13" t="s">
        <v>744</v>
      </c>
      <c r="I1178" s="13" t="s">
        <v>4977</v>
      </c>
      <c r="J1178" t="s">
        <v>66</v>
      </c>
      <c r="K1178" t="s">
        <v>6915</v>
      </c>
    </row>
    <row r="1179" spans="1:11" x14ac:dyDescent="0.25">
      <c r="A1179">
        <v>1225</v>
      </c>
      <c r="B1179" t="s">
        <v>562</v>
      </c>
      <c r="C1179" t="s">
        <v>6817</v>
      </c>
      <c r="D1179" s="10">
        <v>41639</v>
      </c>
      <c r="E1179" s="13" t="s">
        <v>4978</v>
      </c>
      <c r="F1179" s="13" t="s">
        <v>4979</v>
      </c>
      <c r="G1179" s="13" t="s">
        <v>4980</v>
      </c>
      <c r="H1179" s="13" t="s">
        <v>744</v>
      </c>
      <c r="I1179" s="13" t="s">
        <v>4981</v>
      </c>
      <c r="J1179" t="s">
        <v>66</v>
      </c>
      <c r="K1179" t="s">
        <v>6915</v>
      </c>
    </row>
    <row r="1180" spans="1:11" x14ac:dyDescent="0.25">
      <c r="A1180">
        <v>1226</v>
      </c>
      <c r="B1180" t="s">
        <v>562</v>
      </c>
      <c r="C1180" t="s">
        <v>6818</v>
      </c>
      <c r="D1180" s="10">
        <v>42004</v>
      </c>
      <c r="E1180" s="13" t="s">
        <v>4982</v>
      </c>
      <c r="F1180" s="13" t="s">
        <v>4983</v>
      </c>
      <c r="G1180" s="13" t="s">
        <v>4984</v>
      </c>
      <c r="H1180" s="13" t="s">
        <v>744</v>
      </c>
      <c r="I1180" s="13" t="s">
        <v>4985</v>
      </c>
      <c r="J1180" t="s">
        <v>66</v>
      </c>
      <c r="K1180" t="s">
        <v>6915</v>
      </c>
    </row>
    <row r="1181" spans="1:11" x14ac:dyDescent="0.25">
      <c r="A1181">
        <v>1227</v>
      </c>
      <c r="B1181" t="s">
        <v>562</v>
      </c>
      <c r="C1181" t="s">
        <v>6819</v>
      </c>
      <c r="D1181" s="10">
        <v>42369</v>
      </c>
      <c r="E1181" s="13" t="s">
        <v>4986</v>
      </c>
      <c r="F1181" s="13" t="s">
        <v>4987</v>
      </c>
      <c r="G1181" s="13" t="s">
        <v>4988</v>
      </c>
      <c r="H1181" s="13" t="s">
        <v>744</v>
      </c>
      <c r="I1181" s="13" t="s">
        <v>4989</v>
      </c>
      <c r="J1181" t="s">
        <v>66</v>
      </c>
      <c r="K1181" t="s">
        <v>6915</v>
      </c>
    </row>
    <row r="1182" spans="1:11" x14ac:dyDescent="0.25">
      <c r="A1182">
        <v>1228</v>
      </c>
      <c r="B1182" t="s">
        <v>564</v>
      </c>
      <c r="C1182" t="s">
        <v>6816</v>
      </c>
      <c r="D1182" s="10">
        <v>41274</v>
      </c>
      <c r="E1182" s="13" t="s">
        <v>4990</v>
      </c>
      <c r="F1182" s="13" t="s">
        <v>4991</v>
      </c>
      <c r="G1182" s="13" t="s">
        <v>4992</v>
      </c>
      <c r="H1182" s="13" t="s">
        <v>4993</v>
      </c>
      <c r="I1182" s="13" t="s">
        <v>744</v>
      </c>
      <c r="J1182" t="s">
        <v>8</v>
      </c>
      <c r="K1182" t="s">
        <v>6916</v>
      </c>
    </row>
    <row r="1183" spans="1:11" x14ac:dyDescent="0.25">
      <c r="A1183">
        <v>1229</v>
      </c>
      <c r="B1183" t="s">
        <v>564</v>
      </c>
      <c r="C1183" t="s">
        <v>6817</v>
      </c>
      <c r="D1183" s="10">
        <v>41639</v>
      </c>
      <c r="E1183" s="13" t="s">
        <v>4994</v>
      </c>
      <c r="F1183" s="13" t="s">
        <v>4995</v>
      </c>
      <c r="G1183" s="13" t="s">
        <v>4996</v>
      </c>
      <c r="H1183" s="13" t="s">
        <v>4997</v>
      </c>
      <c r="I1183" s="13" t="s">
        <v>744</v>
      </c>
      <c r="J1183" t="s">
        <v>8</v>
      </c>
      <c r="K1183" t="s">
        <v>6916</v>
      </c>
    </row>
    <row r="1184" spans="1:11" x14ac:dyDescent="0.25">
      <c r="A1184">
        <v>1230</v>
      </c>
      <c r="B1184" t="s">
        <v>564</v>
      </c>
      <c r="C1184" t="s">
        <v>6818</v>
      </c>
      <c r="D1184" s="10">
        <v>42004</v>
      </c>
      <c r="E1184" s="13" t="s">
        <v>4998</v>
      </c>
      <c r="F1184" s="13" t="s">
        <v>4999</v>
      </c>
      <c r="G1184" s="13" t="s">
        <v>5000</v>
      </c>
      <c r="H1184" s="13" t="s">
        <v>5001</v>
      </c>
      <c r="I1184" s="13" t="s">
        <v>744</v>
      </c>
      <c r="J1184" t="s">
        <v>8</v>
      </c>
      <c r="K1184" t="s">
        <v>6916</v>
      </c>
    </row>
    <row r="1185" spans="1:11" x14ac:dyDescent="0.25">
      <c r="A1185">
        <v>1231</v>
      </c>
      <c r="B1185" t="s">
        <v>564</v>
      </c>
      <c r="C1185" t="s">
        <v>6819</v>
      </c>
      <c r="D1185" s="10">
        <v>42369</v>
      </c>
      <c r="E1185" s="13" t="s">
        <v>5002</v>
      </c>
      <c r="F1185" s="13" t="s">
        <v>5003</v>
      </c>
      <c r="G1185" s="13" t="s">
        <v>5004</v>
      </c>
      <c r="H1185" s="13" t="s">
        <v>5005</v>
      </c>
      <c r="I1185" s="13" t="s">
        <v>744</v>
      </c>
      <c r="J1185" t="s">
        <v>8</v>
      </c>
      <c r="K1185" t="s">
        <v>6916</v>
      </c>
    </row>
    <row r="1186" spans="1:11" x14ac:dyDescent="0.25">
      <c r="A1186">
        <v>1232</v>
      </c>
      <c r="B1186" t="s">
        <v>566</v>
      </c>
      <c r="C1186" t="s">
        <v>6816</v>
      </c>
      <c r="D1186" s="10">
        <v>41274</v>
      </c>
      <c r="E1186" s="13" t="s">
        <v>5006</v>
      </c>
      <c r="F1186" s="13" t="s">
        <v>5007</v>
      </c>
      <c r="G1186" s="13" t="s">
        <v>5008</v>
      </c>
      <c r="H1186" s="13" t="s">
        <v>5009</v>
      </c>
      <c r="I1186" s="13" t="s">
        <v>5010</v>
      </c>
      <c r="J1186" t="s">
        <v>8</v>
      </c>
      <c r="K1186" t="s">
        <v>6859</v>
      </c>
    </row>
    <row r="1187" spans="1:11" x14ac:dyDescent="0.25">
      <c r="A1187">
        <v>1233</v>
      </c>
      <c r="B1187" t="s">
        <v>566</v>
      </c>
      <c r="C1187" t="s">
        <v>6817</v>
      </c>
      <c r="D1187" s="10">
        <v>41639</v>
      </c>
      <c r="E1187" s="13" t="s">
        <v>2428</v>
      </c>
      <c r="F1187" s="13" t="s">
        <v>5011</v>
      </c>
      <c r="G1187" s="13" t="s">
        <v>5012</v>
      </c>
      <c r="H1187" s="13" t="s">
        <v>5013</v>
      </c>
      <c r="I1187" s="13" t="s">
        <v>5014</v>
      </c>
      <c r="J1187" t="s">
        <v>8</v>
      </c>
      <c r="K1187" t="s">
        <v>6859</v>
      </c>
    </row>
    <row r="1188" spans="1:11" x14ac:dyDescent="0.25">
      <c r="A1188">
        <v>1234</v>
      </c>
      <c r="B1188" t="s">
        <v>566</v>
      </c>
      <c r="C1188" t="s">
        <v>6818</v>
      </c>
      <c r="D1188" s="10">
        <v>42004</v>
      </c>
      <c r="E1188" s="13" t="s">
        <v>5015</v>
      </c>
      <c r="F1188" s="13" t="s">
        <v>5016</v>
      </c>
      <c r="G1188" s="13" t="s">
        <v>5017</v>
      </c>
      <c r="H1188" s="13" t="s">
        <v>5018</v>
      </c>
      <c r="I1188" s="13" t="s">
        <v>5019</v>
      </c>
      <c r="J1188" t="s">
        <v>8</v>
      </c>
      <c r="K1188" t="s">
        <v>6859</v>
      </c>
    </row>
    <row r="1189" spans="1:11" x14ac:dyDescent="0.25">
      <c r="A1189">
        <v>1235</v>
      </c>
      <c r="B1189" t="s">
        <v>566</v>
      </c>
      <c r="C1189" t="s">
        <v>6819</v>
      </c>
      <c r="D1189" s="10">
        <v>42369</v>
      </c>
      <c r="E1189" s="13" t="s">
        <v>5020</v>
      </c>
      <c r="F1189" s="13" t="s">
        <v>5021</v>
      </c>
      <c r="G1189" s="13" t="s">
        <v>5022</v>
      </c>
      <c r="H1189" s="13" t="s">
        <v>5023</v>
      </c>
      <c r="I1189" s="13" t="s">
        <v>5024</v>
      </c>
      <c r="J1189" t="s">
        <v>8</v>
      </c>
      <c r="K1189" t="s">
        <v>6859</v>
      </c>
    </row>
    <row r="1190" spans="1:11" x14ac:dyDescent="0.25">
      <c r="A1190">
        <v>1236</v>
      </c>
      <c r="B1190" t="s">
        <v>567</v>
      </c>
      <c r="C1190" t="s">
        <v>6816</v>
      </c>
      <c r="D1190" s="10">
        <v>41639</v>
      </c>
      <c r="E1190" s="13" t="s">
        <v>5025</v>
      </c>
      <c r="F1190" s="13" t="s">
        <v>5026</v>
      </c>
      <c r="G1190" s="13" t="s">
        <v>744</v>
      </c>
      <c r="H1190" s="13" t="s">
        <v>744</v>
      </c>
      <c r="I1190" s="13" t="s">
        <v>5027</v>
      </c>
      <c r="J1190" t="s">
        <v>61</v>
      </c>
      <c r="K1190" t="s">
        <v>62</v>
      </c>
    </row>
    <row r="1191" spans="1:11" x14ac:dyDescent="0.25">
      <c r="A1191">
        <v>1237</v>
      </c>
      <c r="B1191" t="s">
        <v>567</v>
      </c>
      <c r="C1191" t="s">
        <v>6817</v>
      </c>
      <c r="D1191" s="10">
        <v>42004</v>
      </c>
      <c r="E1191" s="13" t="s">
        <v>5028</v>
      </c>
      <c r="F1191" s="13" t="s">
        <v>5029</v>
      </c>
      <c r="G1191" s="13" t="s">
        <v>744</v>
      </c>
      <c r="H1191" s="13" t="s">
        <v>744</v>
      </c>
      <c r="I1191" s="13" t="s">
        <v>5030</v>
      </c>
      <c r="J1191" t="s">
        <v>61</v>
      </c>
      <c r="K1191" t="s">
        <v>62</v>
      </c>
    </row>
    <row r="1192" spans="1:11" x14ac:dyDescent="0.25">
      <c r="A1192">
        <v>1238</v>
      </c>
      <c r="B1192" t="s">
        <v>567</v>
      </c>
      <c r="C1192" t="s">
        <v>6818</v>
      </c>
      <c r="D1192" s="10">
        <v>42369</v>
      </c>
      <c r="E1192" s="13" t="s">
        <v>5031</v>
      </c>
      <c r="F1192" s="13" t="s">
        <v>5032</v>
      </c>
      <c r="G1192" s="13" t="s">
        <v>744</v>
      </c>
      <c r="H1192" s="13" t="s">
        <v>744</v>
      </c>
      <c r="I1192" s="13" t="s">
        <v>5033</v>
      </c>
      <c r="J1192" t="s">
        <v>61</v>
      </c>
      <c r="K1192" t="s">
        <v>62</v>
      </c>
    </row>
    <row r="1193" spans="1:11" x14ac:dyDescent="0.25">
      <c r="A1193">
        <v>1239</v>
      </c>
      <c r="B1193" t="s">
        <v>567</v>
      </c>
      <c r="C1193" t="s">
        <v>6819</v>
      </c>
      <c r="D1193" s="10">
        <v>42735</v>
      </c>
      <c r="E1193" s="13" t="s">
        <v>5034</v>
      </c>
      <c r="F1193" s="13" t="s">
        <v>5035</v>
      </c>
      <c r="G1193" s="13" t="s">
        <v>744</v>
      </c>
      <c r="H1193" s="13" t="s">
        <v>744</v>
      </c>
      <c r="I1193" s="13" t="s">
        <v>5036</v>
      </c>
      <c r="J1193" t="s">
        <v>61</v>
      </c>
      <c r="K1193" t="s">
        <v>62</v>
      </c>
    </row>
    <row r="1194" spans="1:11" x14ac:dyDescent="0.25">
      <c r="A1194">
        <v>1240</v>
      </c>
      <c r="B1194" t="s">
        <v>568</v>
      </c>
      <c r="C1194" t="s">
        <v>6816</v>
      </c>
      <c r="D1194" s="10">
        <v>41274</v>
      </c>
      <c r="E1194" s="13" t="s">
        <v>5037</v>
      </c>
      <c r="F1194" s="13" t="s">
        <v>5038</v>
      </c>
      <c r="G1194" s="13" t="s">
        <v>5039</v>
      </c>
      <c r="H1194" s="13" t="s">
        <v>744</v>
      </c>
      <c r="I1194" s="13" t="s">
        <v>5040</v>
      </c>
      <c r="J1194" t="s">
        <v>6820</v>
      </c>
      <c r="K1194" t="s">
        <v>6843</v>
      </c>
    </row>
    <row r="1195" spans="1:11" x14ac:dyDescent="0.25">
      <c r="A1195">
        <v>1241</v>
      </c>
      <c r="B1195" t="s">
        <v>568</v>
      </c>
      <c r="C1195" t="s">
        <v>6817</v>
      </c>
      <c r="D1195" s="10">
        <v>41639</v>
      </c>
      <c r="E1195" s="13" t="s">
        <v>5041</v>
      </c>
      <c r="F1195" s="13" t="s">
        <v>5042</v>
      </c>
      <c r="G1195" s="13" t="s">
        <v>5043</v>
      </c>
      <c r="H1195" s="13" t="s">
        <v>744</v>
      </c>
      <c r="I1195" s="13" t="s">
        <v>5044</v>
      </c>
      <c r="J1195" t="s">
        <v>6820</v>
      </c>
      <c r="K1195" t="s">
        <v>6843</v>
      </c>
    </row>
    <row r="1196" spans="1:11" x14ac:dyDescent="0.25">
      <c r="A1196">
        <v>1242</v>
      </c>
      <c r="B1196" t="s">
        <v>568</v>
      </c>
      <c r="C1196" t="s">
        <v>6818</v>
      </c>
      <c r="D1196" s="10">
        <v>42004</v>
      </c>
      <c r="E1196" s="13" t="s">
        <v>5045</v>
      </c>
      <c r="F1196" s="13" t="s">
        <v>5046</v>
      </c>
      <c r="G1196" s="13" t="s">
        <v>5047</v>
      </c>
      <c r="H1196" s="13" t="s">
        <v>744</v>
      </c>
      <c r="I1196" s="13" t="s">
        <v>5048</v>
      </c>
      <c r="J1196" t="s">
        <v>6820</v>
      </c>
      <c r="K1196" t="s">
        <v>6843</v>
      </c>
    </row>
    <row r="1197" spans="1:11" x14ac:dyDescent="0.25">
      <c r="A1197">
        <v>1243</v>
      </c>
      <c r="B1197" t="s">
        <v>568</v>
      </c>
      <c r="C1197" t="s">
        <v>6819</v>
      </c>
      <c r="D1197" s="10">
        <v>42369</v>
      </c>
      <c r="E1197" s="13" t="s">
        <v>5049</v>
      </c>
      <c r="F1197" s="13" t="s">
        <v>5050</v>
      </c>
      <c r="G1197" s="13" t="s">
        <v>5051</v>
      </c>
      <c r="H1197" s="13" t="s">
        <v>744</v>
      </c>
      <c r="I1197" s="13" t="s">
        <v>5052</v>
      </c>
      <c r="J1197" t="s">
        <v>6820</v>
      </c>
      <c r="K1197" t="s">
        <v>6843</v>
      </c>
    </row>
    <row r="1198" spans="1:11" x14ac:dyDescent="0.25">
      <c r="A1198">
        <v>1244</v>
      </c>
      <c r="B1198" t="s">
        <v>569</v>
      </c>
      <c r="C1198" t="s">
        <v>6816</v>
      </c>
      <c r="D1198" s="10">
        <v>41391</v>
      </c>
      <c r="E1198" s="13" t="s">
        <v>5053</v>
      </c>
      <c r="F1198" s="13" t="s">
        <v>5054</v>
      </c>
      <c r="G1198" s="13" t="s">
        <v>744</v>
      </c>
      <c r="H1198" s="13" t="s">
        <v>744</v>
      </c>
      <c r="I1198" s="13" t="s">
        <v>744</v>
      </c>
      <c r="J1198" t="s">
        <v>6824</v>
      </c>
      <c r="K1198" t="s">
        <v>6871</v>
      </c>
    </row>
    <row r="1199" spans="1:11" x14ac:dyDescent="0.25">
      <c r="A1199">
        <v>1245</v>
      </c>
      <c r="B1199" t="s">
        <v>569</v>
      </c>
      <c r="C1199" t="s">
        <v>6817</v>
      </c>
      <c r="D1199" s="10">
        <v>41755</v>
      </c>
      <c r="E1199" s="13" t="s">
        <v>5055</v>
      </c>
      <c r="F1199" s="13" t="s">
        <v>5056</v>
      </c>
      <c r="G1199" s="13" t="s">
        <v>744</v>
      </c>
      <c r="H1199" s="13" t="s">
        <v>744</v>
      </c>
      <c r="I1199" s="13" t="s">
        <v>744</v>
      </c>
      <c r="J1199" t="s">
        <v>6824</v>
      </c>
      <c r="K1199" t="s">
        <v>6871</v>
      </c>
    </row>
    <row r="1200" spans="1:11" x14ac:dyDescent="0.25">
      <c r="A1200">
        <v>1246</v>
      </c>
      <c r="B1200" t="s">
        <v>569</v>
      </c>
      <c r="C1200" t="s">
        <v>6818</v>
      </c>
      <c r="D1200" s="10">
        <v>42119</v>
      </c>
      <c r="E1200" s="13" t="s">
        <v>5057</v>
      </c>
      <c r="F1200" s="13" t="s">
        <v>5058</v>
      </c>
      <c r="G1200" s="13" t="s">
        <v>744</v>
      </c>
      <c r="H1200" s="13" t="s">
        <v>744</v>
      </c>
      <c r="I1200" s="13" t="s">
        <v>744</v>
      </c>
      <c r="J1200" t="s">
        <v>6824</v>
      </c>
      <c r="K1200" t="s">
        <v>6871</v>
      </c>
    </row>
    <row r="1201" spans="1:11" x14ac:dyDescent="0.25">
      <c r="A1201">
        <v>1247</v>
      </c>
      <c r="B1201" t="s">
        <v>569</v>
      </c>
      <c r="C1201" t="s">
        <v>6819</v>
      </c>
      <c r="D1201" s="10">
        <v>42490</v>
      </c>
      <c r="E1201" s="13" t="s">
        <v>5059</v>
      </c>
      <c r="F1201" s="13" t="s">
        <v>5060</v>
      </c>
      <c r="G1201" s="13" t="s">
        <v>744</v>
      </c>
      <c r="H1201" s="13" t="s">
        <v>744</v>
      </c>
      <c r="I1201" s="13" t="s">
        <v>744</v>
      </c>
      <c r="J1201" t="s">
        <v>6824</v>
      </c>
      <c r="K1201" t="s">
        <v>6871</v>
      </c>
    </row>
    <row r="1202" spans="1:11" x14ac:dyDescent="0.25">
      <c r="A1202">
        <v>1248</v>
      </c>
      <c r="B1202" t="s">
        <v>573</v>
      </c>
      <c r="C1202" t="s">
        <v>6816</v>
      </c>
      <c r="D1202" s="10">
        <v>41274</v>
      </c>
      <c r="E1202" s="13" t="s">
        <v>5061</v>
      </c>
      <c r="F1202" s="13" t="s">
        <v>5062</v>
      </c>
      <c r="G1202" s="13" t="s">
        <v>5063</v>
      </c>
      <c r="H1202" s="13" t="s">
        <v>744</v>
      </c>
      <c r="I1202" s="13" t="s">
        <v>4741</v>
      </c>
      <c r="J1202" t="s">
        <v>61</v>
      </c>
      <c r="K1202" t="s">
        <v>6831</v>
      </c>
    </row>
    <row r="1203" spans="1:11" x14ac:dyDescent="0.25">
      <c r="A1203">
        <v>1249</v>
      </c>
      <c r="B1203" t="s">
        <v>573</v>
      </c>
      <c r="C1203" t="s">
        <v>6817</v>
      </c>
      <c r="D1203" s="10">
        <v>41639</v>
      </c>
      <c r="E1203" s="13" t="s">
        <v>1444</v>
      </c>
      <c r="F1203" s="13" t="s">
        <v>5064</v>
      </c>
      <c r="G1203" s="13" t="s">
        <v>5065</v>
      </c>
      <c r="H1203" s="13" t="s">
        <v>744</v>
      </c>
      <c r="I1203" s="13" t="s">
        <v>5066</v>
      </c>
      <c r="J1203" t="s">
        <v>61</v>
      </c>
      <c r="K1203" t="s">
        <v>6831</v>
      </c>
    </row>
    <row r="1204" spans="1:11" x14ac:dyDescent="0.25">
      <c r="A1204">
        <v>1250</v>
      </c>
      <c r="B1204" t="s">
        <v>573</v>
      </c>
      <c r="C1204" t="s">
        <v>6818</v>
      </c>
      <c r="D1204" s="10">
        <v>42004</v>
      </c>
      <c r="E1204" s="13" t="s">
        <v>5067</v>
      </c>
      <c r="F1204" s="13" t="s">
        <v>5068</v>
      </c>
      <c r="G1204" s="13" t="s">
        <v>744</v>
      </c>
      <c r="H1204" s="13" t="s">
        <v>744</v>
      </c>
      <c r="I1204" s="13" t="s">
        <v>5069</v>
      </c>
      <c r="J1204" t="s">
        <v>61</v>
      </c>
      <c r="K1204" t="s">
        <v>6831</v>
      </c>
    </row>
    <row r="1205" spans="1:11" x14ac:dyDescent="0.25">
      <c r="A1205">
        <v>1251</v>
      </c>
      <c r="B1205" t="s">
        <v>573</v>
      </c>
      <c r="C1205" t="s">
        <v>6819</v>
      </c>
      <c r="D1205" s="10">
        <v>42369</v>
      </c>
      <c r="E1205" s="13" t="s">
        <v>5070</v>
      </c>
      <c r="F1205" s="13" t="s">
        <v>5071</v>
      </c>
      <c r="G1205" s="13" t="s">
        <v>744</v>
      </c>
      <c r="H1205" s="13" t="s">
        <v>744</v>
      </c>
      <c r="I1205" s="13" t="s">
        <v>5072</v>
      </c>
      <c r="J1205" t="s">
        <v>61</v>
      </c>
      <c r="K1205" t="s">
        <v>6831</v>
      </c>
    </row>
    <row r="1206" spans="1:11" x14ac:dyDescent="0.25">
      <c r="A1206">
        <v>1252</v>
      </c>
      <c r="B1206" t="s">
        <v>574</v>
      </c>
      <c r="C1206" t="s">
        <v>6816</v>
      </c>
      <c r="D1206" s="10">
        <v>41636</v>
      </c>
      <c r="E1206" s="13" t="s">
        <v>5073</v>
      </c>
      <c r="F1206" s="13" t="s">
        <v>5074</v>
      </c>
      <c r="G1206" s="13" t="s">
        <v>5075</v>
      </c>
      <c r="H1206" s="13" t="s">
        <v>744</v>
      </c>
      <c r="I1206" s="13" t="s">
        <v>5076</v>
      </c>
      <c r="J1206" t="s">
        <v>6828</v>
      </c>
      <c r="K1206" t="s">
        <v>6885</v>
      </c>
    </row>
    <row r="1207" spans="1:11" x14ac:dyDescent="0.25">
      <c r="A1207">
        <v>1253</v>
      </c>
      <c r="B1207" t="s">
        <v>574</v>
      </c>
      <c r="C1207" t="s">
        <v>6817</v>
      </c>
      <c r="D1207" s="10">
        <v>42000</v>
      </c>
      <c r="E1207" s="13" t="s">
        <v>5077</v>
      </c>
      <c r="F1207" s="13" t="s">
        <v>5078</v>
      </c>
      <c r="G1207" s="13" t="s">
        <v>5079</v>
      </c>
      <c r="H1207" s="13" t="s">
        <v>744</v>
      </c>
      <c r="I1207" s="13" t="s">
        <v>5080</v>
      </c>
      <c r="J1207" t="s">
        <v>6828</v>
      </c>
      <c r="K1207" t="s">
        <v>6885</v>
      </c>
    </row>
    <row r="1208" spans="1:11" x14ac:dyDescent="0.25">
      <c r="A1208">
        <v>1254</v>
      </c>
      <c r="B1208" t="s">
        <v>574</v>
      </c>
      <c r="C1208" t="s">
        <v>6818</v>
      </c>
      <c r="D1208" s="10">
        <v>42364</v>
      </c>
      <c r="E1208" s="13" t="s">
        <v>5081</v>
      </c>
      <c r="F1208" s="13" t="s">
        <v>5082</v>
      </c>
      <c r="G1208" s="13" t="s">
        <v>5083</v>
      </c>
      <c r="H1208" s="13" t="s">
        <v>744</v>
      </c>
      <c r="I1208" s="13" t="s">
        <v>2346</v>
      </c>
      <c r="J1208" t="s">
        <v>6828</v>
      </c>
      <c r="K1208" t="s">
        <v>6885</v>
      </c>
    </row>
    <row r="1209" spans="1:11" x14ac:dyDescent="0.25">
      <c r="A1209">
        <v>1255</v>
      </c>
      <c r="B1209" t="s">
        <v>574</v>
      </c>
      <c r="C1209" t="s">
        <v>6819</v>
      </c>
      <c r="D1209" s="10">
        <v>42735</v>
      </c>
      <c r="E1209" s="13" t="s">
        <v>5084</v>
      </c>
      <c r="F1209" s="13" t="s">
        <v>5085</v>
      </c>
      <c r="G1209" s="13" t="s">
        <v>5086</v>
      </c>
      <c r="H1209" s="13" t="s">
        <v>744</v>
      </c>
      <c r="I1209" s="13" t="s">
        <v>5087</v>
      </c>
      <c r="J1209" t="s">
        <v>6828</v>
      </c>
      <c r="K1209" t="s">
        <v>6885</v>
      </c>
    </row>
    <row r="1210" spans="1:11" x14ac:dyDescent="0.25">
      <c r="A1210">
        <v>1256</v>
      </c>
      <c r="B1210" t="s">
        <v>575</v>
      </c>
      <c r="C1210" t="s">
        <v>6816</v>
      </c>
      <c r="D1210" s="10">
        <v>41274</v>
      </c>
      <c r="E1210" s="13" t="s">
        <v>5088</v>
      </c>
      <c r="F1210" s="13" t="s">
        <v>5089</v>
      </c>
      <c r="G1210" s="13" t="s">
        <v>5090</v>
      </c>
      <c r="H1210" s="13" t="s">
        <v>5091</v>
      </c>
      <c r="I1210" s="13" t="s">
        <v>1995</v>
      </c>
      <c r="J1210" t="s">
        <v>6824</v>
      </c>
      <c r="K1210" t="s">
        <v>29</v>
      </c>
    </row>
    <row r="1211" spans="1:11" x14ac:dyDescent="0.25">
      <c r="A1211">
        <v>1257</v>
      </c>
      <c r="B1211" t="s">
        <v>575</v>
      </c>
      <c r="C1211" t="s">
        <v>6817</v>
      </c>
      <c r="D1211" s="10">
        <v>41639</v>
      </c>
      <c r="E1211" s="13" t="s">
        <v>5092</v>
      </c>
      <c r="F1211" s="13" t="s">
        <v>5093</v>
      </c>
      <c r="G1211" s="13" t="s">
        <v>5094</v>
      </c>
      <c r="H1211" s="13" t="s">
        <v>5095</v>
      </c>
      <c r="I1211" s="13" t="s">
        <v>5096</v>
      </c>
      <c r="J1211" t="s">
        <v>6824</v>
      </c>
      <c r="K1211" t="s">
        <v>29</v>
      </c>
    </row>
    <row r="1212" spans="1:11" x14ac:dyDescent="0.25">
      <c r="A1212">
        <v>1258</v>
      </c>
      <c r="B1212" t="s">
        <v>575</v>
      </c>
      <c r="C1212" t="s">
        <v>6818</v>
      </c>
      <c r="D1212" s="10">
        <v>42004</v>
      </c>
      <c r="E1212" s="13" t="s">
        <v>5097</v>
      </c>
      <c r="F1212" s="13" t="s">
        <v>5098</v>
      </c>
      <c r="G1212" s="13" t="s">
        <v>5099</v>
      </c>
      <c r="H1212" s="13" t="s">
        <v>5100</v>
      </c>
      <c r="I1212" s="13" t="s">
        <v>3900</v>
      </c>
      <c r="J1212" t="s">
        <v>6824</v>
      </c>
      <c r="K1212" t="s">
        <v>29</v>
      </c>
    </row>
    <row r="1213" spans="1:11" x14ac:dyDescent="0.25">
      <c r="A1213">
        <v>1259</v>
      </c>
      <c r="B1213" t="s">
        <v>575</v>
      </c>
      <c r="C1213" t="s">
        <v>6819</v>
      </c>
      <c r="D1213" s="10">
        <v>42369</v>
      </c>
      <c r="E1213" s="13" t="s">
        <v>5101</v>
      </c>
      <c r="F1213" s="13" t="s">
        <v>2673</v>
      </c>
      <c r="G1213" s="13" t="s">
        <v>5102</v>
      </c>
      <c r="H1213" s="13" t="s">
        <v>5103</v>
      </c>
      <c r="I1213" s="13" t="s">
        <v>5104</v>
      </c>
      <c r="J1213" t="s">
        <v>6824</v>
      </c>
      <c r="K1213" t="s">
        <v>29</v>
      </c>
    </row>
    <row r="1214" spans="1:11" x14ac:dyDescent="0.25">
      <c r="A1214">
        <v>1260</v>
      </c>
      <c r="B1214" t="s">
        <v>576</v>
      </c>
      <c r="C1214" t="s">
        <v>6816</v>
      </c>
      <c r="D1214" s="10">
        <v>41639</v>
      </c>
      <c r="E1214" s="13" t="s">
        <v>5105</v>
      </c>
      <c r="F1214" s="13" t="s">
        <v>5106</v>
      </c>
      <c r="G1214" s="13" t="s">
        <v>5107</v>
      </c>
      <c r="H1214" s="13" t="s">
        <v>744</v>
      </c>
      <c r="I1214" s="13" t="s">
        <v>5108</v>
      </c>
      <c r="J1214" t="s">
        <v>66</v>
      </c>
      <c r="K1214" t="s">
        <v>6909</v>
      </c>
    </row>
    <row r="1215" spans="1:11" x14ac:dyDescent="0.25">
      <c r="A1215">
        <v>1261</v>
      </c>
      <c r="B1215" t="s">
        <v>576</v>
      </c>
      <c r="C1215" t="s">
        <v>6817</v>
      </c>
      <c r="D1215" s="10">
        <v>42004</v>
      </c>
      <c r="E1215" s="13" t="s">
        <v>5109</v>
      </c>
      <c r="F1215" s="13" t="s">
        <v>5110</v>
      </c>
      <c r="G1215" s="13" t="s">
        <v>5111</v>
      </c>
      <c r="H1215" s="13" t="s">
        <v>744</v>
      </c>
      <c r="I1215" s="13" t="s">
        <v>5112</v>
      </c>
      <c r="J1215" t="s">
        <v>66</v>
      </c>
      <c r="K1215" t="s">
        <v>6909</v>
      </c>
    </row>
    <row r="1216" spans="1:11" x14ac:dyDescent="0.25">
      <c r="A1216">
        <v>1262</v>
      </c>
      <c r="B1216" t="s">
        <v>576</v>
      </c>
      <c r="C1216" t="s">
        <v>6818</v>
      </c>
      <c r="D1216" s="10">
        <v>42369</v>
      </c>
      <c r="E1216" s="13" t="s">
        <v>5113</v>
      </c>
      <c r="F1216" s="13" t="s">
        <v>5114</v>
      </c>
      <c r="G1216" s="13" t="s">
        <v>5115</v>
      </c>
      <c r="H1216" s="13" t="s">
        <v>744</v>
      </c>
      <c r="I1216" s="13" t="s">
        <v>5116</v>
      </c>
      <c r="J1216" t="s">
        <v>66</v>
      </c>
      <c r="K1216" t="s">
        <v>6909</v>
      </c>
    </row>
    <row r="1217" spans="1:11" x14ac:dyDescent="0.25">
      <c r="A1217">
        <v>1263</v>
      </c>
      <c r="B1217" t="s">
        <v>576</v>
      </c>
      <c r="C1217" t="s">
        <v>6819</v>
      </c>
      <c r="D1217" s="10">
        <v>42735</v>
      </c>
      <c r="E1217" s="13" t="s">
        <v>5117</v>
      </c>
      <c r="F1217" s="13" t="s">
        <v>5118</v>
      </c>
      <c r="G1217" s="13" t="s">
        <v>5119</v>
      </c>
      <c r="H1217" s="13" t="s">
        <v>744</v>
      </c>
      <c r="I1217" s="13" t="s">
        <v>5120</v>
      </c>
      <c r="J1217" t="s">
        <v>66</v>
      </c>
      <c r="K1217" t="s">
        <v>6909</v>
      </c>
    </row>
    <row r="1218" spans="1:11" x14ac:dyDescent="0.25">
      <c r="A1218">
        <v>1264</v>
      </c>
      <c r="B1218" t="s">
        <v>577</v>
      </c>
      <c r="C1218" t="s">
        <v>6816</v>
      </c>
      <c r="D1218" s="10">
        <v>41639</v>
      </c>
      <c r="E1218" s="13" t="s">
        <v>5121</v>
      </c>
      <c r="F1218" s="13" t="s">
        <v>5122</v>
      </c>
      <c r="G1218" s="13" t="s">
        <v>5123</v>
      </c>
      <c r="H1218" s="13" t="s">
        <v>5124</v>
      </c>
      <c r="I1218" s="13" t="s">
        <v>744</v>
      </c>
      <c r="J1218" t="s">
        <v>6828</v>
      </c>
      <c r="K1218" t="s">
        <v>6873</v>
      </c>
    </row>
    <row r="1219" spans="1:11" x14ac:dyDescent="0.25">
      <c r="A1219">
        <v>1265</v>
      </c>
      <c r="B1219" t="s">
        <v>577</v>
      </c>
      <c r="C1219" t="s">
        <v>6817</v>
      </c>
      <c r="D1219" s="10">
        <v>42004</v>
      </c>
      <c r="E1219" s="13" t="s">
        <v>5125</v>
      </c>
      <c r="F1219" s="13" t="s">
        <v>5126</v>
      </c>
      <c r="G1219" s="13" t="s">
        <v>5127</v>
      </c>
      <c r="H1219" s="13" t="s">
        <v>5128</v>
      </c>
      <c r="I1219" s="13" t="s">
        <v>744</v>
      </c>
      <c r="J1219" t="s">
        <v>6828</v>
      </c>
      <c r="K1219" t="s">
        <v>6873</v>
      </c>
    </row>
    <row r="1220" spans="1:11" x14ac:dyDescent="0.25">
      <c r="A1220">
        <v>1266</v>
      </c>
      <c r="B1220" t="s">
        <v>577</v>
      </c>
      <c r="C1220" t="s">
        <v>6818</v>
      </c>
      <c r="D1220" s="10">
        <v>42369</v>
      </c>
      <c r="E1220" s="13" t="s">
        <v>5129</v>
      </c>
      <c r="F1220" s="13" t="s">
        <v>5130</v>
      </c>
      <c r="G1220" s="13" t="s">
        <v>5131</v>
      </c>
      <c r="H1220" s="13" t="s">
        <v>5132</v>
      </c>
      <c r="I1220" s="13" t="s">
        <v>744</v>
      </c>
      <c r="J1220" t="s">
        <v>6828</v>
      </c>
      <c r="K1220" t="s">
        <v>6873</v>
      </c>
    </row>
    <row r="1221" spans="1:11" x14ac:dyDescent="0.25">
      <c r="A1221">
        <v>1267</v>
      </c>
      <c r="B1221" t="s">
        <v>577</v>
      </c>
      <c r="C1221" t="s">
        <v>6819</v>
      </c>
      <c r="D1221" s="10">
        <v>42735</v>
      </c>
      <c r="E1221" s="13" t="s">
        <v>5133</v>
      </c>
      <c r="F1221" s="13" t="s">
        <v>5134</v>
      </c>
      <c r="G1221" s="13" t="s">
        <v>5135</v>
      </c>
      <c r="H1221" s="13" t="s">
        <v>5136</v>
      </c>
      <c r="I1221" s="13" t="s">
        <v>744</v>
      </c>
      <c r="J1221" t="s">
        <v>6828</v>
      </c>
      <c r="K1221" t="s">
        <v>6873</v>
      </c>
    </row>
    <row r="1222" spans="1:11" x14ac:dyDescent="0.25">
      <c r="A1222">
        <v>1268</v>
      </c>
      <c r="B1222" t="s">
        <v>578</v>
      </c>
      <c r="C1222" t="s">
        <v>6816</v>
      </c>
      <c r="D1222" s="10">
        <v>41274</v>
      </c>
      <c r="E1222" s="13" t="s">
        <v>5137</v>
      </c>
      <c r="F1222" s="13" t="s">
        <v>5138</v>
      </c>
      <c r="G1222" s="13" t="s">
        <v>5139</v>
      </c>
      <c r="H1222" s="13" t="s">
        <v>744</v>
      </c>
      <c r="I1222" s="13" t="s">
        <v>5140</v>
      </c>
      <c r="J1222" t="s">
        <v>66</v>
      </c>
      <c r="K1222" t="s">
        <v>6833</v>
      </c>
    </row>
    <row r="1223" spans="1:11" x14ac:dyDescent="0.25">
      <c r="A1223">
        <v>1269</v>
      </c>
      <c r="B1223" t="s">
        <v>578</v>
      </c>
      <c r="C1223" t="s">
        <v>6817</v>
      </c>
      <c r="D1223" s="10">
        <v>41639</v>
      </c>
      <c r="E1223" s="13" t="s">
        <v>5141</v>
      </c>
      <c r="F1223" s="13" t="s">
        <v>5142</v>
      </c>
      <c r="G1223" s="13" t="s">
        <v>5143</v>
      </c>
      <c r="H1223" s="13" t="s">
        <v>744</v>
      </c>
      <c r="I1223" s="13" t="s">
        <v>5144</v>
      </c>
      <c r="J1223" t="s">
        <v>66</v>
      </c>
      <c r="K1223" t="s">
        <v>6833</v>
      </c>
    </row>
    <row r="1224" spans="1:11" x14ac:dyDescent="0.25">
      <c r="A1224">
        <v>1270</v>
      </c>
      <c r="B1224" t="s">
        <v>578</v>
      </c>
      <c r="C1224" t="s">
        <v>6818</v>
      </c>
      <c r="D1224" s="10">
        <v>42004</v>
      </c>
      <c r="E1224" s="13" t="s">
        <v>5145</v>
      </c>
      <c r="F1224" s="13" t="s">
        <v>5146</v>
      </c>
      <c r="G1224" s="13" t="s">
        <v>5147</v>
      </c>
      <c r="H1224" s="13" t="s">
        <v>744</v>
      </c>
      <c r="I1224" s="13" t="s">
        <v>5148</v>
      </c>
      <c r="J1224" t="s">
        <v>66</v>
      </c>
      <c r="K1224" t="s">
        <v>6833</v>
      </c>
    </row>
    <row r="1225" spans="1:11" x14ac:dyDescent="0.25">
      <c r="A1225">
        <v>1271</v>
      </c>
      <c r="B1225" t="s">
        <v>578</v>
      </c>
      <c r="C1225" t="s">
        <v>6819</v>
      </c>
      <c r="D1225" s="10">
        <v>42369</v>
      </c>
      <c r="E1225" s="13" t="s">
        <v>5149</v>
      </c>
      <c r="F1225" s="13" t="s">
        <v>5150</v>
      </c>
      <c r="G1225" s="13" t="s">
        <v>5151</v>
      </c>
      <c r="H1225" s="13" t="s">
        <v>744</v>
      </c>
      <c r="I1225" s="13" t="s">
        <v>5152</v>
      </c>
      <c r="J1225" t="s">
        <v>66</v>
      </c>
      <c r="K1225" t="s">
        <v>6833</v>
      </c>
    </row>
    <row r="1226" spans="1:11" x14ac:dyDescent="0.25">
      <c r="A1226">
        <v>1272</v>
      </c>
      <c r="B1226" t="s">
        <v>579</v>
      </c>
      <c r="C1226" t="s">
        <v>6816</v>
      </c>
      <c r="D1226" s="10">
        <v>41455</v>
      </c>
      <c r="E1226" s="13" t="s">
        <v>5153</v>
      </c>
      <c r="F1226" s="13" t="s">
        <v>5154</v>
      </c>
      <c r="G1226" s="13" t="s">
        <v>5155</v>
      </c>
      <c r="H1226" s="13" t="s">
        <v>744</v>
      </c>
      <c r="I1226" s="13" t="s">
        <v>744</v>
      </c>
      <c r="J1226" t="s">
        <v>8</v>
      </c>
      <c r="K1226" t="s">
        <v>6870</v>
      </c>
    </row>
    <row r="1227" spans="1:11" x14ac:dyDescent="0.25">
      <c r="A1227">
        <v>1273</v>
      </c>
      <c r="B1227" t="s">
        <v>579</v>
      </c>
      <c r="C1227" t="s">
        <v>6817</v>
      </c>
      <c r="D1227" s="10">
        <v>41820</v>
      </c>
      <c r="E1227" s="13" t="s">
        <v>5156</v>
      </c>
      <c r="F1227" s="13" t="s">
        <v>5157</v>
      </c>
      <c r="G1227" s="13" t="s">
        <v>5158</v>
      </c>
      <c r="H1227" s="13" t="s">
        <v>744</v>
      </c>
      <c r="I1227" s="13" t="s">
        <v>744</v>
      </c>
      <c r="J1227" t="s">
        <v>8</v>
      </c>
      <c r="K1227" t="s">
        <v>6870</v>
      </c>
    </row>
    <row r="1228" spans="1:11" x14ac:dyDescent="0.25">
      <c r="A1228">
        <v>1274</v>
      </c>
      <c r="B1228" t="s">
        <v>579</v>
      </c>
      <c r="C1228" t="s">
        <v>6818</v>
      </c>
      <c r="D1228" s="10">
        <v>42185</v>
      </c>
      <c r="E1228" s="13" t="s">
        <v>5159</v>
      </c>
      <c r="F1228" s="13" t="s">
        <v>5160</v>
      </c>
      <c r="G1228" s="13" t="s">
        <v>5161</v>
      </c>
      <c r="H1228" s="13" t="s">
        <v>744</v>
      </c>
      <c r="I1228" s="13" t="s">
        <v>744</v>
      </c>
      <c r="J1228" t="s">
        <v>8</v>
      </c>
      <c r="K1228" t="s">
        <v>6870</v>
      </c>
    </row>
    <row r="1229" spans="1:11" x14ac:dyDescent="0.25">
      <c r="A1229">
        <v>1275</v>
      </c>
      <c r="B1229" t="s">
        <v>579</v>
      </c>
      <c r="C1229" t="s">
        <v>6819</v>
      </c>
      <c r="D1229" s="10">
        <v>42551</v>
      </c>
      <c r="E1229" s="13" t="s">
        <v>5162</v>
      </c>
      <c r="F1229" s="13" t="s">
        <v>5163</v>
      </c>
      <c r="G1229" s="13" t="s">
        <v>5164</v>
      </c>
      <c r="H1229" s="13" t="s">
        <v>744</v>
      </c>
      <c r="I1229" s="13" t="s">
        <v>744</v>
      </c>
      <c r="J1229" t="s">
        <v>8</v>
      </c>
      <c r="K1229" t="s">
        <v>6870</v>
      </c>
    </row>
    <row r="1230" spans="1:11" x14ac:dyDescent="0.25">
      <c r="A1230">
        <v>1276</v>
      </c>
      <c r="B1230" t="s">
        <v>580</v>
      </c>
      <c r="C1230" t="s">
        <v>6816</v>
      </c>
      <c r="D1230" s="10">
        <v>41639</v>
      </c>
      <c r="E1230" s="13" t="s">
        <v>5165</v>
      </c>
      <c r="F1230" s="13" t="s">
        <v>5166</v>
      </c>
      <c r="G1230" s="13" t="s">
        <v>5167</v>
      </c>
      <c r="H1230" s="13" t="s">
        <v>744</v>
      </c>
      <c r="I1230" s="13" t="s">
        <v>744</v>
      </c>
      <c r="J1230" t="s">
        <v>6820</v>
      </c>
      <c r="K1230" t="s">
        <v>282</v>
      </c>
    </row>
    <row r="1231" spans="1:11" x14ac:dyDescent="0.25">
      <c r="A1231">
        <v>1277</v>
      </c>
      <c r="B1231" t="s">
        <v>580</v>
      </c>
      <c r="C1231" t="s">
        <v>6817</v>
      </c>
      <c r="D1231" s="10">
        <v>42004</v>
      </c>
      <c r="E1231" s="13" t="s">
        <v>5168</v>
      </c>
      <c r="F1231" s="13" t="s">
        <v>5169</v>
      </c>
      <c r="G1231" s="13" t="s">
        <v>5170</v>
      </c>
      <c r="H1231" s="13" t="s">
        <v>744</v>
      </c>
      <c r="I1231" s="13" t="s">
        <v>744</v>
      </c>
      <c r="J1231" t="s">
        <v>6820</v>
      </c>
      <c r="K1231" t="s">
        <v>282</v>
      </c>
    </row>
    <row r="1232" spans="1:11" x14ac:dyDescent="0.25">
      <c r="A1232">
        <v>1278</v>
      </c>
      <c r="B1232" t="s">
        <v>580</v>
      </c>
      <c r="C1232" t="s">
        <v>6818</v>
      </c>
      <c r="D1232" s="10">
        <v>42369</v>
      </c>
      <c r="E1232" s="13" t="s">
        <v>5171</v>
      </c>
      <c r="F1232" s="13" t="s">
        <v>5172</v>
      </c>
      <c r="G1232" s="13" t="s">
        <v>5173</v>
      </c>
      <c r="H1232" s="13" t="s">
        <v>744</v>
      </c>
      <c r="I1232" s="13" t="s">
        <v>744</v>
      </c>
      <c r="J1232" t="s">
        <v>6820</v>
      </c>
      <c r="K1232" t="s">
        <v>282</v>
      </c>
    </row>
    <row r="1233" spans="1:11" x14ac:dyDescent="0.25">
      <c r="A1233">
        <v>1279</v>
      </c>
      <c r="B1233" t="s">
        <v>580</v>
      </c>
      <c r="C1233" t="s">
        <v>6819</v>
      </c>
      <c r="D1233" s="10">
        <v>42735</v>
      </c>
      <c r="E1233" s="13" t="s">
        <v>5174</v>
      </c>
      <c r="F1233" s="13" t="s">
        <v>5175</v>
      </c>
      <c r="G1233" s="13" t="s">
        <v>5176</v>
      </c>
      <c r="H1233" s="13" t="s">
        <v>744</v>
      </c>
      <c r="I1233" s="13" t="s">
        <v>744</v>
      </c>
      <c r="J1233" t="s">
        <v>6820</v>
      </c>
      <c r="K1233" t="s">
        <v>282</v>
      </c>
    </row>
    <row r="1234" spans="1:11" x14ac:dyDescent="0.25">
      <c r="A1234">
        <v>1280</v>
      </c>
      <c r="B1234" t="s">
        <v>581</v>
      </c>
      <c r="C1234" t="s">
        <v>6816</v>
      </c>
      <c r="D1234" s="10">
        <v>41273</v>
      </c>
      <c r="E1234" s="13" t="s">
        <v>5177</v>
      </c>
      <c r="F1234" s="13" t="s">
        <v>5178</v>
      </c>
      <c r="G1234" s="13" t="s">
        <v>5179</v>
      </c>
      <c r="H1234" s="13" t="s">
        <v>5180</v>
      </c>
      <c r="I1234" s="13" t="s">
        <v>744</v>
      </c>
      <c r="J1234" t="s">
        <v>6824</v>
      </c>
      <c r="K1234" t="s">
        <v>6826</v>
      </c>
    </row>
    <row r="1235" spans="1:11" x14ac:dyDescent="0.25">
      <c r="A1235">
        <v>1281</v>
      </c>
      <c r="B1235" t="s">
        <v>581</v>
      </c>
      <c r="C1235" t="s">
        <v>6817</v>
      </c>
      <c r="D1235" s="10">
        <v>41637</v>
      </c>
      <c r="E1235" s="13" t="s">
        <v>5181</v>
      </c>
      <c r="F1235" s="13" t="s">
        <v>5182</v>
      </c>
      <c r="G1235" s="13" t="s">
        <v>5183</v>
      </c>
      <c r="H1235" s="13" t="s">
        <v>5184</v>
      </c>
      <c r="I1235" s="13" t="s">
        <v>744</v>
      </c>
      <c r="J1235" t="s">
        <v>6824</v>
      </c>
      <c r="K1235" t="s">
        <v>6826</v>
      </c>
    </row>
    <row r="1236" spans="1:11" x14ac:dyDescent="0.25">
      <c r="A1236">
        <v>1282</v>
      </c>
      <c r="B1236" t="s">
        <v>581</v>
      </c>
      <c r="C1236" t="s">
        <v>6818</v>
      </c>
      <c r="D1236" s="10">
        <v>42001</v>
      </c>
      <c r="E1236" s="13" t="s">
        <v>5185</v>
      </c>
      <c r="F1236" s="13" t="s">
        <v>5186</v>
      </c>
      <c r="G1236" s="13" t="s">
        <v>5187</v>
      </c>
      <c r="H1236" s="13" t="s">
        <v>5188</v>
      </c>
      <c r="I1236" s="13" t="s">
        <v>744</v>
      </c>
      <c r="J1236" t="s">
        <v>6824</v>
      </c>
      <c r="K1236" t="s">
        <v>6826</v>
      </c>
    </row>
    <row r="1237" spans="1:11" x14ac:dyDescent="0.25">
      <c r="A1237">
        <v>1283</v>
      </c>
      <c r="B1237" t="s">
        <v>581</v>
      </c>
      <c r="C1237" t="s">
        <v>6819</v>
      </c>
      <c r="D1237" s="10">
        <v>42372</v>
      </c>
      <c r="E1237" s="13" t="s">
        <v>5189</v>
      </c>
      <c r="F1237" s="13" t="s">
        <v>5190</v>
      </c>
      <c r="G1237" s="13" t="s">
        <v>5191</v>
      </c>
      <c r="H1237" s="13" t="s">
        <v>5192</v>
      </c>
      <c r="I1237" s="13" t="s">
        <v>744</v>
      </c>
      <c r="J1237" t="s">
        <v>6824</v>
      </c>
      <c r="K1237" t="s">
        <v>6826</v>
      </c>
    </row>
    <row r="1238" spans="1:11" x14ac:dyDescent="0.25">
      <c r="A1238">
        <v>1284</v>
      </c>
      <c r="B1238" t="s">
        <v>583</v>
      </c>
      <c r="C1238" t="s">
        <v>6816</v>
      </c>
      <c r="D1238" s="10">
        <v>41639</v>
      </c>
      <c r="E1238" s="13" t="s">
        <v>5193</v>
      </c>
      <c r="F1238" s="13" t="s">
        <v>5194</v>
      </c>
      <c r="G1238" s="13" t="s">
        <v>1991</v>
      </c>
      <c r="H1238" s="13" t="s">
        <v>744</v>
      </c>
      <c r="I1238" s="13" t="s">
        <v>2427</v>
      </c>
      <c r="J1238" t="s">
        <v>6828</v>
      </c>
      <c r="K1238" t="s">
        <v>516</v>
      </c>
    </row>
    <row r="1239" spans="1:11" x14ac:dyDescent="0.25">
      <c r="A1239">
        <v>1285</v>
      </c>
      <c r="B1239" t="s">
        <v>583</v>
      </c>
      <c r="C1239" t="s">
        <v>6817</v>
      </c>
      <c r="D1239" s="10">
        <v>42004</v>
      </c>
      <c r="E1239" s="13" t="s">
        <v>5195</v>
      </c>
      <c r="F1239" s="13" t="s">
        <v>5196</v>
      </c>
      <c r="G1239" s="13" t="s">
        <v>5197</v>
      </c>
      <c r="H1239" s="13" t="s">
        <v>744</v>
      </c>
      <c r="I1239" s="13" t="s">
        <v>2427</v>
      </c>
      <c r="J1239" t="s">
        <v>6828</v>
      </c>
      <c r="K1239" t="s">
        <v>516</v>
      </c>
    </row>
    <row r="1240" spans="1:11" x14ac:dyDescent="0.25">
      <c r="A1240">
        <v>1286</v>
      </c>
      <c r="B1240" t="s">
        <v>583</v>
      </c>
      <c r="C1240" t="s">
        <v>6818</v>
      </c>
      <c r="D1240" s="10">
        <v>42369</v>
      </c>
      <c r="E1240" s="13" t="s">
        <v>5198</v>
      </c>
      <c r="F1240" s="13" t="s">
        <v>5199</v>
      </c>
      <c r="G1240" s="13" t="s">
        <v>5200</v>
      </c>
      <c r="H1240" s="13" t="s">
        <v>744</v>
      </c>
      <c r="I1240" s="13" t="s">
        <v>5201</v>
      </c>
      <c r="J1240" t="s">
        <v>6828</v>
      </c>
      <c r="K1240" t="s">
        <v>516</v>
      </c>
    </row>
    <row r="1241" spans="1:11" x14ac:dyDescent="0.25">
      <c r="A1241">
        <v>1287</v>
      </c>
      <c r="B1241" t="s">
        <v>583</v>
      </c>
      <c r="C1241" t="s">
        <v>6819</v>
      </c>
      <c r="D1241" s="10">
        <v>42735</v>
      </c>
      <c r="E1241" s="13" t="s">
        <v>5202</v>
      </c>
      <c r="F1241" s="13" t="s">
        <v>5203</v>
      </c>
      <c r="G1241" s="13" t="s">
        <v>5204</v>
      </c>
      <c r="H1241" s="13" t="s">
        <v>744</v>
      </c>
      <c r="I1241" s="13" t="s">
        <v>5205</v>
      </c>
      <c r="J1241" t="s">
        <v>6828</v>
      </c>
      <c r="K1241" t="s">
        <v>516</v>
      </c>
    </row>
    <row r="1242" spans="1:11" x14ac:dyDescent="0.25">
      <c r="A1242">
        <v>1288</v>
      </c>
      <c r="B1242" t="s">
        <v>584</v>
      </c>
      <c r="C1242" t="s">
        <v>6816</v>
      </c>
      <c r="D1242" s="10">
        <v>41274</v>
      </c>
      <c r="E1242" s="13" t="s">
        <v>5206</v>
      </c>
      <c r="F1242" s="13" t="s">
        <v>5207</v>
      </c>
      <c r="G1242" s="13" t="s">
        <v>5208</v>
      </c>
      <c r="H1242" s="13" t="s">
        <v>744</v>
      </c>
      <c r="I1242" s="13" t="s">
        <v>5209</v>
      </c>
      <c r="J1242" t="s">
        <v>66</v>
      </c>
      <c r="K1242" t="s">
        <v>137</v>
      </c>
    </row>
    <row r="1243" spans="1:11" x14ac:dyDescent="0.25">
      <c r="A1243">
        <v>1289</v>
      </c>
      <c r="B1243" t="s">
        <v>584</v>
      </c>
      <c r="C1243" t="s">
        <v>6817</v>
      </c>
      <c r="D1243" s="10">
        <v>41639</v>
      </c>
      <c r="E1243" s="13" t="s">
        <v>5210</v>
      </c>
      <c r="F1243" s="13" t="s">
        <v>5211</v>
      </c>
      <c r="G1243" s="13" t="s">
        <v>5212</v>
      </c>
      <c r="H1243" s="13" t="s">
        <v>744</v>
      </c>
      <c r="I1243" s="13" t="s">
        <v>5213</v>
      </c>
      <c r="J1243" t="s">
        <v>66</v>
      </c>
      <c r="K1243" t="s">
        <v>137</v>
      </c>
    </row>
    <row r="1244" spans="1:11" x14ac:dyDescent="0.25">
      <c r="A1244">
        <v>1290</v>
      </c>
      <c r="B1244" t="s">
        <v>584</v>
      </c>
      <c r="C1244" t="s">
        <v>6818</v>
      </c>
      <c r="D1244" s="10">
        <v>42004</v>
      </c>
      <c r="E1244" s="13" t="s">
        <v>5214</v>
      </c>
      <c r="F1244" s="13" t="s">
        <v>4773</v>
      </c>
      <c r="G1244" s="13" t="s">
        <v>5215</v>
      </c>
      <c r="H1244" s="13" t="s">
        <v>744</v>
      </c>
      <c r="I1244" s="13" t="s">
        <v>5216</v>
      </c>
      <c r="J1244" t="s">
        <v>66</v>
      </c>
      <c r="K1244" t="s">
        <v>137</v>
      </c>
    </row>
    <row r="1245" spans="1:11" x14ac:dyDescent="0.25">
      <c r="A1245">
        <v>1291</v>
      </c>
      <c r="B1245" t="s">
        <v>584</v>
      </c>
      <c r="C1245" t="s">
        <v>6819</v>
      </c>
      <c r="D1245" s="10">
        <v>42369</v>
      </c>
      <c r="E1245" s="13" t="s">
        <v>5217</v>
      </c>
      <c r="F1245" s="13" t="s">
        <v>5218</v>
      </c>
      <c r="G1245" s="13" t="s">
        <v>5219</v>
      </c>
      <c r="H1245" s="13" t="s">
        <v>744</v>
      </c>
      <c r="I1245" s="13" t="s">
        <v>5220</v>
      </c>
      <c r="J1245" t="s">
        <v>66</v>
      </c>
      <c r="K1245" t="s">
        <v>137</v>
      </c>
    </row>
    <row r="1246" spans="1:11" x14ac:dyDescent="0.25">
      <c r="A1246">
        <v>1292</v>
      </c>
      <c r="B1246" t="s">
        <v>585</v>
      </c>
      <c r="C1246" t="s">
        <v>6816</v>
      </c>
      <c r="D1246" s="10">
        <v>41274</v>
      </c>
      <c r="E1246" s="13" t="s">
        <v>5221</v>
      </c>
      <c r="F1246" s="13" t="s">
        <v>5222</v>
      </c>
      <c r="G1246" s="13" t="s">
        <v>5223</v>
      </c>
      <c r="H1246" s="13" t="s">
        <v>5224</v>
      </c>
      <c r="I1246" s="13" t="s">
        <v>744</v>
      </c>
      <c r="J1246" t="s">
        <v>8</v>
      </c>
      <c r="K1246" t="s">
        <v>6869</v>
      </c>
    </row>
    <row r="1247" spans="1:11" x14ac:dyDescent="0.25">
      <c r="A1247">
        <v>1293</v>
      </c>
      <c r="B1247" t="s">
        <v>585</v>
      </c>
      <c r="C1247" t="s">
        <v>6817</v>
      </c>
      <c r="D1247" s="10">
        <v>41639</v>
      </c>
      <c r="E1247" s="13" t="s">
        <v>5225</v>
      </c>
      <c r="F1247" s="13" t="s">
        <v>5226</v>
      </c>
      <c r="G1247" s="13" t="s">
        <v>5227</v>
      </c>
      <c r="H1247" s="13" t="s">
        <v>5228</v>
      </c>
      <c r="I1247" s="13" t="s">
        <v>744</v>
      </c>
      <c r="J1247" t="s">
        <v>8</v>
      </c>
      <c r="K1247" t="s">
        <v>6869</v>
      </c>
    </row>
    <row r="1248" spans="1:11" x14ac:dyDescent="0.25">
      <c r="A1248">
        <v>1294</v>
      </c>
      <c r="B1248" t="s">
        <v>585</v>
      </c>
      <c r="C1248" t="s">
        <v>6818</v>
      </c>
      <c r="D1248" s="10">
        <v>42004</v>
      </c>
      <c r="E1248" s="13" t="s">
        <v>5229</v>
      </c>
      <c r="F1248" s="13" t="s">
        <v>5230</v>
      </c>
      <c r="G1248" s="13" t="s">
        <v>5231</v>
      </c>
      <c r="H1248" s="13" t="s">
        <v>5232</v>
      </c>
      <c r="I1248" s="13" t="s">
        <v>744</v>
      </c>
      <c r="J1248" t="s">
        <v>8</v>
      </c>
      <c r="K1248" t="s">
        <v>6869</v>
      </c>
    </row>
    <row r="1249" spans="1:11" x14ac:dyDescent="0.25">
      <c r="A1249">
        <v>1295</v>
      </c>
      <c r="B1249" t="s">
        <v>585</v>
      </c>
      <c r="C1249" t="s">
        <v>6819</v>
      </c>
      <c r="D1249" s="10">
        <v>42369</v>
      </c>
      <c r="E1249" s="13" t="s">
        <v>5233</v>
      </c>
      <c r="F1249" s="13" t="s">
        <v>5234</v>
      </c>
      <c r="G1249" s="13" t="s">
        <v>5235</v>
      </c>
      <c r="H1249" s="13" t="s">
        <v>5236</v>
      </c>
      <c r="I1249" s="13" t="s">
        <v>744</v>
      </c>
      <c r="J1249" t="s">
        <v>8</v>
      </c>
      <c r="K1249" t="s">
        <v>6869</v>
      </c>
    </row>
    <row r="1250" spans="1:11" x14ac:dyDescent="0.25">
      <c r="A1250">
        <v>1296</v>
      </c>
      <c r="B1250" t="s">
        <v>586</v>
      </c>
      <c r="C1250" t="s">
        <v>6816</v>
      </c>
      <c r="D1250" s="10">
        <v>41274</v>
      </c>
      <c r="E1250" s="13" t="s">
        <v>5237</v>
      </c>
      <c r="F1250" s="13" t="s">
        <v>5238</v>
      </c>
      <c r="G1250" s="13" t="s">
        <v>5239</v>
      </c>
      <c r="H1250" s="13" t="s">
        <v>744</v>
      </c>
      <c r="I1250" s="13" t="s">
        <v>5240</v>
      </c>
      <c r="J1250" t="s">
        <v>61</v>
      </c>
      <c r="K1250" t="s">
        <v>62</v>
      </c>
    </row>
    <row r="1251" spans="1:11" x14ac:dyDescent="0.25">
      <c r="A1251">
        <v>1297</v>
      </c>
      <c r="B1251" t="s">
        <v>586</v>
      </c>
      <c r="C1251" t="s">
        <v>6817</v>
      </c>
      <c r="D1251" s="10">
        <v>41639</v>
      </c>
      <c r="E1251" s="13" t="s">
        <v>5241</v>
      </c>
      <c r="F1251" s="13" t="s">
        <v>5242</v>
      </c>
      <c r="G1251" s="13" t="s">
        <v>5243</v>
      </c>
      <c r="H1251" s="13" t="s">
        <v>744</v>
      </c>
      <c r="I1251" s="13" t="s">
        <v>5244</v>
      </c>
      <c r="J1251" t="s">
        <v>61</v>
      </c>
      <c r="K1251" t="s">
        <v>62</v>
      </c>
    </row>
    <row r="1252" spans="1:11" x14ac:dyDescent="0.25">
      <c r="A1252">
        <v>1298</v>
      </c>
      <c r="B1252" t="s">
        <v>586</v>
      </c>
      <c r="C1252" t="s">
        <v>6818</v>
      </c>
      <c r="D1252" s="10">
        <v>42004</v>
      </c>
      <c r="E1252" s="13" t="s">
        <v>5245</v>
      </c>
      <c r="F1252" s="13" t="s">
        <v>5246</v>
      </c>
      <c r="G1252" s="13" t="s">
        <v>5247</v>
      </c>
      <c r="H1252" s="13" t="s">
        <v>744</v>
      </c>
      <c r="I1252" s="13" t="s">
        <v>5248</v>
      </c>
      <c r="J1252" t="s">
        <v>61</v>
      </c>
      <c r="K1252" t="s">
        <v>62</v>
      </c>
    </row>
    <row r="1253" spans="1:11" x14ac:dyDescent="0.25">
      <c r="A1253">
        <v>1299</v>
      </c>
      <c r="B1253" t="s">
        <v>586</v>
      </c>
      <c r="C1253" t="s">
        <v>6819</v>
      </c>
      <c r="D1253" s="10">
        <v>42369</v>
      </c>
      <c r="E1253" s="13" t="s">
        <v>5249</v>
      </c>
      <c r="F1253" s="13" t="s">
        <v>5250</v>
      </c>
      <c r="G1253" s="13" t="s">
        <v>5251</v>
      </c>
      <c r="H1253" s="13" t="s">
        <v>744</v>
      </c>
      <c r="I1253" s="13" t="s">
        <v>5252</v>
      </c>
      <c r="J1253" t="s">
        <v>61</v>
      </c>
      <c r="K1253" t="s">
        <v>62</v>
      </c>
    </row>
    <row r="1254" spans="1:11" x14ac:dyDescent="0.25">
      <c r="A1254">
        <v>1300</v>
      </c>
      <c r="B1254" t="s">
        <v>587</v>
      </c>
      <c r="C1254" t="s">
        <v>6816</v>
      </c>
      <c r="D1254" s="10">
        <v>41639</v>
      </c>
      <c r="E1254" s="13" t="s">
        <v>5253</v>
      </c>
      <c r="F1254" s="13" t="s">
        <v>5254</v>
      </c>
      <c r="G1254" s="13" t="s">
        <v>5255</v>
      </c>
      <c r="H1254" s="13" t="s">
        <v>5256</v>
      </c>
      <c r="I1254" s="13" t="s">
        <v>5257</v>
      </c>
      <c r="J1254" t="s">
        <v>79</v>
      </c>
      <c r="K1254" t="s">
        <v>6880</v>
      </c>
    </row>
    <row r="1255" spans="1:11" x14ac:dyDescent="0.25">
      <c r="A1255">
        <v>1301</v>
      </c>
      <c r="B1255" t="s">
        <v>587</v>
      </c>
      <c r="C1255" t="s">
        <v>6817</v>
      </c>
      <c r="D1255" s="10">
        <v>42004</v>
      </c>
      <c r="E1255" s="13" t="s">
        <v>5258</v>
      </c>
      <c r="F1255" s="13" t="s">
        <v>5259</v>
      </c>
      <c r="G1255" s="13" t="s">
        <v>5260</v>
      </c>
      <c r="H1255" s="13" t="s">
        <v>5261</v>
      </c>
      <c r="I1255" s="13" t="s">
        <v>5262</v>
      </c>
      <c r="J1255" t="s">
        <v>79</v>
      </c>
      <c r="K1255" t="s">
        <v>6880</v>
      </c>
    </row>
    <row r="1256" spans="1:11" x14ac:dyDescent="0.25">
      <c r="A1256">
        <v>1302</v>
      </c>
      <c r="B1256" t="s">
        <v>587</v>
      </c>
      <c r="C1256" t="s">
        <v>6818</v>
      </c>
      <c r="D1256" s="10">
        <v>42369</v>
      </c>
      <c r="E1256" s="13" t="s">
        <v>5263</v>
      </c>
      <c r="F1256" s="13" t="s">
        <v>5264</v>
      </c>
      <c r="G1256" s="13" t="s">
        <v>5265</v>
      </c>
      <c r="H1256" s="13" t="s">
        <v>5266</v>
      </c>
      <c r="I1256" s="13" t="s">
        <v>2782</v>
      </c>
      <c r="J1256" t="s">
        <v>79</v>
      </c>
      <c r="K1256" t="s">
        <v>6880</v>
      </c>
    </row>
    <row r="1257" spans="1:11" x14ac:dyDescent="0.25">
      <c r="A1257">
        <v>1303</v>
      </c>
      <c r="B1257" t="s">
        <v>587</v>
      </c>
      <c r="C1257" t="s">
        <v>6819</v>
      </c>
      <c r="D1257" s="10">
        <v>42735</v>
      </c>
      <c r="E1257" s="13" t="s">
        <v>5267</v>
      </c>
      <c r="F1257" s="13" t="s">
        <v>5268</v>
      </c>
      <c r="G1257" s="13" t="s">
        <v>5269</v>
      </c>
      <c r="H1257" s="13" t="s">
        <v>1529</v>
      </c>
      <c r="I1257" s="13" t="s">
        <v>5270</v>
      </c>
      <c r="J1257" t="s">
        <v>79</v>
      </c>
      <c r="K1257" t="s">
        <v>6880</v>
      </c>
    </row>
    <row r="1258" spans="1:11" x14ac:dyDescent="0.25">
      <c r="A1258">
        <v>1304</v>
      </c>
      <c r="B1258" t="s">
        <v>588</v>
      </c>
      <c r="C1258" t="s">
        <v>6816</v>
      </c>
      <c r="D1258" s="10">
        <v>41274</v>
      </c>
      <c r="E1258" s="13" t="s">
        <v>5271</v>
      </c>
      <c r="F1258" s="13" t="s">
        <v>5272</v>
      </c>
      <c r="G1258" s="13" t="s">
        <v>5273</v>
      </c>
      <c r="H1258" s="13" t="s">
        <v>744</v>
      </c>
      <c r="I1258" s="13" t="s">
        <v>5274</v>
      </c>
      <c r="J1258" t="s">
        <v>61</v>
      </c>
      <c r="K1258" t="s">
        <v>6831</v>
      </c>
    </row>
    <row r="1259" spans="1:11" x14ac:dyDescent="0.25">
      <c r="A1259">
        <v>1305</v>
      </c>
      <c r="B1259" t="s">
        <v>588</v>
      </c>
      <c r="C1259" t="s">
        <v>6817</v>
      </c>
      <c r="D1259" s="10">
        <v>41639</v>
      </c>
      <c r="E1259" s="13" t="s">
        <v>5275</v>
      </c>
      <c r="F1259" s="13" t="s">
        <v>5276</v>
      </c>
      <c r="G1259" s="13" t="s">
        <v>4964</v>
      </c>
      <c r="H1259" s="13" t="s">
        <v>744</v>
      </c>
      <c r="I1259" s="13" t="s">
        <v>5277</v>
      </c>
      <c r="J1259" t="s">
        <v>61</v>
      </c>
      <c r="K1259" t="s">
        <v>6831</v>
      </c>
    </row>
    <row r="1260" spans="1:11" x14ac:dyDescent="0.25">
      <c r="A1260">
        <v>1306</v>
      </c>
      <c r="B1260" t="s">
        <v>588</v>
      </c>
      <c r="C1260" t="s">
        <v>6818</v>
      </c>
      <c r="D1260" s="10">
        <v>42004</v>
      </c>
      <c r="E1260" s="13" t="s">
        <v>5278</v>
      </c>
      <c r="F1260" s="13" t="s">
        <v>5279</v>
      </c>
      <c r="G1260" s="13" t="s">
        <v>1601</v>
      </c>
      <c r="H1260" s="13" t="s">
        <v>744</v>
      </c>
      <c r="I1260" s="13" t="s">
        <v>2590</v>
      </c>
      <c r="J1260" t="s">
        <v>61</v>
      </c>
      <c r="K1260" t="s">
        <v>6831</v>
      </c>
    </row>
    <row r="1261" spans="1:11" x14ac:dyDescent="0.25">
      <c r="A1261">
        <v>1307</v>
      </c>
      <c r="B1261" t="s">
        <v>588</v>
      </c>
      <c r="C1261" t="s">
        <v>6819</v>
      </c>
      <c r="D1261" s="10">
        <v>42369</v>
      </c>
      <c r="E1261" s="13" t="s">
        <v>5280</v>
      </c>
      <c r="F1261" s="13" t="s">
        <v>5281</v>
      </c>
      <c r="G1261" s="13" t="s">
        <v>5282</v>
      </c>
      <c r="H1261" s="13" t="s">
        <v>744</v>
      </c>
      <c r="I1261" s="13" t="s">
        <v>5283</v>
      </c>
      <c r="J1261" t="s">
        <v>61</v>
      </c>
      <c r="K1261" t="s">
        <v>6831</v>
      </c>
    </row>
    <row r="1262" spans="1:11" x14ac:dyDescent="0.25">
      <c r="A1262">
        <v>1308</v>
      </c>
      <c r="B1262" t="s">
        <v>589</v>
      </c>
      <c r="C1262" t="s">
        <v>6816</v>
      </c>
      <c r="D1262" s="10">
        <v>41274</v>
      </c>
      <c r="E1262" s="13" t="s">
        <v>5284</v>
      </c>
      <c r="F1262" s="13" t="s">
        <v>5285</v>
      </c>
      <c r="G1262" s="13" t="s">
        <v>5286</v>
      </c>
      <c r="H1262" s="13" t="s">
        <v>744</v>
      </c>
      <c r="I1262" s="13" t="s">
        <v>744</v>
      </c>
      <c r="J1262" t="s">
        <v>66</v>
      </c>
      <c r="K1262" t="s">
        <v>6909</v>
      </c>
    </row>
    <row r="1263" spans="1:11" x14ac:dyDescent="0.25">
      <c r="A1263">
        <v>1309</v>
      </c>
      <c r="B1263" t="s">
        <v>589</v>
      </c>
      <c r="C1263" t="s">
        <v>6817</v>
      </c>
      <c r="D1263" s="10">
        <v>41639</v>
      </c>
      <c r="E1263" s="13" t="s">
        <v>5287</v>
      </c>
      <c r="F1263" s="13" t="s">
        <v>5288</v>
      </c>
      <c r="G1263" s="13" t="s">
        <v>5289</v>
      </c>
      <c r="H1263" s="13" t="s">
        <v>744</v>
      </c>
      <c r="I1263" s="13" t="s">
        <v>744</v>
      </c>
      <c r="J1263" t="s">
        <v>66</v>
      </c>
      <c r="K1263" t="s">
        <v>6909</v>
      </c>
    </row>
    <row r="1264" spans="1:11" x14ac:dyDescent="0.25">
      <c r="A1264">
        <v>1310</v>
      </c>
      <c r="B1264" t="s">
        <v>589</v>
      </c>
      <c r="C1264" t="s">
        <v>6818</v>
      </c>
      <c r="D1264" s="10">
        <v>42004</v>
      </c>
      <c r="E1264" s="13" t="s">
        <v>5290</v>
      </c>
      <c r="F1264" s="13" t="s">
        <v>5291</v>
      </c>
      <c r="G1264" s="13" t="s">
        <v>5292</v>
      </c>
      <c r="H1264" s="13" t="s">
        <v>744</v>
      </c>
      <c r="I1264" s="13" t="s">
        <v>744</v>
      </c>
      <c r="J1264" t="s">
        <v>66</v>
      </c>
      <c r="K1264" t="s">
        <v>6909</v>
      </c>
    </row>
    <row r="1265" spans="1:11" x14ac:dyDescent="0.25">
      <c r="A1265">
        <v>1311</v>
      </c>
      <c r="B1265" t="s">
        <v>589</v>
      </c>
      <c r="C1265" t="s">
        <v>6819</v>
      </c>
      <c r="D1265" s="10">
        <v>42369</v>
      </c>
      <c r="E1265" s="13" t="s">
        <v>5293</v>
      </c>
      <c r="F1265" s="13" t="s">
        <v>5294</v>
      </c>
      <c r="G1265" s="13" t="s">
        <v>5295</v>
      </c>
      <c r="H1265" s="13" t="s">
        <v>744</v>
      </c>
      <c r="I1265" s="13" t="s">
        <v>744</v>
      </c>
      <c r="J1265" t="s">
        <v>66</v>
      </c>
      <c r="K1265" t="s">
        <v>6909</v>
      </c>
    </row>
    <row r="1266" spans="1:11" x14ac:dyDescent="0.25">
      <c r="A1266">
        <v>1312</v>
      </c>
      <c r="B1266" t="s">
        <v>590</v>
      </c>
      <c r="C1266" t="s">
        <v>6816</v>
      </c>
      <c r="D1266" s="10">
        <v>41274</v>
      </c>
      <c r="E1266" s="13" t="s">
        <v>5296</v>
      </c>
      <c r="F1266" s="13" t="s">
        <v>5297</v>
      </c>
      <c r="G1266" s="13" t="s">
        <v>5298</v>
      </c>
      <c r="H1266" s="13" t="s">
        <v>744</v>
      </c>
      <c r="I1266" s="13" t="s">
        <v>4690</v>
      </c>
      <c r="J1266" t="s">
        <v>107</v>
      </c>
      <c r="K1266" t="s">
        <v>6905</v>
      </c>
    </row>
    <row r="1267" spans="1:11" x14ac:dyDescent="0.25">
      <c r="A1267">
        <v>1313</v>
      </c>
      <c r="B1267" t="s">
        <v>590</v>
      </c>
      <c r="C1267" t="s">
        <v>6817</v>
      </c>
      <c r="D1267" s="10">
        <v>41639</v>
      </c>
      <c r="E1267" s="13" t="s">
        <v>5299</v>
      </c>
      <c r="F1267" s="13" t="s">
        <v>5300</v>
      </c>
      <c r="G1267" s="13" t="s">
        <v>5301</v>
      </c>
      <c r="H1267" s="13" t="s">
        <v>744</v>
      </c>
      <c r="I1267" s="13" t="s">
        <v>5302</v>
      </c>
      <c r="J1267" t="s">
        <v>107</v>
      </c>
      <c r="K1267" t="s">
        <v>6905</v>
      </c>
    </row>
    <row r="1268" spans="1:11" x14ac:dyDescent="0.25">
      <c r="A1268">
        <v>1314</v>
      </c>
      <c r="B1268" t="s">
        <v>590</v>
      </c>
      <c r="C1268" t="s">
        <v>6818</v>
      </c>
      <c r="D1268" s="10">
        <v>42004</v>
      </c>
      <c r="E1268" s="13" t="s">
        <v>5303</v>
      </c>
      <c r="F1268" s="13" t="s">
        <v>5304</v>
      </c>
      <c r="G1268" s="13" t="s">
        <v>5305</v>
      </c>
      <c r="H1268" s="13" t="s">
        <v>744</v>
      </c>
      <c r="I1268" s="13" t="s">
        <v>5306</v>
      </c>
      <c r="J1268" t="s">
        <v>107</v>
      </c>
      <c r="K1268" t="s">
        <v>6905</v>
      </c>
    </row>
    <row r="1269" spans="1:11" x14ac:dyDescent="0.25">
      <c r="A1269">
        <v>1315</v>
      </c>
      <c r="B1269" t="s">
        <v>590</v>
      </c>
      <c r="C1269" t="s">
        <v>6819</v>
      </c>
      <c r="D1269" s="10">
        <v>42369</v>
      </c>
      <c r="E1269" s="13" t="s">
        <v>5307</v>
      </c>
      <c r="F1269" s="13" t="s">
        <v>5308</v>
      </c>
      <c r="G1269" s="13" t="s">
        <v>5309</v>
      </c>
      <c r="H1269" s="13" t="s">
        <v>744</v>
      </c>
      <c r="I1269" s="13" t="s">
        <v>5310</v>
      </c>
      <c r="J1269" t="s">
        <v>107</v>
      </c>
      <c r="K1269" t="s">
        <v>6905</v>
      </c>
    </row>
    <row r="1270" spans="1:11" x14ac:dyDescent="0.25">
      <c r="A1270">
        <v>1316</v>
      </c>
      <c r="B1270" t="s">
        <v>591</v>
      </c>
      <c r="C1270" t="s">
        <v>6816</v>
      </c>
      <c r="D1270" s="10">
        <v>41308</v>
      </c>
      <c r="E1270" s="13" t="s">
        <v>1882</v>
      </c>
      <c r="F1270" s="13" t="s">
        <v>5311</v>
      </c>
      <c r="G1270" s="13" t="s">
        <v>5312</v>
      </c>
      <c r="H1270" s="13" t="s">
        <v>744</v>
      </c>
      <c r="I1270" s="13" t="s">
        <v>744</v>
      </c>
      <c r="J1270" t="s">
        <v>6820</v>
      </c>
      <c r="K1270" t="s">
        <v>6897</v>
      </c>
    </row>
    <row r="1271" spans="1:11" x14ac:dyDescent="0.25">
      <c r="A1271">
        <v>1317</v>
      </c>
      <c r="B1271" t="s">
        <v>591</v>
      </c>
      <c r="C1271" t="s">
        <v>6817</v>
      </c>
      <c r="D1271" s="10">
        <v>41672</v>
      </c>
      <c r="E1271" s="13" t="s">
        <v>5313</v>
      </c>
      <c r="F1271" s="13" t="s">
        <v>5314</v>
      </c>
      <c r="G1271" s="13" t="s">
        <v>5315</v>
      </c>
      <c r="H1271" s="13" t="s">
        <v>744</v>
      </c>
      <c r="I1271" s="13" t="s">
        <v>744</v>
      </c>
      <c r="J1271" t="s">
        <v>6820</v>
      </c>
      <c r="K1271" t="s">
        <v>6897</v>
      </c>
    </row>
    <row r="1272" spans="1:11" x14ac:dyDescent="0.25">
      <c r="A1272">
        <v>1318</v>
      </c>
      <c r="B1272" t="s">
        <v>591</v>
      </c>
      <c r="C1272" t="s">
        <v>6818</v>
      </c>
      <c r="D1272" s="10">
        <v>42036</v>
      </c>
      <c r="E1272" s="13" t="s">
        <v>5316</v>
      </c>
      <c r="F1272" s="13" t="s">
        <v>5317</v>
      </c>
      <c r="G1272" s="13" t="s">
        <v>5318</v>
      </c>
      <c r="H1272" s="13" t="s">
        <v>744</v>
      </c>
      <c r="I1272" s="13" t="s">
        <v>744</v>
      </c>
      <c r="J1272" t="s">
        <v>6820</v>
      </c>
      <c r="K1272" t="s">
        <v>6897</v>
      </c>
    </row>
    <row r="1273" spans="1:11" x14ac:dyDescent="0.25">
      <c r="A1273">
        <v>1319</v>
      </c>
      <c r="B1273" t="s">
        <v>591</v>
      </c>
      <c r="C1273" t="s">
        <v>6819</v>
      </c>
      <c r="D1273" s="10">
        <v>42400</v>
      </c>
      <c r="E1273" s="13" t="s">
        <v>5319</v>
      </c>
      <c r="F1273" s="13" t="s">
        <v>5320</v>
      </c>
      <c r="G1273" s="13" t="s">
        <v>5321</v>
      </c>
      <c r="H1273" s="13" t="s">
        <v>744</v>
      </c>
      <c r="I1273" s="13" t="s">
        <v>744</v>
      </c>
      <c r="J1273" t="s">
        <v>6820</v>
      </c>
      <c r="K1273" t="s">
        <v>6897</v>
      </c>
    </row>
    <row r="1274" spans="1:11" x14ac:dyDescent="0.25">
      <c r="A1274">
        <v>1320</v>
      </c>
      <c r="B1274" t="s">
        <v>592</v>
      </c>
      <c r="C1274" t="s">
        <v>6816</v>
      </c>
      <c r="D1274" s="10">
        <v>41274</v>
      </c>
      <c r="E1274" s="13" t="s">
        <v>5322</v>
      </c>
      <c r="F1274" s="13" t="s">
        <v>5323</v>
      </c>
      <c r="G1274" s="13" t="s">
        <v>5324</v>
      </c>
      <c r="H1274" s="13" t="s">
        <v>744</v>
      </c>
      <c r="I1274" s="13" t="s">
        <v>5325</v>
      </c>
      <c r="J1274" t="s">
        <v>8</v>
      </c>
      <c r="K1274" t="s">
        <v>6870</v>
      </c>
    </row>
    <row r="1275" spans="1:11" x14ac:dyDescent="0.25">
      <c r="A1275">
        <v>1321</v>
      </c>
      <c r="B1275" t="s">
        <v>592</v>
      </c>
      <c r="C1275" t="s">
        <v>6817</v>
      </c>
      <c r="D1275" s="10">
        <v>41639</v>
      </c>
      <c r="E1275" s="13" t="s">
        <v>5326</v>
      </c>
      <c r="F1275" s="13" t="s">
        <v>5327</v>
      </c>
      <c r="G1275" s="13" t="s">
        <v>5328</v>
      </c>
      <c r="H1275" s="13" t="s">
        <v>744</v>
      </c>
      <c r="I1275" s="13" t="s">
        <v>5329</v>
      </c>
      <c r="J1275" t="s">
        <v>8</v>
      </c>
      <c r="K1275" t="s">
        <v>6870</v>
      </c>
    </row>
    <row r="1276" spans="1:11" x14ac:dyDescent="0.25">
      <c r="A1276">
        <v>1322</v>
      </c>
      <c r="B1276" t="s">
        <v>592</v>
      </c>
      <c r="C1276" t="s">
        <v>6818</v>
      </c>
      <c r="D1276" s="10">
        <v>42004</v>
      </c>
      <c r="E1276" s="13" t="s">
        <v>5330</v>
      </c>
      <c r="F1276" s="13" t="s">
        <v>5331</v>
      </c>
      <c r="G1276" s="13" t="s">
        <v>5332</v>
      </c>
      <c r="H1276" s="13" t="s">
        <v>744</v>
      </c>
      <c r="I1276" s="13" t="s">
        <v>5333</v>
      </c>
      <c r="J1276" t="s">
        <v>8</v>
      </c>
      <c r="K1276" t="s">
        <v>6870</v>
      </c>
    </row>
    <row r="1277" spans="1:11" x14ac:dyDescent="0.25">
      <c r="A1277">
        <v>1323</v>
      </c>
      <c r="B1277" t="s">
        <v>592</v>
      </c>
      <c r="C1277" t="s">
        <v>6819</v>
      </c>
      <c r="D1277" s="10">
        <v>42369</v>
      </c>
      <c r="E1277" s="13" t="s">
        <v>5334</v>
      </c>
      <c r="F1277" s="13" t="s">
        <v>5335</v>
      </c>
      <c r="G1277" s="13" t="s">
        <v>5336</v>
      </c>
      <c r="H1277" s="13" t="s">
        <v>744</v>
      </c>
      <c r="I1277" s="13" t="s">
        <v>5337</v>
      </c>
      <c r="J1277" t="s">
        <v>8</v>
      </c>
      <c r="K1277" t="s">
        <v>6870</v>
      </c>
    </row>
    <row r="1278" spans="1:11" x14ac:dyDescent="0.25">
      <c r="A1278">
        <v>1324</v>
      </c>
      <c r="B1278" t="s">
        <v>593</v>
      </c>
      <c r="C1278" t="s">
        <v>6816</v>
      </c>
      <c r="D1278" s="10">
        <v>41274</v>
      </c>
      <c r="E1278" s="13" t="s">
        <v>5338</v>
      </c>
      <c r="F1278" s="13" t="s">
        <v>5339</v>
      </c>
      <c r="G1278" s="13" t="s">
        <v>5069</v>
      </c>
      <c r="H1278" s="13" t="s">
        <v>5063</v>
      </c>
      <c r="I1278" s="13" t="s">
        <v>5340</v>
      </c>
      <c r="J1278" t="s">
        <v>79</v>
      </c>
      <c r="K1278" t="s">
        <v>6847</v>
      </c>
    </row>
    <row r="1279" spans="1:11" x14ac:dyDescent="0.25">
      <c r="A1279">
        <v>1325</v>
      </c>
      <c r="B1279" t="s">
        <v>593</v>
      </c>
      <c r="C1279" t="s">
        <v>6817</v>
      </c>
      <c r="D1279" s="10">
        <v>41639</v>
      </c>
      <c r="E1279" s="13" t="s">
        <v>5341</v>
      </c>
      <c r="F1279" s="13" t="s">
        <v>5342</v>
      </c>
      <c r="G1279" s="13" t="s">
        <v>5343</v>
      </c>
      <c r="H1279" s="13" t="s">
        <v>5063</v>
      </c>
      <c r="I1279" s="13" t="s">
        <v>2579</v>
      </c>
      <c r="J1279" t="s">
        <v>79</v>
      </c>
      <c r="K1279" t="s">
        <v>6847</v>
      </c>
    </row>
    <row r="1280" spans="1:11" x14ac:dyDescent="0.25">
      <c r="A1280">
        <v>1326</v>
      </c>
      <c r="B1280" t="s">
        <v>593</v>
      </c>
      <c r="C1280" t="s">
        <v>6818</v>
      </c>
      <c r="D1280" s="10">
        <v>42004</v>
      </c>
      <c r="E1280" s="13" t="s">
        <v>5344</v>
      </c>
      <c r="F1280" s="13" t="s">
        <v>5345</v>
      </c>
      <c r="G1280" s="13" t="s">
        <v>5346</v>
      </c>
      <c r="H1280" s="13" t="s">
        <v>5347</v>
      </c>
      <c r="I1280" s="13" t="s">
        <v>3149</v>
      </c>
      <c r="J1280" t="s">
        <v>79</v>
      </c>
      <c r="K1280" t="s">
        <v>6847</v>
      </c>
    </row>
    <row r="1281" spans="1:11" x14ac:dyDescent="0.25">
      <c r="A1281">
        <v>1327</v>
      </c>
      <c r="B1281" t="s">
        <v>593</v>
      </c>
      <c r="C1281" t="s">
        <v>6819</v>
      </c>
      <c r="D1281" s="10">
        <v>42369</v>
      </c>
      <c r="E1281" s="13" t="s">
        <v>4308</v>
      </c>
      <c r="F1281" s="13" t="s">
        <v>5348</v>
      </c>
      <c r="G1281" s="13" t="s">
        <v>5349</v>
      </c>
      <c r="H1281" s="13" t="s">
        <v>2427</v>
      </c>
      <c r="I1281" s="13" t="s">
        <v>5350</v>
      </c>
      <c r="J1281" t="s">
        <v>79</v>
      </c>
      <c r="K1281" t="s">
        <v>6847</v>
      </c>
    </row>
    <row r="1282" spans="1:11" x14ac:dyDescent="0.25">
      <c r="A1282">
        <v>1331</v>
      </c>
      <c r="B1282" t="s">
        <v>594</v>
      </c>
      <c r="C1282" t="s">
        <v>6816</v>
      </c>
      <c r="D1282" s="10">
        <v>41546</v>
      </c>
      <c r="E1282" s="13" t="s">
        <v>5351</v>
      </c>
      <c r="F1282" s="13" t="s">
        <v>5352</v>
      </c>
      <c r="G1282" s="13" t="s">
        <v>5353</v>
      </c>
      <c r="H1282" s="13" t="s">
        <v>5354</v>
      </c>
      <c r="I1282" s="13" t="s">
        <v>744</v>
      </c>
      <c r="J1282" t="s">
        <v>6822</v>
      </c>
      <c r="K1282" t="s">
        <v>46</v>
      </c>
    </row>
    <row r="1283" spans="1:11" x14ac:dyDescent="0.25">
      <c r="A1283">
        <v>1332</v>
      </c>
      <c r="B1283" t="s">
        <v>594</v>
      </c>
      <c r="C1283" t="s">
        <v>6817</v>
      </c>
      <c r="D1283" s="10">
        <v>41910</v>
      </c>
      <c r="E1283" s="13" t="s">
        <v>5355</v>
      </c>
      <c r="F1283" s="13" t="s">
        <v>5356</v>
      </c>
      <c r="G1283" s="13" t="s">
        <v>4572</v>
      </c>
      <c r="H1283" s="13" t="s">
        <v>5357</v>
      </c>
      <c r="I1283" s="13" t="s">
        <v>744</v>
      </c>
      <c r="J1283" t="s">
        <v>6822</v>
      </c>
      <c r="K1283" t="s">
        <v>46</v>
      </c>
    </row>
    <row r="1284" spans="1:11" x14ac:dyDescent="0.25">
      <c r="A1284">
        <v>1333</v>
      </c>
      <c r="B1284" t="s">
        <v>594</v>
      </c>
      <c r="C1284" t="s">
        <v>6818</v>
      </c>
      <c r="D1284" s="10">
        <v>42274</v>
      </c>
      <c r="E1284" s="13" t="s">
        <v>5358</v>
      </c>
      <c r="F1284" s="13" t="s">
        <v>5359</v>
      </c>
      <c r="G1284" s="13" t="s">
        <v>5360</v>
      </c>
      <c r="H1284" s="13" t="s">
        <v>5361</v>
      </c>
      <c r="I1284" s="13" t="s">
        <v>744</v>
      </c>
      <c r="J1284" t="s">
        <v>6822</v>
      </c>
      <c r="K1284" t="s">
        <v>46</v>
      </c>
    </row>
    <row r="1285" spans="1:11" x14ac:dyDescent="0.25">
      <c r="A1285">
        <v>1334</v>
      </c>
      <c r="B1285" t="s">
        <v>594</v>
      </c>
      <c r="C1285" t="s">
        <v>6819</v>
      </c>
      <c r="D1285" s="10">
        <v>42638</v>
      </c>
      <c r="E1285" s="13" t="s">
        <v>5362</v>
      </c>
      <c r="F1285" s="13" t="s">
        <v>5363</v>
      </c>
      <c r="G1285" s="13" t="s">
        <v>5364</v>
      </c>
      <c r="H1285" s="13" t="s">
        <v>5365</v>
      </c>
      <c r="I1285" s="13" t="s">
        <v>744</v>
      </c>
      <c r="J1285" t="s">
        <v>6822</v>
      </c>
      <c r="K1285" t="s">
        <v>46</v>
      </c>
    </row>
    <row r="1286" spans="1:11" x14ac:dyDescent="0.25">
      <c r="A1286">
        <v>1335</v>
      </c>
      <c r="B1286" t="s">
        <v>599</v>
      </c>
      <c r="C1286" t="s">
        <v>6816</v>
      </c>
      <c r="D1286" s="10">
        <v>41727</v>
      </c>
      <c r="E1286" s="13" t="s">
        <v>5366</v>
      </c>
      <c r="F1286" s="13" t="s">
        <v>5367</v>
      </c>
      <c r="G1286" s="13" t="s">
        <v>5368</v>
      </c>
      <c r="H1286" s="13" t="s">
        <v>5369</v>
      </c>
      <c r="I1286" s="13" t="s">
        <v>744</v>
      </c>
      <c r="J1286" t="s">
        <v>6822</v>
      </c>
      <c r="K1286" t="s">
        <v>46</v>
      </c>
    </row>
    <row r="1287" spans="1:11" x14ac:dyDescent="0.25">
      <c r="A1287">
        <v>1336</v>
      </c>
      <c r="B1287" t="s">
        <v>599</v>
      </c>
      <c r="C1287" t="s">
        <v>6817</v>
      </c>
      <c r="D1287" s="10">
        <v>42091</v>
      </c>
      <c r="E1287" s="13" t="s">
        <v>5370</v>
      </c>
      <c r="F1287" s="13" t="s">
        <v>5371</v>
      </c>
      <c r="G1287" s="13" t="s">
        <v>5372</v>
      </c>
      <c r="H1287" s="13" t="s">
        <v>5373</v>
      </c>
      <c r="I1287" s="13" t="s">
        <v>744</v>
      </c>
      <c r="J1287" t="s">
        <v>6822</v>
      </c>
      <c r="K1287" t="s">
        <v>46</v>
      </c>
    </row>
    <row r="1288" spans="1:11" x14ac:dyDescent="0.25">
      <c r="A1288">
        <v>1337</v>
      </c>
      <c r="B1288" t="s">
        <v>599</v>
      </c>
      <c r="C1288" t="s">
        <v>6818</v>
      </c>
      <c r="D1288" s="10">
        <v>42462</v>
      </c>
      <c r="E1288" s="13" t="s">
        <v>5374</v>
      </c>
      <c r="F1288" s="13" t="s">
        <v>5375</v>
      </c>
      <c r="G1288" s="13" t="s">
        <v>5376</v>
      </c>
      <c r="H1288" s="13" t="s">
        <v>5377</v>
      </c>
      <c r="I1288" s="13" t="s">
        <v>744</v>
      </c>
      <c r="J1288" t="s">
        <v>6822</v>
      </c>
      <c r="K1288" t="s">
        <v>46</v>
      </c>
    </row>
    <row r="1289" spans="1:11" x14ac:dyDescent="0.25">
      <c r="A1289">
        <v>1338</v>
      </c>
      <c r="B1289" t="s">
        <v>600</v>
      </c>
      <c r="C1289" t="s">
        <v>6816</v>
      </c>
      <c r="D1289" s="10">
        <v>41639</v>
      </c>
      <c r="E1289" s="13" t="s">
        <v>5378</v>
      </c>
      <c r="F1289" s="13" t="s">
        <v>5379</v>
      </c>
      <c r="G1289" s="13" t="s">
        <v>5380</v>
      </c>
      <c r="H1289" s="13" t="s">
        <v>744</v>
      </c>
      <c r="I1289" s="13" t="s">
        <v>744</v>
      </c>
      <c r="J1289" t="s">
        <v>8</v>
      </c>
      <c r="K1289" t="s">
        <v>6870</v>
      </c>
    </row>
    <row r="1290" spans="1:11" x14ac:dyDescent="0.25">
      <c r="A1290">
        <v>1339</v>
      </c>
      <c r="B1290" t="s">
        <v>600</v>
      </c>
      <c r="C1290" t="s">
        <v>6817</v>
      </c>
      <c r="D1290" s="10">
        <v>42004</v>
      </c>
      <c r="E1290" s="13" t="s">
        <v>5381</v>
      </c>
      <c r="F1290" s="13" t="s">
        <v>5382</v>
      </c>
      <c r="G1290" s="13" t="s">
        <v>5383</v>
      </c>
      <c r="H1290" s="13" t="s">
        <v>744</v>
      </c>
      <c r="I1290" s="13" t="s">
        <v>744</v>
      </c>
      <c r="J1290" t="s">
        <v>8</v>
      </c>
      <c r="K1290" t="s">
        <v>6870</v>
      </c>
    </row>
    <row r="1291" spans="1:11" x14ac:dyDescent="0.25">
      <c r="A1291">
        <v>1340</v>
      </c>
      <c r="B1291" t="s">
        <v>600</v>
      </c>
      <c r="C1291" t="s">
        <v>6818</v>
      </c>
      <c r="D1291" s="10">
        <v>42369</v>
      </c>
      <c r="E1291" s="13" t="s">
        <v>5384</v>
      </c>
      <c r="F1291" s="13" t="s">
        <v>5385</v>
      </c>
      <c r="G1291" s="13" t="s">
        <v>5386</v>
      </c>
      <c r="H1291" s="13" t="s">
        <v>744</v>
      </c>
      <c r="I1291" s="13" t="s">
        <v>744</v>
      </c>
      <c r="J1291" t="s">
        <v>8</v>
      </c>
      <c r="K1291" t="s">
        <v>6870</v>
      </c>
    </row>
    <row r="1292" spans="1:11" x14ac:dyDescent="0.25">
      <c r="A1292">
        <v>1341</v>
      </c>
      <c r="B1292" t="s">
        <v>600</v>
      </c>
      <c r="C1292" t="s">
        <v>6819</v>
      </c>
      <c r="D1292" s="10">
        <v>42735</v>
      </c>
      <c r="E1292" s="13" t="s">
        <v>5387</v>
      </c>
      <c r="F1292" s="13" t="s">
        <v>5388</v>
      </c>
      <c r="G1292" s="13" t="s">
        <v>5389</v>
      </c>
      <c r="H1292" s="13" t="s">
        <v>744</v>
      </c>
      <c r="I1292" s="13" t="s">
        <v>744</v>
      </c>
      <c r="J1292" t="s">
        <v>8</v>
      </c>
      <c r="K1292" t="s">
        <v>6870</v>
      </c>
    </row>
    <row r="1293" spans="1:11" x14ac:dyDescent="0.25">
      <c r="A1293">
        <v>1342</v>
      </c>
      <c r="B1293" t="s">
        <v>601</v>
      </c>
      <c r="C1293" t="s">
        <v>6816</v>
      </c>
      <c r="D1293" s="10">
        <v>41274</v>
      </c>
      <c r="E1293" s="13" t="s">
        <v>5390</v>
      </c>
      <c r="F1293" s="13" t="s">
        <v>5391</v>
      </c>
      <c r="G1293" s="13" t="s">
        <v>5392</v>
      </c>
      <c r="H1293" s="13" t="s">
        <v>744</v>
      </c>
      <c r="I1293" s="13" t="s">
        <v>5393</v>
      </c>
      <c r="J1293" t="s">
        <v>6820</v>
      </c>
      <c r="K1293" t="s">
        <v>6861</v>
      </c>
    </row>
    <row r="1294" spans="1:11" x14ac:dyDescent="0.25">
      <c r="A1294">
        <v>1343</v>
      </c>
      <c r="B1294" t="s">
        <v>601</v>
      </c>
      <c r="C1294" t="s">
        <v>6817</v>
      </c>
      <c r="D1294" s="10">
        <v>41639</v>
      </c>
      <c r="E1294" s="13" t="s">
        <v>5394</v>
      </c>
      <c r="F1294" s="13" t="s">
        <v>5395</v>
      </c>
      <c r="G1294" s="13" t="s">
        <v>5396</v>
      </c>
      <c r="H1294" s="13" t="s">
        <v>744</v>
      </c>
      <c r="I1294" s="13" t="s">
        <v>5397</v>
      </c>
      <c r="J1294" t="s">
        <v>6820</v>
      </c>
      <c r="K1294" t="s">
        <v>6861</v>
      </c>
    </row>
    <row r="1295" spans="1:11" x14ac:dyDescent="0.25">
      <c r="A1295">
        <v>1344</v>
      </c>
      <c r="B1295" t="s">
        <v>601</v>
      </c>
      <c r="C1295" t="s">
        <v>6818</v>
      </c>
      <c r="D1295" s="10">
        <v>42004</v>
      </c>
      <c r="E1295" s="13" t="s">
        <v>5398</v>
      </c>
      <c r="F1295" s="13" t="s">
        <v>5399</v>
      </c>
      <c r="G1295" s="13" t="s">
        <v>5400</v>
      </c>
      <c r="H1295" s="13" t="s">
        <v>744</v>
      </c>
      <c r="I1295" s="13" t="s">
        <v>5401</v>
      </c>
      <c r="J1295" t="s">
        <v>6820</v>
      </c>
      <c r="K1295" t="s">
        <v>6861</v>
      </c>
    </row>
    <row r="1296" spans="1:11" x14ac:dyDescent="0.25">
      <c r="A1296">
        <v>1345</v>
      </c>
      <c r="B1296" t="s">
        <v>601</v>
      </c>
      <c r="C1296" t="s">
        <v>6819</v>
      </c>
      <c r="D1296" s="10">
        <v>42369</v>
      </c>
      <c r="E1296" s="13" t="s">
        <v>5402</v>
      </c>
      <c r="F1296" s="13" t="s">
        <v>5403</v>
      </c>
      <c r="G1296" s="13" t="s">
        <v>5404</v>
      </c>
      <c r="H1296" s="13" t="s">
        <v>744</v>
      </c>
      <c r="I1296" s="13" t="s">
        <v>5405</v>
      </c>
      <c r="J1296" t="s">
        <v>6820</v>
      </c>
      <c r="K1296" t="s">
        <v>6861</v>
      </c>
    </row>
    <row r="1297" spans="1:11" x14ac:dyDescent="0.25">
      <c r="A1297">
        <v>1346</v>
      </c>
      <c r="B1297" t="s">
        <v>602</v>
      </c>
      <c r="C1297" t="s">
        <v>6816</v>
      </c>
      <c r="D1297" s="10">
        <v>41639</v>
      </c>
      <c r="E1297" s="13" t="s">
        <v>5121</v>
      </c>
      <c r="F1297" s="13" t="s">
        <v>5122</v>
      </c>
      <c r="G1297" s="13" t="s">
        <v>5123</v>
      </c>
      <c r="H1297" s="13" t="s">
        <v>5124</v>
      </c>
      <c r="I1297" s="13" t="s">
        <v>744</v>
      </c>
      <c r="J1297" t="s">
        <v>6824</v>
      </c>
      <c r="K1297" t="s">
        <v>86</v>
      </c>
    </row>
    <row r="1298" spans="1:11" x14ac:dyDescent="0.25">
      <c r="A1298">
        <v>1347</v>
      </c>
      <c r="B1298" t="s">
        <v>602</v>
      </c>
      <c r="C1298" t="s">
        <v>6817</v>
      </c>
      <c r="D1298" s="10">
        <v>42004</v>
      </c>
      <c r="E1298" s="13" t="s">
        <v>5125</v>
      </c>
      <c r="F1298" s="13" t="s">
        <v>5126</v>
      </c>
      <c r="G1298" s="13" t="s">
        <v>5127</v>
      </c>
      <c r="H1298" s="13" t="s">
        <v>5128</v>
      </c>
      <c r="I1298" s="13" t="s">
        <v>744</v>
      </c>
      <c r="J1298" t="s">
        <v>6824</v>
      </c>
      <c r="K1298" t="s">
        <v>86</v>
      </c>
    </row>
    <row r="1299" spans="1:11" x14ac:dyDescent="0.25">
      <c r="A1299">
        <v>1348</v>
      </c>
      <c r="B1299" t="s">
        <v>602</v>
      </c>
      <c r="C1299" t="s">
        <v>6818</v>
      </c>
      <c r="D1299" s="10">
        <v>42369</v>
      </c>
      <c r="E1299" s="13" t="s">
        <v>5129</v>
      </c>
      <c r="F1299" s="13" t="s">
        <v>5130</v>
      </c>
      <c r="G1299" s="13" t="s">
        <v>5131</v>
      </c>
      <c r="H1299" s="13" t="s">
        <v>5132</v>
      </c>
      <c r="I1299" s="13" t="s">
        <v>744</v>
      </c>
      <c r="J1299" t="s">
        <v>6824</v>
      </c>
      <c r="K1299" t="s">
        <v>86</v>
      </c>
    </row>
    <row r="1300" spans="1:11" x14ac:dyDescent="0.25">
      <c r="A1300">
        <v>1349</v>
      </c>
      <c r="B1300" t="s">
        <v>602</v>
      </c>
      <c r="C1300" t="s">
        <v>6819</v>
      </c>
      <c r="D1300" s="10">
        <v>42735</v>
      </c>
      <c r="E1300" s="13" t="s">
        <v>5133</v>
      </c>
      <c r="F1300" s="13" t="s">
        <v>5134</v>
      </c>
      <c r="G1300" s="13" t="s">
        <v>5135</v>
      </c>
      <c r="H1300" s="13" t="s">
        <v>5136</v>
      </c>
      <c r="I1300" s="13" t="s">
        <v>744</v>
      </c>
      <c r="J1300" t="s">
        <v>6824</v>
      </c>
      <c r="K1300" t="s">
        <v>86</v>
      </c>
    </row>
    <row r="1301" spans="1:11" x14ac:dyDescent="0.25">
      <c r="A1301">
        <v>1350</v>
      </c>
      <c r="B1301" t="s">
        <v>603</v>
      </c>
      <c r="C1301" t="s">
        <v>6816</v>
      </c>
      <c r="D1301" s="10">
        <v>41639</v>
      </c>
      <c r="E1301" s="13" t="s">
        <v>5406</v>
      </c>
      <c r="F1301" s="13" t="s">
        <v>5407</v>
      </c>
      <c r="G1301" s="13" t="s">
        <v>5408</v>
      </c>
      <c r="H1301" s="13" t="s">
        <v>744</v>
      </c>
      <c r="I1301" s="13" t="s">
        <v>5409</v>
      </c>
      <c r="J1301" t="s">
        <v>8</v>
      </c>
      <c r="K1301" t="s">
        <v>6917</v>
      </c>
    </row>
    <row r="1302" spans="1:11" x14ac:dyDescent="0.25">
      <c r="A1302">
        <v>1351</v>
      </c>
      <c r="B1302" t="s">
        <v>603</v>
      </c>
      <c r="C1302" t="s">
        <v>6817</v>
      </c>
      <c r="D1302" s="10">
        <v>42004</v>
      </c>
      <c r="E1302" s="13" t="s">
        <v>5410</v>
      </c>
      <c r="F1302" s="13" t="s">
        <v>5411</v>
      </c>
      <c r="G1302" s="13" t="s">
        <v>5412</v>
      </c>
      <c r="H1302" s="13" t="s">
        <v>744</v>
      </c>
      <c r="I1302" s="13">
        <v>557</v>
      </c>
      <c r="J1302" t="s">
        <v>8</v>
      </c>
      <c r="K1302" t="s">
        <v>6917</v>
      </c>
    </row>
    <row r="1303" spans="1:11" x14ac:dyDescent="0.25">
      <c r="A1303">
        <v>1352</v>
      </c>
      <c r="B1303" t="s">
        <v>603</v>
      </c>
      <c r="C1303" t="s">
        <v>6818</v>
      </c>
      <c r="D1303" s="10">
        <v>42369</v>
      </c>
      <c r="E1303" s="13" t="s">
        <v>5413</v>
      </c>
      <c r="F1303" s="13" t="s">
        <v>5414</v>
      </c>
      <c r="G1303" s="13" t="s">
        <v>5415</v>
      </c>
      <c r="H1303" s="13" t="s">
        <v>744</v>
      </c>
      <c r="I1303" s="13">
        <v>192</v>
      </c>
      <c r="J1303" t="s">
        <v>8</v>
      </c>
      <c r="K1303" t="s">
        <v>6917</v>
      </c>
    </row>
    <row r="1304" spans="1:11" x14ac:dyDescent="0.25">
      <c r="A1304">
        <v>1353</v>
      </c>
      <c r="B1304" t="s">
        <v>603</v>
      </c>
      <c r="C1304" t="s">
        <v>6819</v>
      </c>
      <c r="D1304" s="10">
        <v>42735</v>
      </c>
      <c r="E1304" s="13" t="s">
        <v>5416</v>
      </c>
      <c r="F1304" s="13" t="s">
        <v>5417</v>
      </c>
      <c r="G1304" s="13" t="s">
        <v>5418</v>
      </c>
      <c r="H1304" s="13" t="s">
        <v>744</v>
      </c>
      <c r="I1304" s="13" t="s">
        <v>5419</v>
      </c>
      <c r="J1304" t="s">
        <v>8</v>
      </c>
      <c r="K1304" t="s">
        <v>6917</v>
      </c>
    </row>
    <row r="1305" spans="1:11" x14ac:dyDescent="0.25">
      <c r="A1305">
        <v>1354</v>
      </c>
      <c r="B1305" t="s">
        <v>605</v>
      </c>
      <c r="C1305" t="s">
        <v>6816</v>
      </c>
      <c r="D1305" s="10">
        <v>41333</v>
      </c>
      <c r="E1305" s="13" t="s">
        <v>5420</v>
      </c>
      <c r="F1305" s="13" t="s">
        <v>5421</v>
      </c>
      <c r="G1305" s="13" t="s">
        <v>5422</v>
      </c>
      <c r="H1305" s="13" t="s">
        <v>5423</v>
      </c>
      <c r="I1305" s="13" t="s">
        <v>744</v>
      </c>
      <c r="J1305" t="s">
        <v>6822</v>
      </c>
      <c r="K1305" t="s">
        <v>6913</v>
      </c>
    </row>
    <row r="1306" spans="1:11" x14ac:dyDescent="0.25">
      <c r="A1306">
        <v>1355</v>
      </c>
      <c r="B1306" t="s">
        <v>605</v>
      </c>
      <c r="C1306" t="s">
        <v>6817</v>
      </c>
      <c r="D1306" s="10">
        <v>41698</v>
      </c>
      <c r="E1306" s="13" t="s">
        <v>5424</v>
      </c>
      <c r="F1306" s="13" t="s">
        <v>5425</v>
      </c>
      <c r="G1306" s="13" t="s">
        <v>5426</v>
      </c>
      <c r="H1306" s="13" t="s">
        <v>5427</v>
      </c>
      <c r="I1306" s="13" t="s">
        <v>744</v>
      </c>
      <c r="J1306" t="s">
        <v>6822</v>
      </c>
      <c r="K1306" t="s">
        <v>6913</v>
      </c>
    </row>
    <row r="1307" spans="1:11" x14ac:dyDescent="0.25">
      <c r="A1307">
        <v>1356</v>
      </c>
      <c r="B1307" t="s">
        <v>605</v>
      </c>
      <c r="C1307" t="s">
        <v>6818</v>
      </c>
      <c r="D1307" s="10">
        <v>42063</v>
      </c>
      <c r="E1307" s="13" t="s">
        <v>5428</v>
      </c>
      <c r="F1307" s="13" t="s">
        <v>5429</v>
      </c>
      <c r="G1307" s="13" t="s">
        <v>5430</v>
      </c>
      <c r="H1307" s="13" t="s">
        <v>5431</v>
      </c>
      <c r="I1307" s="13" t="s">
        <v>744</v>
      </c>
      <c r="J1307" t="s">
        <v>6822</v>
      </c>
      <c r="K1307" t="s">
        <v>6913</v>
      </c>
    </row>
    <row r="1308" spans="1:11" x14ac:dyDescent="0.25">
      <c r="A1308">
        <v>1357</v>
      </c>
      <c r="B1308" t="s">
        <v>605</v>
      </c>
      <c r="C1308" t="s">
        <v>6819</v>
      </c>
      <c r="D1308" s="10">
        <v>42429</v>
      </c>
      <c r="E1308" s="13" t="s">
        <v>5432</v>
      </c>
      <c r="F1308" s="13" t="s">
        <v>5433</v>
      </c>
      <c r="G1308" s="13" t="s">
        <v>5434</v>
      </c>
      <c r="H1308" s="13" t="s">
        <v>5435</v>
      </c>
      <c r="I1308" s="13" t="s">
        <v>744</v>
      </c>
      <c r="J1308" t="s">
        <v>6822</v>
      </c>
      <c r="K1308" t="s">
        <v>6913</v>
      </c>
    </row>
    <row r="1309" spans="1:11" x14ac:dyDescent="0.25">
      <c r="A1309">
        <v>1358</v>
      </c>
      <c r="B1309" t="s">
        <v>606</v>
      </c>
      <c r="C1309" t="s">
        <v>6816</v>
      </c>
      <c r="D1309" s="10">
        <v>41363</v>
      </c>
      <c r="E1309" s="13" t="s">
        <v>5436</v>
      </c>
      <c r="F1309" s="13" t="s">
        <v>5437</v>
      </c>
      <c r="G1309" s="13" t="s">
        <v>5438</v>
      </c>
      <c r="H1309" s="13" t="s">
        <v>744</v>
      </c>
      <c r="I1309" s="13" t="s">
        <v>1914</v>
      </c>
      <c r="J1309" t="s">
        <v>6820</v>
      </c>
      <c r="K1309" t="s">
        <v>6897</v>
      </c>
    </row>
    <row r="1310" spans="1:11" x14ac:dyDescent="0.25">
      <c r="A1310">
        <v>1359</v>
      </c>
      <c r="B1310" t="s">
        <v>606</v>
      </c>
      <c r="C1310" t="s">
        <v>6817</v>
      </c>
      <c r="D1310" s="10">
        <v>41727</v>
      </c>
      <c r="E1310" s="13" t="s">
        <v>5439</v>
      </c>
      <c r="F1310" s="13" t="s">
        <v>4530</v>
      </c>
      <c r="G1310" s="13" t="s">
        <v>1793</v>
      </c>
      <c r="H1310" s="13" t="s">
        <v>744</v>
      </c>
      <c r="I1310" s="13" t="s">
        <v>5440</v>
      </c>
      <c r="J1310" t="s">
        <v>6820</v>
      </c>
      <c r="K1310" t="s">
        <v>6897</v>
      </c>
    </row>
    <row r="1311" spans="1:11" x14ac:dyDescent="0.25">
      <c r="A1311">
        <v>1360</v>
      </c>
      <c r="B1311" t="s">
        <v>606</v>
      </c>
      <c r="C1311" t="s">
        <v>6818</v>
      </c>
      <c r="D1311" s="10">
        <v>42091</v>
      </c>
      <c r="E1311" s="13" t="s">
        <v>5441</v>
      </c>
      <c r="F1311" s="13" t="s">
        <v>5442</v>
      </c>
      <c r="G1311" s="13" t="s">
        <v>5443</v>
      </c>
      <c r="H1311" s="13" t="s">
        <v>744</v>
      </c>
      <c r="I1311" s="13" t="s">
        <v>3743</v>
      </c>
      <c r="J1311" t="s">
        <v>6820</v>
      </c>
      <c r="K1311" t="s">
        <v>6897</v>
      </c>
    </row>
    <row r="1312" spans="1:11" x14ac:dyDescent="0.25">
      <c r="A1312">
        <v>1361</v>
      </c>
      <c r="B1312" t="s">
        <v>606</v>
      </c>
      <c r="C1312" t="s">
        <v>6819</v>
      </c>
      <c r="D1312" s="10">
        <v>42462</v>
      </c>
      <c r="E1312" s="13" t="s">
        <v>5444</v>
      </c>
      <c r="F1312" s="13" t="s">
        <v>5445</v>
      </c>
      <c r="G1312" s="13" t="s">
        <v>5446</v>
      </c>
      <c r="H1312" s="13" t="s">
        <v>744</v>
      </c>
      <c r="I1312" s="13" t="s">
        <v>5447</v>
      </c>
      <c r="J1312" t="s">
        <v>6820</v>
      </c>
      <c r="K1312" t="s">
        <v>6897</v>
      </c>
    </row>
    <row r="1313" spans="1:11" x14ac:dyDescent="0.25">
      <c r="A1313">
        <v>1362</v>
      </c>
      <c r="B1313" t="s">
        <v>607</v>
      </c>
      <c r="C1313" t="s">
        <v>6816</v>
      </c>
      <c r="D1313" s="10">
        <v>41547</v>
      </c>
      <c r="E1313" s="13" t="s">
        <v>5448</v>
      </c>
      <c r="F1313" s="13" t="s">
        <v>5449</v>
      </c>
      <c r="G1313" s="13" t="s">
        <v>5450</v>
      </c>
      <c r="H1313" s="13" t="s">
        <v>744</v>
      </c>
      <c r="I1313" s="13" t="s">
        <v>744</v>
      </c>
      <c r="J1313" t="s">
        <v>8</v>
      </c>
      <c r="K1313" t="s">
        <v>6870</v>
      </c>
    </row>
    <row r="1314" spans="1:11" x14ac:dyDescent="0.25">
      <c r="A1314">
        <v>1363</v>
      </c>
      <c r="B1314" t="s">
        <v>607</v>
      </c>
      <c r="C1314" t="s">
        <v>6817</v>
      </c>
      <c r="D1314" s="10">
        <v>41912</v>
      </c>
      <c r="E1314" s="13" t="s">
        <v>5451</v>
      </c>
      <c r="F1314" s="13" t="s">
        <v>5452</v>
      </c>
      <c r="G1314" s="13" t="s">
        <v>5453</v>
      </c>
      <c r="H1314" s="13" t="s">
        <v>744</v>
      </c>
      <c r="I1314" s="13" t="s">
        <v>744</v>
      </c>
      <c r="J1314" t="s">
        <v>8</v>
      </c>
      <c r="K1314" t="s">
        <v>6870</v>
      </c>
    </row>
    <row r="1315" spans="1:11" x14ac:dyDescent="0.25">
      <c r="A1315">
        <v>1364</v>
      </c>
      <c r="B1315" t="s">
        <v>607</v>
      </c>
      <c r="C1315" t="s">
        <v>6818</v>
      </c>
      <c r="D1315" s="10">
        <v>42277</v>
      </c>
      <c r="E1315" s="13" t="s">
        <v>5454</v>
      </c>
      <c r="F1315" s="13" t="s">
        <v>5455</v>
      </c>
      <c r="G1315" s="13" t="s">
        <v>5456</v>
      </c>
      <c r="H1315" s="13" t="s">
        <v>744</v>
      </c>
      <c r="I1315" s="13" t="s">
        <v>744</v>
      </c>
      <c r="J1315" t="s">
        <v>8</v>
      </c>
      <c r="K1315" t="s">
        <v>6870</v>
      </c>
    </row>
    <row r="1316" spans="1:11" x14ac:dyDescent="0.25">
      <c r="A1316">
        <v>1365</v>
      </c>
      <c r="B1316" t="s">
        <v>607</v>
      </c>
      <c r="C1316" t="s">
        <v>6819</v>
      </c>
      <c r="D1316" s="10">
        <v>42643</v>
      </c>
      <c r="E1316" s="13" t="s">
        <v>5457</v>
      </c>
      <c r="F1316" s="13" t="s">
        <v>5458</v>
      </c>
      <c r="G1316" s="13" t="s">
        <v>5459</v>
      </c>
      <c r="H1316" s="13" t="s">
        <v>744</v>
      </c>
      <c r="I1316" s="13" t="s">
        <v>744</v>
      </c>
      <c r="J1316" t="s">
        <v>8</v>
      </c>
      <c r="K1316" t="s">
        <v>6870</v>
      </c>
    </row>
    <row r="1317" spans="1:11" x14ac:dyDescent="0.25">
      <c r="A1317">
        <v>1366</v>
      </c>
      <c r="B1317" t="s">
        <v>608</v>
      </c>
      <c r="C1317" t="s">
        <v>6816</v>
      </c>
      <c r="D1317" s="10">
        <v>41274</v>
      </c>
      <c r="E1317" s="13" t="s">
        <v>5460</v>
      </c>
      <c r="F1317" s="13" t="s">
        <v>5461</v>
      </c>
      <c r="G1317" s="13" t="s">
        <v>5462</v>
      </c>
      <c r="H1317" s="13" t="s">
        <v>744</v>
      </c>
      <c r="I1317" s="13" t="s">
        <v>744</v>
      </c>
      <c r="J1317" t="s">
        <v>8</v>
      </c>
      <c r="K1317" t="s">
        <v>6870</v>
      </c>
    </row>
    <row r="1318" spans="1:11" x14ac:dyDescent="0.25">
      <c r="A1318">
        <v>1367</v>
      </c>
      <c r="B1318" t="s">
        <v>608</v>
      </c>
      <c r="C1318" t="s">
        <v>6817</v>
      </c>
      <c r="D1318" s="10">
        <v>41639</v>
      </c>
      <c r="E1318" s="13" t="s">
        <v>5463</v>
      </c>
      <c r="F1318" s="13" t="s">
        <v>5464</v>
      </c>
      <c r="G1318" s="13" t="s">
        <v>5465</v>
      </c>
      <c r="H1318" s="13" t="s">
        <v>744</v>
      </c>
      <c r="I1318" s="13" t="s">
        <v>744</v>
      </c>
      <c r="J1318" t="s">
        <v>8</v>
      </c>
      <c r="K1318" t="s">
        <v>6870</v>
      </c>
    </row>
    <row r="1319" spans="1:11" x14ac:dyDescent="0.25">
      <c r="A1319">
        <v>1368</v>
      </c>
      <c r="B1319" t="s">
        <v>608</v>
      </c>
      <c r="C1319" t="s">
        <v>6818</v>
      </c>
      <c r="D1319" s="10">
        <v>42004</v>
      </c>
      <c r="E1319" s="13" t="s">
        <v>5466</v>
      </c>
      <c r="F1319" s="13" t="s">
        <v>5467</v>
      </c>
      <c r="G1319" s="13" t="s">
        <v>5468</v>
      </c>
      <c r="H1319" s="13" t="s">
        <v>744</v>
      </c>
      <c r="I1319" s="13" t="s">
        <v>744</v>
      </c>
      <c r="J1319" t="s">
        <v>8</v>
      </c>
      <c r="K1319" t="s">
        <v>6870</v>
      </c>
    </row>
    <row r="1320" spans="1:11" x14ac:dyDescent="0.25">
      <c r="A1320">
        <v>1369</v>
      </c>
      <c r="B1320" t="s">
        <v>608</v>
      </c>
      <c r="C1320" t="s">
        <v>6819</v>
      </c>
      <c r="D1320" s="10">
        <v>42369</v>
      </c>
      <c r="E1320" s="13" t="s">
        <v>5469</v>
      </c>
      <c r="F1320" s="13" t="s">
        <v>5470</v>
      </c>
      <c r="G1320" s="13" t="s">
        <v>5471</v>
      </c>
      <c r="H1320" s="13" t="s">
        <v>744</v>
      </c>
      <c r="I1320" s="13" t="s">
        <v>744</v>
      </c>
      <c r="J1320" t="s">
        <v>8</v>
      </c>
      <c r="K1320" t="s">
        <v>6870</v>
      </c>
    </row>
    <row r="1321" spans="1:11" x14ac:dyDescent="0.25">
      <c r="A1321">
        <v>1370</v>
      </c>
      <c r="B1321" t="s">
        <v>609</v>
      </c>
      <c r="C1321" t="s">
        <v>6816</v>
      </c>
      <c r="D1321" s="10">
        <v>41307</v>
      </c>
      <c r="E1321" s="13" t="s">
        <v>5472</v>
      </c>
      <c r="F1321" s="13" t="s">
        <v>5473</v>
      </c>
      <c r="G1321" s="13" t="s">
        <v>5474</v>
      </c>
      <c r="H1321" s="13" t="s">
        <v>744</v>
      </c>
      <c r="I1321" s="13" t="s">
        <v>744</v>
      </c>
      <c r="J1321" t="s">
        <v>6820</v>
      </c>
      <c r="K1321" t="s">
        <v>6889</v>
      </c>
    </row>
    <row r="1322" spans="1:11" x14ac:dyDescent="0.25">
      <c r="A1322">
        <v>1371</v>
      </c>
      <c r="B1322" t="s">
        <v>609</v>
      </c>
      <c r="C1322" t="s">
        <v>6817</v>
      </c>
      <c r="D1322" s="10">
        <v>41671</v>
      </c>
      <c r="E1322" s="13" t="s">
        <v>5475</v>
      </c>
      <c r="F1322" s="13" t="s">
        <v>5476</v>
      </c>
      <c r="G1322" s="13" t="s">
        <v>5477</v>
      </c>
      <c r="H1322" s="13" t="s">
        <v>744</v>
      </c>
      <c r="I1322" s="13" t="s">
        <v>744</v>
      </c>
      <c r="J1322" t="s">
        <v>6820</v>
      </c>
      <c r="K1322" t="s">
        <v>6889</v>
      </c>
    </row>
    <row r="1323" spans="1:11" x14ac:dyDescent="0.25">
      <c r="A1323">
        <v>1372</v>
      </c>
      <c r="B1323" t="s">
        <v>609</v>
      </c>
      <c r="C1323" t="s">
        <v>6818</v>
      </c>
      <c r="D1323" s="10">
        <v>42035</v>
      </c>
      <c r="E1323" s="13" t="s">
        <v>5478</v>
      </c>
      <c r="F1323" s="13" t="s">
        <v>5479</v>
      </c>
      <c r="G1323" s="13" t="s">
        <v>5480</v>
      </c>
      <c r="H1323" s="13" t="s">
        <v>744</v>
      </c>
      <c r="I1323" s="13" t="s">
        <v>744</v>
      </c>
      <c r="J1323" t="s">
        <v>6820</v>
      </c>
      <c r="K1323" t="s">
        <v>6889</v>
      </c>
    </row>
    <row r="1324" spans="1:11" x14ac:dyDescent="0.25">
      <c r="A1324">
        <v>1373</v>
      </c>
      <c r="B1324" t="s">
        <v>609</v>
      </c>
      <c r="C1324" t="s">
        <v>6819</v>
      </c>
      <c r="D1324" s="10">
        <v>42399</v>
      </c>
      <c r="E1324" s="13" t="s">
        <v>5481</v>
      </c>
      <c r="F1324" s="13" t="s">
        <v>5482</v>
      </c>
      <c r="G1324" s="13" t="s">
        <v>5483</v>
      </c>
      <c r="H1324" s="13" t="s">
        <v>744</v>
      </c>
      <c r="I1324" s="13" t="s">
        <v>744</v>
      </c>
      <c r="J1324" t="s">
        <v>6820</v>
      </c>
      <c r="K1324" t="s">
        <v>6889</v>
      </c>
    </row>
    <row r="1325" spans="1:11" x14ac:dyDescent="0.25">
      <c r="A1325">
        <v>1374</v>
      </c>
      <c r="B1325" t="s">
        <v>610</v>
      </c>
      <c r="C1325" t="s">
        <v>6816</v>
      </c>
      <c r="D1325" s="10">
        <v>41274</v>
      </c>
      <c r="E1325" s="13" t="s">
        <v>5484</v>
      </c>
      <c r="F1325" s="13" t="s">
        <v>5485</v>
      </c>
      <c r="G1325" s="13" t="s">
        <v>5486</v>
      </c>
      <c r="H1325" s="13" t="s">
        <v>744</v>
      </c>
      <c r="I1325" s="13" t="s">
        <v>5487</v>
      </c>
      <c r="J1325" t="s">
        <v>107</v>
      </c>
      <c r="K1325" t="s">
        <v>6846</v>
      </c>
    </row>
    <row r="1326" spans="1:11" x14ac:dyDescent="0.25">
      <c r="A1326">
        <v>1375</v>
      </c>
      <c r="B1326" t="s">
        <v>610</v>
      </c>
      <c r="C1326" t="s">
        <v>6817</v>
      </c>
      <c r="D1326" s="10">
        <v>41639</v>
      </c>
      <c r="E1326" s="13" t="s">
        <v>5488</v>
      </c>
      <c r="F1326" s="13" t="s">
        <v>5489</v>
      </c>
      <c r="G1326" s="13" t="s">
        <v>5490</v>
      </c>
      <c r="H1326" s="13" t="s">
        <v>744</v>
      </c>
      <c r="I1326" s="13" t="s">
        <v>5491</v>
      </c>
      <c r="J1326" t="s">
        <v>107</v>
      </c>
      <c r="K1326" t="s">
        <v>6846</v>
      </c>
    </row>
    <row r="1327" spans="1:11" x14ac:dyDescent="0.25">
      <c r="A1327">
        <v>1376</v>
      </c>
      <c r="B1327" t="s">
        <v>610</v>
      </c>
      <c r="C1327" t="s">
        <v>6818</v>
      </c>
      <c r="D1327" s="10">
        <v>42004</v>
      </c>
      <c r="E1327" s="13" t="s">
        <v>5492</v>
      </c>
      <c r="F1327" s="13" t="s">
        <v>5493</v>
      </c>
      <c r="G1327" s="13" t="s">
        <v>5494</v>
      </c>
      <c r="H1327" s="13" t="s">
        <v>744</v>
      </c>
      <c r="I1327" s="13" t="s">
        <v>5495</v>
      </c>
      <c r="J1327" t="s">
        <v>107</v>
      </c>
      <c r="K1327" t="s">
        <v>6846</v>
      </c>
    </row>
    <row r="1328" spans="1:11" x14ac:dyDescent="0.25">
      <c r="A1328">
        <v>1377</v>
      </c>
      <c r="B1328" t="s">
        <v>610</v>
      </c>
      <c r="C1328" t="s">
        <v>6819</v>
      </c>
      <c r="D1328" s="10">
        <v>42369</v>
      </c>
      <c r="E1328" s="13" t="s">
        <v>5496</v>
      </c>
      <c r="F1328" s="13" t="s">
        <v>5497</v>
      </c>
      <c r="G1328" s="13" t="s">
        <v>5498</v>
      </c>
      <c r="H1328" s="13" t="s">
        <v>744</v>
      </c>
      <c r="I1328" s="13" t="s">
        <v>5499</v>
      </c>
      <c r="J1328" t="s">
        <v>107</v>
      </c>
      <c r="K1328" t="s">
        <v>6846</v>
      </c>
    </row>
    <row r="1329" spans="1:11" x14ac:dyDescent="0.25">
      <c r="A1329">
        <v>1378</v>
      </c>
      <c r="B1329" t="s">
        <v>611</v>
      </c>
      <c r="C1329" t="s">
        <v>6816</v>
      </c>
      <c r="D1329" s="10">
        <v>41639</v>
      </c>
      <c r="E1329" s="13" t="s">
        <v>5500</v>
      </c>
      <c r="F1329" s="13" t="s">
        <v>5501</v>
      </c>
      <c r="G1329" s="13" t="s">
        <v>5502</v>
      </c>
      <c r="H1329" s="13" t="s">
        <v>744</v>
      </c>
      <c r="I1329" s="13" t="s">
        <v>5503</v>
      </c>
      <c r="J1329" t="s">
        <v>8</v>
      </c>
      <c r="K1329" t="s">
        <v>6870</v>
      </c>
    </row>
    <row r="1330" spans="1:11" x14ac:dyDescent="0.25">
      <c r="A1330">
        <v>1379</v>
      </c>
      <c r="B1330" t="s">
        <v>611</v>
      </c>
      <c r="C1330" t="s">
        <v>6817</v>
      </c>
      <c r="D1330" s="10">
        <v>42004</v>
      </c>
      <c r="E1330" s="13" t="s">
        <v>5504</v>
      </c>
      <c r="F1330" s="13" t="s">
        <v>5505</v>
      </c>
      <c r="G1330" s="13" t="s">
        <v>5506</v>
      </c>
      <c r="H1330" s="13" t="s">
        <v>744</v>
      </c>
      <c r="I1330" s="13" t="s">
        <v>5507</v>
      </c>
      <c r="J1330" t="s">
        <v>8</v>
      </c>
      <c r="K1330" t="s">
        <v>6870</v>
      </c>
    </row>
    <row r="1331" spans="1:11" x14ac:dyDescent="0.25">
      <c r="A1331">
        <v>1380</v>
      </c>
      <c r="B1331" t="s">
        <v>611</v>
      </c>
      <c r="C1331" t="s">
        <v>6818</v>
      </c>
      <c r="D1331" s="10">
        <v>42369</v>
      </c>
      <c r="E1331" s="13" t="s">
        <v>5508</v>
      </c>
      <c r="F1331" s="13" t="s">
        <v>5509</v>
      </c>
      <c r="G1331" s="13" t="s">
        <v>5510</v>
      </c>
      <c r="H1331" s="13" t="s">
        <v>744</v>
      </c>
      <c r="I1331" s="13" t="s">
        <v>5511</v>
      </c>
      <c r="J1331" t="s">
        <v>8</v>
      </c>
      <c r="K1331" t="s">
        <v>6870</v>
      </c>
    </row>
    <row r="1332" spans="1:11" x14ac:dyDescent="0.25">
      <c r="A1332">
        <v>1381</v>
      </c>
      <c r="B1332" t="s">
        <v>611</v>
      </c>
      <c r="C1332" t="s">
        <v>6819</v>
      </c>
      <c r="D1332" s="10">
        <v>42735</v>
      </c>
      <c r="E1332" s="13" t="s">
        <v>5512</v>
      </c>
      <c r="F1332" s="13" t="s">
        <v>5513</v>
      </c>
      <c r="G1332" s="13" t="s">
        <v>5514</v>
      </c>
      <c r="H1332" s="13" t="s">
        <v>744</v>
      </c>
      <c r="I1332" s="13" t="s">
        <v>5515</v>
      </c>
      <c r="J1332" t="s">
        <v>8</v>
      </c>
      <c r="K1332" t="s">
        <v>6870</v>
      </c>
    </row>
    <row r="1333" spans="1:11" x14ac:dyDescent="0.25">
      <c r="A1333">
        <v>1382</v>
      </c>
      <c r="B1333" t="s">
        <v>612</v>
      </c>
      <c r="C1333" t="s">
        <v>6816</v>
      </c>
      <c r="D1333" s="10">
        <v>41546</v>
      </c>
      <c r="E1333" s="13" t="s">
        <v>5516</v>
      </c>
      <c r="F1333" s="13" t="s">
        <v>5517</v>
      </c>
      <c r="G1333" s="13" t="s">
        <v>5518</v>
      </c>
      <c r="H1333" s="13" t="s">
        <v>744</v>
      </c>
      <c r="I1333" s="13" t="s">
        <v>5519</v>
      </c>
      <c r="J1333" t="s">
        <v>6820</v>
      </c>
      <c r="K1333" t="s">
        <v>206</v>
      </c>
    </row>
    <row r="1334" spans="1:11" x14ac:dyDescent="0.25">
      <c r="A1334">
        <v>1383</v>
      </c>
      <c r="B1334" t="s">
        <v>612</v>
      </c>
      <c r="C1334" t="s">
        <v>6817</v>
      </c>
      <c r="D1334" s="10">
        <v>41910</v>
      </c>
      <c r="E1334" s="13" t="s">
        <v>5520</v>
      </c>
      <c r="F1334" s="13" t="s">
        <v>5521</v>
      </c>
      <c r="G1334" s="13" t="s">
        <v>5522</v>
      </c>
      <c r="H1334" s="13" t="s">
        <v>744</v>
      </c>
      <c r="I1334" s="13" t="s">
        <v>5523</v>
      </c>
      <c r="J1334" t="s">
        <v>6820</v>
      </c>
      <c r="K1334" t="s">
        <v>206</v>
      </c>
    </row>
    <row r="1335" spans="1:11" x14ac:dyDescent="0.25">
      <c r="A1335">
        <v>1384</v>
      </c>
      <c r="B1335" t="s">
        <v>612</v>
      </c>
      <c r="C1335" t="s">
        <v>6818</v>
      </c>
      <c r="D1335" s="10">
        <v>42274</v>
      </c>
      <c r="E1335" s="13" t="s">
        <v>5524</v>
      </c>
      <c r="F1335" s="13" t="s">
        <v>5525</v>
      </c>
      <c r="G1335" s="13" t="s">
        <v>5526</v>
      </c>
      <c r="H1335" s="13" t="s">
        <v>744</v>
      </c>
      <c r="I1335" s="13" t="s">
        <v>5527</v>
      </c>
      <c r="J1335" t="s">
        <v>6820</v>
      </c>
      <c r="K1335" t="s">
        <v>206</v>
      </c>
    </row>
    <row r="1336" spans="1:11" x14ac:dyDescent="0.25">
      <c r="A1336">
        <v>1385</v>
      </c>
      <c r="B1336" t="s">
        <v>612</v>
      </c>
      <c r="C1336" t="s">
        <v>6819</v>
      </c>
      <c r="D1336" s="10">
        <v>42645</v>
      </c>
      <c r="E1336" s="13" t="s">
        <v>5528</v>
      </c>
      <c r="F1336" s="13" t="s">
        <v>5529</v>
      </c>
      <c r="G1336" s="13" t="s">
        <v>5530</v>
      </c>
      <c r="H1336" s="13" t="s">
        <v>744</v>
      </c>
      <c r="I1336" s="13" t="s">
        <v>5531</v>
      </c>
      <c r="J1336" t="s">
        <v>6820</v>
      </c>
      <c r="K1336" t="s">
        <v>206</v>
      </c>
    </row>
    <row r="1337" spans="1:11" x14ac:dyDescent="0.25">
      <c r="A1337">
        <v>1386</v>
      </c>
      <c r="B1337" t="s">
        <v>614</v>
      </c>
      <c r="C1337" t="s">
        <v>6816</v>
      </c>
      <c r="D1337" s="10">
        <v>41274</v>
      </c>
      <c r="E1337" s="13" t="s">
        <v>5532</v>
      </c>
      <c r="F1337" s="13" t="s">
        <v>5533</v>
      </c>
      <c r="G1337" s="13" t="s">
        <v>5534</v>
      </c>
      <c r="H1337" s="13" t="s">
        <v>744</v>
      </c>
      <c r="I1337" s="13" t="s">
        <v>5535</v>
      </c>
      <c r="J1337" t="s">
        <v>61</v>
      </c>
      <c r="K1337" t="s">
        <v>62</v>
      </c>
    </row>
    <row r="1338" spans="1:11" x14ac:dyDescent="0.25">
      <c r="A1338">
        <v>1387</v>
      </c>
      <c r="B1338" t="s">
        <v>614</v>
      </c>
      <c r="C1338" t="s">
        <v>6817</v>
      </c>
      <c r="D1338" s="10">
        <v>41639</v>
      </c>
      <c r="E1338" s="13" t="s">
        <v>3209</v>
      </c>
      <c r="F1338" s="13" t="s">
        <v>5536</v>
      </c>
      <c r="G1338" s="13" t="s">
        <v>5537</v>
      </c>
      <c r="H1338" s="13" t="s">
        <v>744</v>
      </c>
      <c r="I1338" s="13" t="s">
        <v>5538</v>
      </c>
      <c r="J1338" t="s">
        <v>61</v>
      </c>
      <c r="K1338" t="s">
        <v>62</v>
      </c>
    </row>
    <row r="1339" spans="1:11" x14ac:dyDescent="0.25">
      <c r="A1339">
        <v>1388</v>
      </c>
      <c r="B1339" t="s">
        <v>614</v>
      </c>
      <c r="C1339" t="s">
        <v>6818</v>
      </c>
      <c r="D1339" s="10">
        <v>42004</v>
      </c>
      <c r="E1339" s="13" t="s">
        <v>5539</v>
      </c>
      <c r="F1339" s="13" t="s">
        <v>1412</v>
      </c>
      <c r="G1339" s="13" t="s">
        <v>5540</v>
      </c>
      <c r="H1339" s="13" t="s">
        <v>744</v>
      </c>
      <c r="I1339" s="13" t="s">
        <v>1533</v>
      </c>
      <c r="J1339" t="s">
        <v>61</v>
      </c>
      <c r="K1339" t="s">
        <v>62</v>
      </c>
    </row>
    <row r="1340" spans="1:11" x14ac:dyDescent="0.25">
      <c r="A1340">
        <v>1389</v>
      </c>
      <c r="B1340" t="s">
        <v>614</v>
      </c>
      <c r="C1340" t="s">
        <v>6819</v>
      </c>
      <c r="D1340" s="10">
        <v>42369</v>
      </c>
      <c r="E1340" s="13" t="s">
        <v>5541</v>
      </c>
      <c r="F1340" s="13" t="s">
        <v>5542</v>
      </c>
      <c r="G1340" s="13" t="s">
        <v>1351</v>
      </c>
      <c r="H1340" s="13" t="s">
        <v>744</v>
      </c>
      <c r="I1340" s="13" t="s">
        <v>4801</v>
      </c>
      <c r="J1340" t="s">
        <v>61</v>
      </c>
      <c r="K1340" t="s">
        <v>62</v>
      </c>
    </row>
    <row r="1341" spans="1:11" x14ac:dyDescent="0.25">
      <c r="A1341">
        <v>1394</v>
      </c>
      <c r="B1341" t="s">
        <v>615</v>
      </c>
      <c r="C1341" t="s">
        <v>6816</v>
      </c>
      <c r="D1341" s="10">
        <v>41274</v>
      </c>
      <c r="E1341" s="13" t="s">
        <v>5543</v>
      </c>
      <c r="F1341" s="13" t="s">
        <v>3812</v>
      </c>
      <c r="G1341" s="13" t="s">
        <v>5544</v>
      </c>
      <c r="H1341" s="13" t="s">
        <v>744</v>
      </c>
      <c r="I1341" s="13" t="s">
        <v>5545</v>
      </c>
      <c r="J1341" t="s">
        <v>107</v>
      </c>
      <c r="K1341" t="s">
        <v>6905</v>
      </c>
    </row>
    <row r="1342" spans="1:11" x14ac:dyDescent="0.25">
      <c r="A1342">
        <v>1395</v>
      </c>
      <c r="B1342" t="s">
        <v>615</v>
      </c>
      <c r="C1342" t="s">
        <v>6817</v>
      </c>
      <c r="D1342" s="10">
        <v>41639</v>
      </c>
      <c r="E1342" s="13" t="s">
        <v>3505</v>
      </c>
      <c r="F1342" s="13" t="s">
        <v>5546</v>
      </c>
      <c r="G1342" s="13" t="s">
        <v>1370</v>
      </c>
      <c r="H1342" s="13" t="s">
        <v>744</v>
      </c>
      <c r="I1342" s="13" t="s">
        <v>5547</v>
      </c>
      <c r="J1342" t="s">
        <v>107</v>
      </c>
      <c r="K1342" t="s">
        <v>6905</v>
      </c>
    </row>
    <row r="1343" spans="1:11" x14ac:dyDescent="0.25">
      <c r="A1343">
        <v>1396</v>
      </c>
      <c r="B1343" t="s">
        <v>615</v>
      </c>
      <c r="C1343" t="s">
        <v>6818</v>
      </c>
      <c r="D1343" s="10">
        <v>42004</v>
      </c>
      <c r="E1343" s="13" t="s">
        <v>5548</v>
      </c>
      <c r="F1343" s="13" t="s">
        <v>5549</v>
      </c>
      <c r="G1343" s="13" t="s">
        <v>5550</v>
      </c>
      <c r="H1343" s="13" t="s">
        <v>744</v>
      </c>
      <c r="I1343" s="13" t="s">
        <v>940</v>
      </c>
      <c r="J1343" t="s">
        <v>107</v>
      </c>
      <c r="K1343" t="s">
        <v>6905</v>
      </c>
    </row>
    <row r="1344" spans="1:11" x14ac:dyDescent="0.25">
      <c r="A1344">
        <v>1397</v>
      </c>
      <c r="B1344" t="s">
        <v>615</v>
      </c>
      <c r="C1344" t="s">
        <v>6819</v>
      </c>
      <c r="D1344" s="10">
        <v>42369</v>
      </c>
      <c r="E1344" s="13" t="s">
        <v>5551</v>
      </c>
      <c r="F1344" s="13" t="s">
        <v>2490</v>
      </c>
      <c r="G1344" s="13" t="s">
        <v>5552</v>
      </c>
      <c r="H1344" s="13" t="s">
        <v>744</v>
      </c>
      <c r="I1344" s="13" t="s">
        <v>5553</v>
      </c>
      <c r="J1344" t="s">
        <v>107</v>
      </c>
      <c r="K1344" t="s">
        <v>6905</v>
      </c>
    </row>
    <row r="1345" spans="1:11" x14ac:dyDescent="0.25">
      <c r="A1345">
        <v>1398</v>
      </c>
      <c r="B1345" t="s">
        <v>616</v>
      </c>
      <c r="C1345" t="s">
        <v>6816</v>
      </c>
      <c r="D1345" s="10">
        <v>41639</v>
      </c>
      <c r="E1345" s="13" t="s">
        <v>5554</v>
      </c>
      <c r="F1345" s="13" t="s">
        <v>5555</v>
      </c>
      <c r="G1345" s="13" t="s">
        <v>5556</v>
      </c>
      <c r="H1345" s="13" t="s">
        <v>744</v>
      </c>
      <c r="I1345" s="13" t="s">
        <v>5557</v>
      </c>
      <c r="J1345" t="s">
        <v>79</v>
      </c>
      <c r="K1345" t="s">
        <v>6851</v>
      </c>
    </row>
    <row r="1346" spans="1:11" x14ac:dyDescent="0.25">
      <c r="A1346">
        <v>1399</v>
      </c>
      <c r="B1346" t="s">
        <v>616</v>
      </c>
      <c r="C1346" t="s">
        <v>6817</v>
      </c>
      <c r="D1346" s="10">
        <v>42004</v>
      </c>
      <c r="E1346" s="13" t="s">
        <v>5558</v>
      </c>
      <c r="F1346" s="13" t="s">
        <v>5559</v>
      </c>
      <c r="G1346" s="13" t="s">
        <v>5560</v>
      </c>
      <c r="H1346" s="13" t="s">
        <v>744</v>
      </c>
      <c r="I1346" s="13" t="s">
        <v>5561</v>
      </c>
      <c r="J1346" t="s">
        <v>79</v>
      </c>
      <c r="K1346" t="s">
        <v>6851</v>
      </c>
    </row>
    <row r="1347" spans="1:11" x14ac:dyDescent="0.25">
      <c r="A1347">
        <v>1400</v>
      </c>
      <c r="B1347" t="s">
        <v>616</v>
      </c>
      <c r="C1347" t="s">
        <v>6818</v>
      </c>
      <c r="D1347" s="10">
        <v>42369</v>
      </c>
      <c r="E1347" s="13" t="s">
        <v>5562</v>
      </c>
      <c r="F1347" s="13" t="s">
        <v>5563</v>
      </c>
      <c r="G1347" s="13" t="s">
        <v>5564</v>
      </c>
      <c r="H1347" s="13" t="s">
        <v>744</v>
      </c>
      <c r="I1347" s="13" t="s">
        <v>5565</v>
      </c>
      <c r="J1347" t="s">
        <v>79</v>
      </c>
      <c r="K1347" t="s">
        <v>6851</v>
      </c>
    </row>
    <row r="1348" spans="1:11" x14ac:dyDescent="0.25">
      <c r="A1348">
        <v>1401</v>
      </c>
      <c r="B1348" t="s">
        <v>616</v>
      </c>
      <c r="C1348" t="s">
        <v>6819</v>
      </c>
      <c r="D1348" s="10">
        <v>42735</v>
      </c>
      <c r="E1348" s="13" t="s">
        <v>5566</v>
      </c>
      <c r="F1348" s="13" t="s">
        <v>5567</v>
      </c>
      <c r="G1348" s="13" t="s">
        <v>5568</v>
      </c>
      <c r="H1348" s="13" t="s">
        <v>744</v>
      </c>
      <c r="I1348" s="13" t="s">
        <v>5569</v>
      </c>
      <c r="J1348" t="s">
        <v>79</v>
      </c>
      <c r="K1348" t="s">
        <v>6851</v>
      </c>
    </row>
    <row r="1349" spans="1:11" x14ac:dyDescent="0.25">
      <c r="A1349">
        <v>1402</v>
      </c>
      <c r="B1349" t="s">
        <v>617</v>
      </c>
      <c r="C1349" t="s">
        <v>6816</v>
      </c>
      <c r="D1349" s="10">
        <v>41274</v>
      </c>
      <c r="E1349" s="13" t="s">
        <v>5570</v>
      </c>
      <c r="F1349" s="13" t="s">
        <v>5571</v>
      </c>
      <c r="G1349" s="13" t="s">
        <v>5572</v>
      </c>
      <c r="H1349" s="13" t="s">
        <v>744</v>
      </c>
      <c r="I1349" s="13" t="s">
        <v>744</v>
      </c>
      <c r="J1349" t="s">
        <v>79</v>
      </c>
      <c r="K1349" t="s">
        <v>6837</v>
      </c>
    </row>
    <row r="1350" spans="1:11" x14ac:dyDescent="0.25">
      <c r="A1350">
        <v>1403</v>
      </c>
      <c r="B1350" t="s">
        <v>617</v>
      </c>
      <c r="C1350" t="s">
        <v>6817</v>
      </c>
      <c r="D1350" s="10">
        <v>41639</v>
      </c>
      <c r="E1350" s="13" t="s">
        <v>5573</v>
      </c>
      <c r="F1350" s="13" t="s">
        <v>5574</v>
      </c>
      <c r="G1350" s="13" t="s">
        <v>5575</v>
      </c>
      <c r="H1350" s="13" t="s">
        <v>744</v>
      </c>
      <c r="I1350" s="13" t="s">
        <v>744</v>
      </c>
      <c r="J1350" t="s">
        <v>79</v>
      </c>
      <c r="K1350" t="s">
        <v>6837</v>
      </c>
    </row>
    <row r="1351" spans="1:11" x14ac:dyDescent="0.25">
      <c r="A1351">
        <v>1404</v>
      </c>
      <c r="B1351" t="s">
        <v>617</v>
      </c>
      <c r="C1351" t="s">
        <v>6818</v>
      </c>
      <c r="D1351" s="10">
        <v>42004</v>
      </c>
      <c r="E1351" s="13" t="s">
        <v>5576</v>
      </c>
      <c r="F1351" s="13" t="s">
        <v>5577</v>
      </c>
      <c r="G1351" s="13" t="s">
        <v>5578</v>
      </c>
      <c r="H1351" s="13" t="s">
        <v>744</v>
      </c>
      <c r="I1351" s="13" t="s">
        <v>744</v>
      </c>
      <c r="J1351" t="s">
        <v>79</v>
      </c>
      <c r="K1351" t="s">
        <v>6837</v>
      </c>
    </row>
    <row r="1352" spans="1:11" x14ac:dyDescent="0.25">
      <c r="A1352">
        <v>1405</v>
      </c>
      <c r="B1352" t="s">
        <v>617</v>
      </c>
      <c r="C1352" t="s">
        <v>6819</v>
      </c>
      <c r="D1352" s="10">
        <v>42369</v>
      </c>
      <c r="E1352" s="13" t="s">
        <v>5579</v>
      </c>
      <c r="F1352" s="13" t="s">
        <v>5580</v>
      </c>
      <c r="G1352" s="13" t="s">
        <v>5581</v>
      </c>
      <c r="H1352" s="13" t="s">
        <v>744</v>
      </c>
      <c r="I1352" s="13" t="s">
        <v>744</v>
      </c>
      <c r="J1352" t="s">
        <v>79</v>
      </c>
      <c r="K1352" t="s">
        <v>6837</v>
      </c>
    </row>
    <row r="1353" spans="1:11" x14ac:dyDescent="0.25">
      <c r="A1353">
        <v>1406</v>
      </c>
      <c r="B1353" t="s">
        <v>618</v>
      </c>
      <c r="C1353" t="s">
        <v>6816</v>
      </c>
      <c r="D1353" s="10">
        <v>41307</v>
      </c>
      <c r="E1353" s="13" t="s">
        <v>5582</v>
      </c>
      <c r="F1353" s="13" t="s">
        <v>5583</v>
      </c>
      <c r="G1353" s="13" t="s">
        <v>5584</v>
      </c>
      <c r="H1353" s="13" t="s">
        <v>744</v>
      </c>
      <c r="I1353" s="13" t="s">
        <v>744</v>
      </c>
      <c r="J1353" t="s">
        <v>6820</v>
      </c>
      <c r="K1353" t="s">
        <v>6844</v>
      </c>
    </row>
    <row r="1354" spans="1:11" x14ac:dyDescent="0.25">
      <c r="A1354">
        <v>1407</v>
      </c>
      <c r="B1354" t="s">
        <v>618</v>
      </c>
      <c r="C1354" t="s">
        <v>6817</v>
      </c>
      <c r="D1354" s="10">
        <v>41671</v>
      </c>
      <c r="E1354" s="13" t="s">
        <v>5585</v>
      </c>
      <c r="F1354" s="13" t="s">
        <v>5586</v>
      </c>
      <c r="G1354" s="13" t="s">
        <v>5587</v>
      </c>
      <c r="H1354" s="13" t="s">
        <v>744</v>
      </c>
      <c r="I1354" s="13" t="s">
        <v>744</v>
      </c>
      <c r="J1354" t="s">
        <v>6820</v>
      </c>
      <c r="K1354" t="s">
        <v>6844</v>
      </c>
    </row>
    <row r="1355" spans="1:11" x14ac:dyDescent="0.25">
      <c r="A1355">
        <v>1408</v>
      </c>
      <c r="B1355" t="s">
        <v>618</v>
      </c>
      <c r="C1355" t="s">
        <v>6818</v>
      </c>
      <c r="D1355" s="10">
        <v>42037</v>
      </c>
      <c r="E1355" s="13" t="s">
        <v>5588</v>
      </c>
      <c r="F1355" s="13" t="s">
        <v>5589</v>
      </c>
      <c r="G1355" s="13" t="s">
        <v>5590</v>
      </c>
      <c r="H1355" s="13" t="s">
        <v>744</v>
      </c>
      <c r="I1355" s="13" t="s">
        <v>744</v>
      </c>
      <c r="J1355" t="s">
        <v>6820</v>
      </c>
      <c r="K1355" t="s">
        <v>6844</v>
      </c>
    </row>
    <row r="1356" spans="1:11" x14ac:dyDescent="0.25">
      <c r="A1356">
        <v>1409</v>
      </c>
      <c r="B1356" t="s">
        <v>618</v>
      </c>
      <c r="C1356" t="s">
        <v>6819</v>
      </c>
      <c r="D1356" s="10">
        <v>42399</v>
      </c>
      <c r="E1356" s="13" t="s">
        <v>5591</v>
      </c>
      <c r="F1356" s="13" t="s">
        <v>5592</v>
      </c>
      <c r="G1356" s="13" t="s">
        <v>5593</v>
      </c>
      <c r="H1356" s="13" t="s">
        <v>744</v>
      </c>
      <c r="I1356" s="13" t="s">
        <v>744</v>
      </c>
      <c r="J1356" t="s">
        <v>6820</v>
      </c>
      <c r="K1356" t="s">
        <v>6844</v>
      </c>
    </row>
    <row r="1357" spans="1:11" x14ac:dyDescent="0.25">
      <c r="A1357">
        <v>1410</v>
      </c>
      <c r="B1357" t="s">
        <v>620</v>
      </c>
      <c r="C1357" t="s">
        <v>6816</v>
      </c>
      <c r="D1357" s="10">
        <v>41394</v>
      </c>
      <c r="E1357" s="13" t="s">
        <v>5594</v>
      </c>
      <c r="F1357" s="13" t="s">
        <v>5595</v>
      </c>
      <c r="G1357" s="13" t="s">
        <v>5596</v>
      </c>
      <c r="H1357" s="13" t="s">
        <v>744</v>
      </c>
      <c r="I1357" s="13" t="s">
        <v>5597</v>
      </c>
      <c r="J1357" t="s">
        <v>6828</v>
      </c>
      <c r="K1357" t="s">
        <v>6858</v>
      </c>
    </row>
    <row r="1358" spans="1:11" x14ac:dyDescent="0.25">
      <c r="A1358">
        <v>1411</v>
      </c>
      <c r="B1358" t="s">
        <v>620</v>
      </c>
      <c r="C1358" t="s">
        <v>6817</v>
      </c>
      <c r="D1358" s="10">
        <v>41759</v>
      </c>
      <c r="E1358" s="13" t="s">
        <v>5598</v>
      </c>
      <c r="F1358" s="13" t="s">
        <v>5599</v>
      </c>
      <c r="G1358" s="13" t="s">
        <v>5600</v>
      </c>
      <c r="H1358" s="13" t="s">
        <v>744</v>
      </c>
      <c r="I1358" s="13" t="s">
        <v>5601</v>
      </c>
      <c r="J1358" t="s">
        <v>6828</v>
      </c>
      <c r="K1358" t="s">
        <v>6858</v>
      </c>
    </row>
    <row r="1359" spans="1:11" x14ac:dyDescent="0.25">
      <c r="A1359">
        <v>1412</v>
      </c>
      <c r="B1359" t="s">
        <v>620</v>
      </c>
      <c r="C1359" t="s">
        <v>6818</v>
      </c>
      <c r="D1359" s="10">
        <v>42124</v>
      </c>
      <c r="E1359" s="13" t="s">
        <v>5602</v>
      </c>
      <c r="F1359" s="13" t="s">
        <v>5603</v>
      </c>
      <c r="G1359" s="13" t="s">
        <v>5604</v>
      </c>
      <c r="H1359" s="13" t="s">
        <v>744</v>
      </c>
      <c r="I1359" s="13" t="s">
        <v>5605</v>
      </c>
      <c r="J1359" t="s">
        <v>6828</v>
      </c>
      <c r="K1359" t="s">
        <v>6858</v>
      </c>
    </row>
    <row r="1360" spans="1:11" x14ac:dyDescent="0.25">
      <c r="A1360">
        <v>1413</v>
      </c>
      <c r="B1360" t="s">
        <v>620</v>
      </c>
      <c r="C1360" t="s">
        <v>6819</v>
      </c>
      <c r="D1360" s="10">
        <v>42490</v>
      </c>
      <c r="E1360" s="13" t="s">
        <v>5606</v>
      </c>
      <c r="F1360" s="13" t="s">
        <v>5607</v>
      </c>
      <c r="G1360" s="13" t="s">
        <v>5608</v>
      </c>
      <c r="H1360" s="13" t="s">
        <v>744</v>
      </c>
      <c r="I1360" s="13" t="s">
        <v>5609</v>
      </c>
      <c r="J1360" t="s">
        <v>6828</v>
      </c>
      <c r="K1360" t="s">
        <v>6858</v>
      </c>
    </row>
    <row r="1361" spans="1:11" x14ac:dyDescent="0.25">
      <c r="A1361">
        <v>1414</v>
      </c>
      <c r="B1361" t="s">
        <v>621</v>
      </c>
      <c r="C1361" t="s">
        <v>6816</v>
      </c>
      <c r="D1361" s="10">
        <v>41274</v>
      </c>
      <c r="E1361" s="13" t="s">
        <v>5610</v>
      </c>
      <c r="F1361" s="13" t="s">
        <v>5611</v>
      </c>
      <c r="G1361" s="13" t="s">
        <v>5612</v>
      </c>
      <c r="H1361" s="13" t="s">
        <v>744</v>
      </c>
      <c r="I1361" s="13" t="s">
        <v>5613</v>
      </c>
      <c r="J1361" t="s">
        <v>6834</v>
      </c>
      <c r="K1361" t="s">
        <v>6918</v>
      </c>
    </row>
    <row r="1362" spans="1:11" x14ac:dyDescent="0.25">
      <c r="A1362">
        <v>1415</v>
      </c>
      <c r="B1362" t="s">
        <v>621</v>
      </c>
      <c r="C1362" t="s">
        <v>6817</v>
      </c>
      <c r="D1362" s="10">
        <v>41639</v>
      </c>
      <c r="E1362" s="13" t="s">
        <v>5614</v>
      </c>
      <c r="F1362" s="13" t="s">
        <v>5615</v>
      </c>
      <c r="G1362" s="13" t="s">
        <v>5616</v>
      </c>
      <c r="H1362" s="13" t="s">
        <v>744</v>
      </c>
      <c r="I1362" s="13" t="s">
        <v>5617</v>
      </c>
      <c r="J1362" t="s">
        <v>6834</v>
      </c>
      <c r="K1362" t="s">
        <v>6918</v>
      </c>
    </row>
    <row r="1363" spans="1:11" x14ac:dyDescent="0.25">
      <c r="A1363">
        <v>1416</v>
      </c>
      <c r="B1363" t="s">
        <v>621</v>
      </c>
      <c r="C1363" t="s">
        <v>6818</v>
      </c>
      <c r="D1363" s="10">
        <v>42004</v>
      </c>
      <c r="E1363" s="13" t="s">
        <v>5618</v>
      </c>
      <c r="F1363" s="13" t="s">
        <v>5619</v>
      </c>
      <c r="G1363" s="13" t="s">
        <v>5620</v>
      </c>
      <c r="H1363" s="13" t="s">
        <v>744</v>
      </c>
      <c r="I1363" s="13" t="s">
        <v>5621</v>
      </c>
      <c r="J1363" t="s">
        <v>6834</v>
      </c>
      <c r="K1363" t="s">
        <v>6918</v>
      </c>
    </row>
    <row r="1364" spans="1:11" x14ac:dyDescent="0.25">
      <c r="A1364">
        <v>1417</v>
      </c>
      <c r="B1364" t="s">
        <v>621</v>
      </c>
      <c r="C1364" t="s">
        <v>6819</v>
      </c>
      <c r="D1364" s="10">
        <v>42369</v>
      </c>
      <c r="E1364" s="13" t="s">
        <v>5622</v>
      </c>
      <c r="F1364" s="13" t="s">
        <v>5623</v>
      </c>
      <c r="G1364" s="13" t="s">
        <v>5624</v>
      </c>
      <c r="H1364" s="13" t="s">
        <v>744</v>
      </c>
      <c r="I1364" s="13" t="s">
        <v>5625</v>
      </c>
      <c r="J1364" t="s">
        <v>6834</v>
      </c>
      <c r="K1364" t="s">
        <v>6918</v>
      </c>
    </row>
    <row r="1365" spans="1:11" x14ac:dyDescent="0.25">
      <c r="A1365">
        <v>1418</v>
      </c>
      <c r="B1365" t="s">
        <v>623</v>
      </c>
      <c r="C1365" t="s">
        <v>6816</v>
      </c>
      <c r="D1365" s="10">
        <v>41639</v>
      </c>
      <c r="E1365" s="13" t="s">
        <v>5626</v>
      </c>
      <c r="F1365" s="13" t="s">
        <v>5627</v>
      </c>
      <c r="G1365" s="13" t="s">
        <v>5628</v>
      </c>
      <c r="H1365" s="13" t="s">
        <v>744</v>
      </c>
      <c r="I1365" s="13" t="s">
        <v>744</v>
      </c>
      <c r="J1365" t="s">
        <v>6820</v>
      </c>
      <c r="K1365" t="s">
        <v>6919</v>
      </c>
    </row>
    <row r="1366" spans="1:11" x14ac:dyDescent="0.25">
      <c r="A1366">
        <v>1419</v>
      </c>
      <c r="B1366" t="s">
        <v>623</v>
      </c>
      <c r="C1366" t="s">
        <v>6817</v>
      </c>
      <c r="D1366" s="10">
        <v>42007</v>
      </c>
      <c r="E1366" s="13" t="s">
        <v>5629</v>
      </c>
      <c r="F1366" s="13" t="s">
        <v>5630</v>
      </c>
      <c r="G1366" s="13" t="s">
        <v>5631</v>
      </c>
      <c r="H1366" s="13" t="s">
        <v>744</v>
      </c>
      <c r="I1366" s="13" t="s">
        <v>744</v>
      </c>
      <c r="J1366" t="s">
        <v>6820</v>
      </c>
      <c r="K1366" t="s">
        <v>6919</v>
      </c>
    </row>
    <row r="1367" spans="1:11" x14ac:dyDescent="0.25">
      <c r="A1367">
        <v>1420</v>
      </c>
      <c r="B1367" t="s">
        <v>623</v>
      </c>
      <c r="C1367" t="s">
        <v>6818</v>
      </c>
      <c r="D1367" s="10">
        <v>42371</v>
      </c>
      <c r="E1367" s="13" t="s">
        <v>5632</v>
      </c>
      <c r="F1367" s="13" t="s">
        <v>5633</v>
      </c>
      <c r="G1367" s="13" t="s">
        <v>5634</v>
      </c>
      <c r="H1367" s="13" t="s">
        <v>744</v>
      </c>
      <c r="I1367" s="13" t="s">
        <v>744</v>
      </c>
      <c r="J1367" t="s">
        <v>6820</v>
      </c>
      <c r="K1367" t="s">
        <v>6919</v>
      </c>
    </row>
    <row r="1368" spans="1:11" x14ac:dyDescent="0.25">
      <c r="A1368">
        <v>1421</v>
      </c>
      <c r="B1368" t="s">
        <v>623</v>
      </c>
      <c r="C1368" t="s">
        <v>6819</v>
      </c>
      <c r="D1368" s="10">
        <v>42735</v>
      </c>
      <c r="E1368" s="13" t="s">
        <v>5635</v>
      </c>
      <c r="F1368" s="13" t="s">
        <v>5636</v>
      </c>
      <c r="G1368" s="13" t="s">
        <v>5637</v>
      </c>
      <c r="H1368" s="13" t="s">
        <v>744</v>
      </c>
      <c r="I1368" s="13" t="s">
        <v>744</v>
      </c>
      <c r="J1368" t="s">
        <v>6820</v>
      </c>
      <c r="K1368" t="s">
        <v>6919</v>
      </c>
    </row>
    <row r="1369" spans="1:11" x14ac:dyDescent="0.25">
      <c r="A1369">
        <v>1422</v>
      </c>
      <c r="B1369" t="s">
        <v>625</v>
      </c>
      <c r="C1369" t="s">
        <v>6816</v>
      </c>
      <c r="D1369" s="10">
        <v>41274</v>
      </c>
      <c r="E1369" s="13" t="s">
        <v>5638</v>
      </c>
      <c r="F1369" s="13" t="s">
        <v>5639</v>
      </c>
      <c r="G1369" s="13" t="s">
        <v>5640</v>
      </c>
      <c r="H1369" s="13" t="s">
        <v>744</v>
      </c>
      <c r="I1369" s="13" t="s">
        <v>5641</v>
      </c>
      <c r="J1369" t="s">
        <v>6820</v>
      </c>
      <c r="K1369" t="s">
        <v>6883</v>
      </c>
    </row>
    <row r="1370" spans="1:11" x14ac:dyDescent="0.25">
      <c r="A1370">
        <v>1423</v>
      </c>
      <c r="B1370" t="s">
        <v>625</v>
      </c>
      <c r="C1370" t="s">
        <v>6817</v>
      </c>
      <c r="D1370" s="10">
        <v>41639</v>
      </c>
      <c r="E1370" s="13" t="s">
        <v>5642</v>
      </c>
      <c r="F1370" s="13" t="s">
        <v>5643</v>
      </c>
      <c r="G1370" s="13" t="s">
        <v>5644</v>
      </c>
      <c r="H1370" s="13" t="s">
        <v>744</v>
      </c>
      <c r="I1370" s="13" t="s">
        <v>5645</v>
      </c>
      <c r="J1370" t="s">
        <v>6820</v>
      </c>
      <c r="K1370" t="s">
        <v>6883</v>
      </c>
    </row>
    <row r="1371" spans="1:11" x14ac:dyDescent="0.25">
      <c r="A1371">
        <v>1424</v>
      </c>
      <c r="B1371" t="s">
        <v>625</v>
      </c>
      <c r="C1371" t="s">
        <v>6818</v>
      </c>
      <c r="D1371" s="10">
        <v>42004</v>
      </c>
      <c r="E1371" s="13" t="s">
        <v>5646</v>
      </c>
      <c r="F1371" s="13" t="s">
        <v>5647</v>
      </c>
      <c r="G1371" s="13" t="s">
        <v>5648</v>
      </c>
      <c r="H1371" s="13" t="s">
        <v>744</v>
      </c>
      <c r="I1371" s="13" t="s">
        <v>5649</v>
      </c>
      <c r="J1371" t="s">
        <v>6820</v>
      </c>
      <c r="K1371" t="s">
        <v>6883</v>
      </c>
    </row>
    <row r="1372" spans="1:11" x14ac:dyDescent="0.25">
      <c r="A1372">
        <v>1425</v>
      </c>
      <c r="B1372" t="s">
        <v>625</v>
      </c>
      <c r="C1372" t="s">
        <v>6819</v>
      </c>
      <c r="D1372" s="10">
        <v>42369</v>
      </c>
      <c r="E1372" s="13" t="s">
        <v>5650</v>
      </c>
      <c r="F1372" s="13" t="s">
        <v>5651</v>
      </c>
      <c r="G1372" s="13" t="s">
        <v>5652</v>
      </c>
      <c r="H1372" s="13" t="s">
        <v>744</v>
      </c>
      <c r="I1372" s="13" t="s">
        <v>5653</v>
      </c>
      <c r="J1372" t="s">
        <v>6820</v>
      </c>
      <c r="K1372" t="s">
        <v>6883</v>
      </c>
    </row>
    <row r="1373" spans="1:11" x14ac:dyDescent="0.25">
      <c r="A1373">
        <v>1426</v>
      </c>
      <c r="B1373" t="s">
        <v>626</v>
      </c>
      <c r="C1373" t="s">
        <v>6816</v>
      </c>
      <c r="D1373" s="10">
        <v>41274</v>
      </c>
      <c r="E1373" s="13" t="s">
        <v>5654</v>
      </c>
      <c r="F1373" s="13" t="s">
        <v>5655</v>
      </c>
      <c r="G1373" s="13" t="s">
        <v>3594</v>
      </c>
      <c r="H1373" s="13" t="s">
        <v>744</v>
      </c>
      <c r="I1373" s="13" t="s">
        <v>5656</v>
      </c>
      <c r="J1373" t="s">
        <v>61</v>
      </c>
      <c r="K1373" t="s">
        <v>6831</v>
      </c>
    </row>
    <row r="1374" spans="1:11" x14ac:dyDescent="0.25">
      <c r="A1374">
        <v>1427</v>
      </c>
      <c r="B1374" t="s">
        <v>626</v>
      </c>
      <c r="C1374" t="s">
        <v>6817</v>
      </c>
      <c r="D1374" s="10">
        <v>41639</v>
      </c>
      <c r="E1374" s="13" t="s">
        <v>5657</v>
      </c>
      <c r="F1374" s="13" t="s">
        <v>5658</v>
      </c>
      <c r="G1374" s="13" t="s">
        <v>4046</v>
      </c>
      <c r="H1374" s="13" t="s">
        <v>744</v>
      </c>
      <c r="I1374" s="13" t="s">
        <v>5659</v>
      </c>
      <c r="J1374" t="s">
        <v>61</v>
      </c>
      <c r="K1374" t="s">
        <v>6831</v>
      </c>
    </row>
    <row r="1375" spans="1:11" x14ac:dyDescent="0.25">
      <c r="A1375">
        <v>1428</v>
      </c>
      <c r="B1375" t="s">
        <v>626</v>
      </c>
      <c r="C1375" t="s">
        <v>6818</v>
      </c>
      <c r="D1375" s="10">
        <v>42004</v>
      </c>
      <c r="E1375" s="13" t="s">
        <v>5660</v>
      </c>
      <c r="F1375" s="13" t="s">
        <v>5661</v>
      </c>
      <c r="G1375" s="13" t="s">
        <v>5662</v>
      </c>
      <c r="H1375" s="13" t="s">
        <v>744</v>
      </c>
      <c r="I1375" s="13" t="s">
        <v>5663</v>
      </c>
      <c r="J1375" t="s">
        <v>61</v>
      </c>
      <c r="K1375" t="s">
        <v>6831</v>
      </c>
    </row>
    <row r="1376" spans="1:11" x14ac:dyDescent="0.25">
      <c r="A1376">
        <v>1429</v>
      </c>
      <c r="B1376" t="s">
        <v>626</v>
      </c>
      <c r="C1376" t="s">
        <v>6819</v>
      </c>
      <c r="D1376" s="10">
        <v>42369</v>
      </c>
      <c r="E1376" s="13" t="s">
        <v>5664</v>
      </c>
      <c r="F1376" s="13" t="s">
        <v>5665</v>
      </c>
      <c r="G1376" s="13" t="s">
        <v>1290</v>
      </c>
      <c r="H1376" s="13" t="s">
        <v>744</v>
      </c>
      <c r="I1376" s="13" t="s">
        <v>5666</v>
      </c>
      <c r="J1376" t="s">
        <v>61</v>
      </c>
      <c r="K1376" t="s">
        <v>6831</v>
      </c>
    </row>
    <row r="1377" spans="1:11" x14ac:dyDescent="0.25">
      <c r="A1377">
        <v>1430</v>
      </c>
      <c r="B1377" t="s">
        <v>627</v>
      </c>
      <c r="C1377" t="s">
        <v>6816</v>
      </c>
      <c r="D1377" s="10">
        <v>41274</v>
      </c>
      <c r="E1377" s="13" t="s">
        <v>5667</v>
      </c>
      <c r="F1377" s="13" t="s">
        <v>5668</v>
      </c>
      <c r="G1377" s="13" t="s">
        <v>5669</v>
      </c>
      <c r="H1377" s="13" t="s">
        <v>744</v>
      </c>
      <c r="I1377" s="13" t="s">
        <v>5670</v>
      </c>
      <c r="J1377" t="s">
        <v>6834</v>
      </c>
      <c r="K1377" t="s">
        <v>72</v>
      </c>
    </row>
    <row r="1378" spans="1:11" x14ac:dyDescent="0.25">
      <c r="A1378">
        <v>1431</v>
      </c>
      <c r="B1378" t="s">
        <v>627</v>
      </c>
      <c r="C1378" t="s">
        <v>6817</v>
      </c>
      <c r="D1378" s="10">
        <v>41639</v>
      </c>
      <c r="E1378" s="13" t="s">
        <v>5671</v>
      </c>
      <c r="F1378" s="13" t="s">
        <v>5672</v>
      </c>
      <c r="G1378" s="13" t="s">
        <v>5673</v>
      </c>
      <c r="H1378" s="13" t="s">
        <v>744</v>
      </c>
      <c r="I1378" s="13" t="s">
        <v>5674</v>
      </c>
      <c r="J1378" t="s">
        <v>6834</v>
      </c>
      <c r="K1378" t="s">
        <v>72</v>
      </c>
    </row>
    <row r="1379" spans="1:11" x14ac:dyDescent="0.25">
      <c r="A1379">
        <v>1432</v>
      </c>
      <c r="B1379" t="s">
        <v>627</v>
      </c>
      <c r="C1379" t="s">
        <v>6818</v>
      </c>
      <c r="D1379" s="10">
        <v>42004</v>
      </c>
      <c r="E1379" s="13" t="s">
        <v>5675</v>
      </c>
      <c r="F1379" s="13" t="s">
        <v>5676</v>
      </c>
      <c r="G1379" s="13" t="s">
        <v>5677</v>
      </c>
      <c r="H1379" s="13" t="s">
        <v>744</v>
      </c>
      <c r="I1379" s="13" t="s">
        <v>5678</v>
      </c>
      <c r="J1379" t="s">
        <v>6834</v>
      </c>
      <c r="K1379" t="s">
        <v>72</v>
      </c>
    </row>
    <row r="1380" spans="1:11" x14ac:dyDescent="0.25">
      <c r="A1380">
        <v>1433</v>
      </c>
      <c r="B1380" t="s">
        <v>627</v>
      </c>
      <c r="C1380" t="s">
        <v>6819</v>
      </c>
      <c r="D1380" s="10">
        <v>42369</v>
      </c>
      <c r="E1380" s="13" t="s">
        <v>5679</v>
      </c>
      <c r="F1380" s="13" t="s">
        <v>5680</v>
      </c>
      <c r="G1380" s="13" t="s">
        <v>5681</v>
      </c>
      <c r="H1380" s="13" t="s">
        <v>744</v>
      </c>
      <c r="I1380" s="13" t="s">
        <v>5682</v>
      </c>
      <c r="J1380" t="s">
        <v>6834</v>
      </c>
      <c r="K1380" t="s">
        <v>72</v>
      </c>
    </row>
    <row r="1381" spans="1:11" x14ac:dyDescent="0.25">
      <c r="A1381">
        <v>1438</v>
      </c>
      <c r="B1381" t="s">
        <v>628</v>
      </c>
      <c r="C1381" t="s">
        <v>6816</v>
      </c>
      <c r="D1381" s="10">
        <v>41307</v>
      </c>
      <c r="E1381" s="13" t="s">
        <v>5683</v>
      </c>
      <c r="F1381" s="13" t="s">
        <v>5684</v>
      </c>
      <c r="G1381" s="13" t="s">
        <v>5685</v>
      </c>
      <c r="H1381" s="13" t="s">
        <v>744</v>
      </c>
      <c r="I1381" s="13" t="s">
        <v>5686</v>
      </c>
      <c r="J1381" t="s">
        <v>6820</v>
      </c>
      <c r="K1381" t="s">
        <v>6844</v>
      </c>
    </row>
    <row r="1382" spans="1:11" x14ac:dyDescent="0.25">
      <c r="A1382">
        <v>1439</v>
      </c>
      <c r="B1382" t="s">
        <v>628</v>
      </c>
      <c r="C1382" t="s">
        <v>6817</v>
      </c>
      <c r="D1382" s="10">
        <v>41671</v>
      </c>
      <c r="E1382" s="13" t="s">
        <v>5687</v>
      </c>
      <c r="F1382" s="13" t="s">
        <v>5688</v>
      </c>
      <c r="G1382" s="13" t="s">
        <v>5689</v>
      </c>
      <c r="H1382" s="13" t="s">
        <v>744</v>
      </c>
      <c r="I1382" s="13" t="s">
        <v>1908</v>
      </c>
      <c r="J1382" t="s">
        <v>6820</v>
      </c>
      <c r="K1382" t="s">
        <v>6844</v>
      </c>
    </row>
    <row r="1383" spans="1:11" x14ac:dyDescent="0.25">
      <c r="A1383">
        <v>1440</v>
      </c>
      <c r="B1383" t="s">
        <v>628</v>
      </c>
      <c r="C1383" t="s">
        <v>6818</v>
      </c>
      <c r="D1383" s="10">
        <v>42035</v>
      </c>
      <c r="E1383" s="13" t="s">
        <v>5690</v>
      </c>
      <c r="F1383" s="13" t="s">
        <v>5691</v>
      </c>
      <c r="G1383" s="13" t="s">
        <v>2932</v>
      </c>
      <c r="H1383" s="13" t="s">
        <v>744</v>
      </c>
      <c r="I1383" s="13" t="s">
        <v>1849</v>
      </c>
      <c r="J1383" t="s">
        <v>6820</v>
      </c>
      <c r="K1383" t="s">
        <v>6844</v>
      </c>
    </row>
    <row r="1384" spans="1:11" x14ac:dyDescent="0.25">
      <c r="A1384">
        <v>1441</v>
      </c>
      <c r="B1384" t="s">
        <v>628</v>
      </c>
      <c r="C1384" t="s">
        <v>6819</v>
      </c>
      <c r="D1384" s="10">
        <v>42399</v>
      </c>
      <c r="E1384" s="13" t="s">
        <v>5692</v>
      </c>
      <c r="F1384" s="13" t="s">
        <v>5693</v>
      </c>
      <c r="G1384" s="13" t="s">
        <v>5694</v>
      </c>
      <c r="H1384" s="13" t="s">
        <v>744</v>
      </c>
      <c r="I1384" s="13" t="s">
        <v>5695</v>
      </c>
      <c r="J1384" t="s">
        <v>6820</v>
      </c>
      <c r="K1384" t="s">
        <v>6844</v>
      </c>
    </row>
    <row r="1385" spans="1:11" x14ac:dyDescent="0.25">
      <c r="A1385">
        <v>1442</v>
      </c>
      <c r="B1385" t="s">
        <v>629</v>
      </c>
      <c r="C1385" t="s">
        <v>6816</v>
      </c>
      <c r="D1385" s="10">
        <v>41274</v>
      </c>
      <c r="E1385" s="13" t="s">
        <v>5696</v>
      </c>
      <c r="F1385" s="13" t="s">
        <v>5697</v>
      </c>
      <c r="G1385" s="13" t="s">
        <v>5698</v>
      </c>
      <c r="H1385" s="13" t="s">
        <v>744</v>
      </c>
      <c r="I1385" s="13" t="s">
        <v>5699</v>
      </c>
      <c r="J1385" t="s">
        <v>8</v>
      </c>
      <c r="K1385" t="s">
        <v>6870</v>
      </c>
    </row>
    <row r="1386" spans="1:11" x14ac:dyDescent="0.25">
      <c r="A1386">
        <v>1443</v>
      </c>
      <c r="B1386" t="s">
        <v>629</v>
      </c>
      <c r="C1386" t="s">
        <v>6817</v>
      </c>
      <c r="D1386" s="10">
        <v>41639</v>
      </c>
      <c r="E1386" s="13" t="s">
        <v>5700</v>
      </c>
      <c r="F1386" s="13" t="s">
        <v>5701</v>
      </c>
      <c r="G1386" s="13" t="s">
        <v>5702</v>
      </c>
      <c r="H1386" s="13" t="s">
        <v>744</v>
      </c>
      <c r="I1386" s="13" t="s">
        <v>5703</v>
      </c>
      <c r="J1386" t="s">
        <v>8</v>
      </c>
      <c r="K1386" t="s">
        <v>6870</v>
      </c>
    </row>
    <row r="1387" spans="1:11" x14ac:dyDescent="0.25">
      <c r="A1387">
        <v>1444</v>
      </c>
      <c r="B1387" t="s">
        <v>629</v>
      </c>
      <c r="C1387" t="s">
        <v>6818</v>
      </c>
      <c r="D1387" s="10">
        <v>42004</v>
      </c>
      <c r="E1387" s="13" t="s">
        <v>5704</v>
      </c>
      <c r="F1387" s="13" t="s">
        <v>5705</v>
      </c>
      <c r="G1387" s="13" t="s">
        <v>5706</v>
      </c>
      <c r="H1387" s="13" t="s">
        <v>744</v>
      </c>
      <c r="I1387" s="13" t="s">
        <v>5707</v>
      </c>
      <c r="J1387" t="s">
        <v>8</v>
      </c>
      <c r="K1387" t="s">
        <v>6870</v>
      </c>
    </row>
    <row r="1388" spans="1:11" x14ac:dyDescent="0.25">
      <c r="A1388">
        <v>1445</v>
      </c>
      <c r="B1388" t="s">
        <v>629</v>
      </c>
      <c r="C1388" t="s">
        <v>6819</v>
      </c>
      <c r="D1388" s="10">
        <v>42369</v>
      </c>
      <c r="E1388" s="13" t="s">
        <v>5708</v>
      </c>
      <c r="F1388" s="13" t="s">
        <v>5709</v>
      </c>
      <c r="G1388" s="13" t="s">
        <v>5710</v>
      </c>
      <c r="H1388" s="13" t="s">
        <v>744</v>
      </c>
      <c r="I1388" s="13" t="s">
        <v>5711</v>
      </c>
      <c r="J1388" t="s">
        <v>8</v>
      </c>
      <c r="K1388" t="s">
        <v>6870</v>
      </c>
    </row>
    <row r="1389" spans="1:11" x14ac:dyDescent="0.25">
      <c r="A1389">
        <v>1446</v>
      </c>
      <c r="B1389" t="s">
        <v>630</v>
      </c>
      <c r="C1389" t="s">
        <v>6816</v>
      </c>
      <c r="D1389" s="10">
        <v>41274</v>
      </c>
      <c r="E1389" s="13" t="s">
        <v>5712</v>
      </c>
      <c r="F1389" s="13" t="s">
        <v>4069</v>
      </c>
      <c r="G1389" s="13" t="s">
        <v>2125</v>
      </c>
      <c r="H1389" s="13" t="s">
        <v>744</v>
      </c>
      <c r="I1389" s="13" t="s">
        <v>5713</v>
      </c>
      <c r="J1389" t="s">
        <v>61</v>
      </c>
      <c r="K1389" t="s">
        <v>62</v>
      </c>
    </row>
    <row r="1390" spans="1:11" x14ac:dyDescent="0.25">
      <c r="A1390">
        <v>1447</v>
      </c>
      <c r="B1390" t="s">
        <v>630</v>
      </c>
      <c r="C1390" t="s">
        <v>6817</v>
      </c>
      <c r="D1390" s="10">
        <v>41639</v>
      </c>
      <c r="E1390" s="13" t="s">
        <v>5714</v>
      </c>
      <c r="F1390" s="13" t="s">
        <v>5715</v>
      </c>
      <c r="G1390" s="13" t="s">
        <v>3791</v>
      </c>
      <c r="H1390" s="13" t="s">
        <v>744</v>
      </c>
      <c r="I1390" s="13" t="s">
        <v>5716</v>
      </c>
      <c r="J1390" t="s">
        <v>61</v>
      </c>
      <c r="K1390" t="s">
        <v>62</v>
      </c>
    </row>
    <row r="1391" spans="1:11" x14ac:dyDescent="0.25">
      <c r="A1391">
        <v>1448</v>
      </c>
      <c r="B1391" t="s">
        <v>630</v>
      </c>
      <c r="C1391" t="s">
        <v>6818</v>
      </c>
      <c r="D1391" s="10">
        <v>42004</v>
      </c>
      <c r="E1391" s="13" t="s">
        <v>5717</v>
      </c>
      <c r="F1391" s="13" t="s">
        <v>5718</v>
      </c>
      <c r="G1391" s="13" t="s">
        <v>5719</v>
      </c>
      <c r="H1391" s="13" t="s">
        <v>744</v>
      </c>
      <c r="I1391" s="13" t="s">
        <v>5720</v>
      </c>
      <c r="J1391" t="s">
        <v>61</v>
      </c>
      <c r="K1391" t="s">
        <v>62</v>
      </c>
    </row>
    <row r="1392" spans="1:11" x14ac:dyDescent="0.25">
      <c r="A1392">
        <v>1449</v>
      </c>
      <c r="B1392" t="s">
        <v>630</v>
      </c>
      <c r="C1392" t="s">
        <v>6819</v>
      </c>
      <c r="D1392" s="10">
        <v>42369</v>
      </c>
      <c r="E1392" s="13" t="s">
        <v>5721</v>
      </c>
      <c r="F1392" s="13" t="s">
        <v>5722</v>
      </c>
      <c r="G1392" s="13" t="s">
        <v>5723</v>
      </c>
      <c r="H1392" s="13" t="s">
        <v>744</v>
      </c>
      <c r="I1392" s="13" t="s">
        <v>5724</v>
      </c>
      <c r="J1392" t="s">
        <v>61</v>
      </c>
      <c r="K1392" t="s">
        <v>62</v>
      </c>
    </row>
    <row r="1393" spans="1:11" x14ac:dyDescent="0.25">
      <c r="A1393">
        <v>1450</v>
      </c>
      <c r="B1393" t="s">
        <v>631</v>
      </c>
      <c r="C1393" t="s">
        <v>6816</v>
      </c>
      <c r="D1393" s="10">
        <v>41274</v>
      </c>
      <c r="E1393" s="13" t="s">
        <v>5725</v>
      </c>
      <c r="F1393" s="13" t="s">
        <v>1461</v>
      </c>
      <c r="G1393" s="13" t="s">
        <v>4063</v>
      </c>
      <c r="H1393" s="13" t="s">
        <v>744</v>
      </c>
      <c r="I1393" s="13" t="s">
        <v>5726</v>
      </c>
      <c r="J1393" t="s">
        <v>66</v>
      </c>
      <c r="K1393" t="s">
        <v>137</v>
      </c>
    </row>
    <row r="1394" spans="1:11" x14ac:dyDescent="0.25">
      <c r="A1394">
        <v>1451</v>
      </c>
      <c r="B1394" t="s">
        <v>631</v>
      </c>
      <c r="C1394" t="s">
        <v>6817</v>
      </c>
      <c r="D1394" s="10">
        <v>41639</v>
      </c>
      <c r="E1394" s="13" t="s">
        <v>5727</v>
      </c>
      <c r="F1394" s="13" t="s">
        <v>3723</v>
      </c>
      <c r="G1394" s="13" t="s">
        <v>5728</v>
      </c>
      <c r="H1394" s="13" t="s">
        <v>744</v>
      </c>
      <c r="I1394" s="13" t="s">
        <v>5729</v>
      </c>
      <c r="J1394" t="s">
        <v>66</v>
      </c>
      <c r="K1394" t="s">
        <v>137</v>
      </c>
    </row>
    <row r="1395" spans="1:11" x14ac:dyDescent="0.25">
      <c r="A1395">
        <v>1452</v>
      </c>
      <c r="B1395" t="s">
        <v>631</v>
      </c>
      <c r="C1395" t="s">
        <v>6818</v>
      </c>
      <c r="D1395" s="10">
        <v>42004</v>
      </c>
      <c r="E1395" s="13" t="s">
        <v>5730</v>
      </c>
      <c r="F1395" s="13" t="s">
        <v>5731</v>
      </c>
      <c r="G1395" s="13" t="s">
        <v>3505</v>
      </c>
      <c r="H1395" s="13" t="s">
        <v>744</v>
      </c>
      <c r="I1395" s="13" t="s">
        <v>5732</v>
      </c>
      <c r="J1395" t="s">
        <v>66</v>
      </c>
      <c r="K1395" t="s">
        <v>137</v>
      </c>
    </row>
    <row r="1396" spans="1:11" x14ac:dyDescent="0.25">
      <c r="A1396">
        <v>1453</v>
      </c>
      <c r="B1396" t="s">
        <v>631</v>
      </c>
      <c r="C1396" t="s">
        <v>6819</v>
      </c>
      <c r="D1396" s="10">
        <v>42369</v>
      </c>
      <c r="E1396" s="13" t="s">
        <v>5733</v>
      </c>
      <c r="F1396" s="13" t="s">
        <v>5734</v>
      </c>
      <c r="G1396" s="13" t="s">
        <v>5735</v>
      </c>
      <c r="H1396" s="13" t="s">
        <v>744</v>
      </c>
      <c r="I1396" s="13" t="s">
        <v>5736</v>
      </c>
      <c r="J1396" t="s">
        <v>66</v>
      </c>
      <c r="K1396" t="s">
        <v>137</v>
      </c>
    </row>
    <row r="1397" spans="1:11" x14ac:dyDescent="0.25">
      <c r="A1397">
        <v>1458</v>
      </c>
      <c r="B1397" t="s">
        <v>632</v>
      </c>
      <c r="C1397" t="s">
        <v>6816</v>
      </c>
      <c r="D1397" s="10">
        <v>41453</v>
      </c>
      <c r="E1397" s="13" t="s">
        <v>5737</v>
      </c>
      <c r="F1397" s="13" t="s">
        <v>4640</v>
      </c>
      <c r="G1397" s="13" t="s">
        <v>5738</v>
      </c>
      <c r="H1397" s="13" t="s">
        <v>5739</v>
      </c>
      <c r="I1397" s="13" t="s">
        <v>2350</v>
      </c>
      <c r="J1397" t="s">
        <v>6822</v>
      </c>
      <c r="K1397" t="s">
        <v>6920</v>
      </c>
    </row>
    <row r="1398" spans="1:11" x14ac:dyDescent="0.25">
      <c r="A1398">
        <v>1459</v>
      </c>
      <c r="B1398" t="s">
        <v>632</v>
      </c>
      <c r="C1398" t="s">
        <v>6817</v>
      </c>
      <c r="D1398" s="10">
        <v>41817</v>
      </c>
      <c r="E1398" s="13" t="s">
        <v>5740</v>
      </c>
      <c r="F1398" s="13" t="s">
        <v>5741</v>
      </c>
      <c r="G1398" s="13" t="s">
        <v>3619</v>
      </c>
      <c r="H1398" s="13" t="s">
        <v>5742</v>
      </c>
      <c r="I1398" s="13" t="s">
        <v>5063</v>
      </c>
      <c r="J1398" t="s">
        <v>6822</v>
      </c>
      <c r="K1398" t="s">
        <v>6920</v>
      </c>
    </row>
    <row r="1399" spans="1:11" x14ac:dyDescent="0.25">
      <c r="A1399">
        <v>1460</v>
      </c>
      <c r="B1399" t="s">
        <v>632</v>
      </c>
      <c r="C1399" t="s">
        <v>6818</v>
      </c>
      <c r="D1399" s="10">
        <v>42188</v>
      </c>
      <c r="E1399" s="13" t="s">
        <v>5743</v>
      </c>
      <c r="F1399" s="13" t="s">
        <v>5744</v>
      </c>
      <c r="G1399" s="13" t="s">
        <v>1800</v>
      </c>
      <c r="H1399" s="13" t="s">
        <v>5745</v>
      </c>
      <c r="I1399" s="13" t="s">
        <v>3554</v>
      </c>
      <c r="J1399" t="s">
        <v>6822</v>
      </c>
      <c r="K1399" t="s">
        <v>6920</v>
      </c>
    </row>
    <row r="1400" spans="1:11" x14ac:dyDescent="0.25">
      <c r="A1400">
        <v>1461</v>
      </c>
      <c r="B1400" t="s">
        <v>632</v>
      </c>
      <c r="C1400" t="s">
        <v>6819</v>
      </c>
      <c r="D1400" s="10">
        <v>42552</v>
      </c>
      <c r="E1400" s="13" t="s">
        <v>5746</v>
      </c>
      <c r="F1400" s="13" t="s">
        <v>5747</v>
      </c>
      <c r="G1400" s="13" t="s">
        <v>5738</v>
      </c>
      <c r="H1400" s="13" t="s">
        <v>5748</v>
      </c>
      <c r="I1400" s="13" t="s">
        <v>5749</v>
      </c>
      <c r="J1400" t="s">
        <v>6822</v>
      </c>
      <c r="K1400" t="s">
        <v>6920</v>
      </c>
    </row>
    <row r="1401" spans="1:11" x14ac:dyDescent="0.25">
      <c r="A1401">
        <v>1462</v>
      </c>
      <c r="B1401" t="s">
        <v>634</v>
      </c>
      <c r="C1401" t="s">
        <v>6816</v>
      </c>
      <c r="D1401" s="10">
        <v>41333</v>
      </c>
      <c r="E1401" s="13" t="s">
        <v>5750</v>
      </c>
      <c r="F1401" s="13" t="s">
        <v>5751</v>
      </c>
      <c r="G1401" s="13" t="s">
        <v>5752</v>
      </c>
      <c r="H1401" s="13" t="s">
        <v>744</v>
      </c>
      <c r="I1401" s="13" t="s">
        <v>744</v>
      </c>
      <c r="J1401" t="s">
        <v>6828</v>
      </c>
      <c r="K1401" t="s">
        <v>6921</v>
      </c>
    </row>
    <row r="1402" spans="1:11" x14ac:dyDescent="0.25">
      <c r="A1402">
        <v>1463</v>
      </c>
      <c r="B1402" t="s">
        <v>634</v>
      </c>
      <c r="C1402" t="s">
        <v>6817</v>
      </c>
      <c r="D1402" s="10">
        <v>41698</v>
      </c>
      <c r="E1402" s="13" t="s">
        <v>5753</v>
      </c>
      <c r="F1402" s="13" t="s">
        <v>5754</v>
      </c>
      <c r="G1402" s="13" t="s">
        <v>5755</v>
      </c>
      <c r="H1402" s="13" t="s">
        <v>744</v>
      </c>
      <c r="I1402" s="13" t="s">
        <v>744</v>
      </c>
      <c r="J1402" t="s">
        <v>6828</v>
      </c>
      <c r="K1402" t="s">
        <v>6921</v>
      </c>
    </row>
    <row r="1403" spans="1:11" x14ac:dyDescent="0.25">
      <c r="A1403">
        <v>1464</v>
      </c>
      <c r="B1403" t="s">
        <v>634</v>
      </c>
      <c r="C1403" t="s">
        <v>6818</v>
      </c>
      <c r="D1403" s="10">
        <v>42063</v>
      </c>
      <c r="E1403" s="13" t="s">
        <v>5756</v>
      </c>
      <c r="F1403" s="13" t="s">
        <v>5757</v>
      </c>
      <c r="G1403" s="13" t="s">
        <v>5758</v>
      </c>
      <c r="H1403" s="13" t="s">
        <v>744</v>
      </c>
      <c r="I1403" s="13" t="s">
        <v>744</v>
      </c>
      <c r="J1403" t="s">
        <v>6828</v>
      </c>
      <c r="K1403" t="s">
        <v>6921</v>
      </c>
    </row>
    <row r="1404" spans="1:11" x14ac:dyDescent="0.25">
      <c r="A1404">
        <v>1465</v>
      </c>
      <c r="B1404" t="s">
        <v>634</v>
      </c>
      <c r="C1404" t="s">
        <v>6819</v>
      </c>
      <c r="D1404" s="10">
        <v>42429</v>
      </c>
      <c r="E1404" s="13" t="s">
        <v>5759</v>
      </c>
      <c r="F1404" s="13" t="s">
        <v>5760</v>
      </c>
      <c r="G1404" s="13" t="s">
        <v>5761</v>
      </c>
      <c r="H1404" s="13" t="s">
        <v>744</v>
      </c>
      <c r="I1404" s="13" t="s">
        <v>744</v>
      </c>
      <c r="J1404" t="s">
        <v>6828</v>
      </c>
      <c r="K1404" t="s">
        <v>6921</v>
      </c>
    </row>
    <row r="1405" spans="1:11" x14ac:dyDescent="0.25">
      <c r="A1405">
        <v>1466</v>
      </c>
      <c r="B1405" t="s">
        <v>636</v>
      </c>
      <c r="C1405" t="s">
        <v>6816</v>
      </c>
      <c r="D1405" s="10">
        <v>41636</v>
      </c>
      <c r="E1405" s="13" t="s">
        <v>5762</v>
      </c>
      <c r="F1405" s="13" t="s">
        <v>5763</v>
      </c>
      <c r="G1405" s="13" t="s">
        <v>5764</v>
      </c>
      <c r="H1405" s="13" t="s">
        <v>744</v>
      </c>
      <c r="I1405" s="13" t="s">
        <v>744</v>
      </c>
      <c r="J1405" t="s">
        <v>6820</v>
      </c>
      <c r="K1405" t="s">
        <v>6919</v>
      </c>
    </row>
    <row r="1406" spans="1:11" x14ac:dyDescent="0.25">
      <c r="A1406">
        <v>1467</v>
      </c>
      <c r="B1406" t="s">
        <v>636</v>
      </c>
      <c r="C1406" t="s">
        <v>6817</v>
      </c>
      <c r="D1406" s="10">
        <v>42007</v>
      </c>
      <c r="E1406" s="13" t="s">
        <v>5765</v>
      </c>
      <c r="F1406" s="13" t="s">
        <v>5766</v>
      </c>
      <c r="G1406" s="13" t="s">
        <v>5767</v>
      </c>
      <c r="H1406" s="13" t="s">
        <v>744</v>
      </c>
      <c r="I1406" s="13" t="s">
        <v>744</v>
      </c>
      <c r="J1406" t="s">
        <v>6820</v>
      </c>
      <c r="K1406" t="s">
        <v>6919</v>
      </c>
    </row>
    <row r="1407" spans="1:11" x14ac:dyDescent="0.25">
      <c r="A1407">
        <v>1468</v>
      </c>
      <c r="B1407" t="s">
        <v>636</v>
      </c>
      <c r="C1407" t="s">
        <v>6818</v>
      </c>
      <c r="D1407" s="10">
        <v>42371</v>
      </c>
      <c r="E1407" s="13" t="s">
        <v>5768</v>
      </c>
      <c r="F1407" s="13" t="s">
        <v>5769</v>
      </c>
      <c r="G1407" s="13" t="s">
        <v>5770</v>
      </c>
      <c r="H1407" s="13" t="s">
        <v>744</v>
      </c>
      <c r="I1407" s="13" t="s">
        <v>744</v>
      </c>
      <c r="J1407" t="s">
        <v>6820</v>
      </c>
      <c r="K1407" t="s">
        <v>6919</v>
      </c>
    </row>
    <row r="1408" spans="1:11" x14ac:dyDescent="0.25">
      <c r="A1408">
        <v>1469</v>
      </c>
      <c r="B1408" t="s">
        <v>636</v>
      </c>
      <c r="C1408" t="s">
        <v>6819</v>
      </c>
      <c r="D1408" s="10">
        <v>42735</v>
      </c>
      <c r="E1408" s="13" t="s">
        <v>5771</v>
      </c>
      <c r="F1408" s="13" t="s">
        <v>5772</v>
      </c>
      <c r="G1408" s="13" t="s">
        <v>5773</v>
      </c>
      <c r="H1408" s="13" t="s">
        <v>744</v>
      </c>
      <c r="I1408" s="13" t="s">
        <v>744</v>
      </c>
      <c r="J1408" t="s">
        <v>6820</v>
      </c>
      <c r="K1408" t="s">
        <v>6919</v>
      </c>
    </row>
    <row r="1409" spans="1:11" x14ac:dyDescent="0.25">
      <c r="A1409">
        <v>1470</v>
      </c>
      <c r="B1409" t="s">
        <v>637</v>
      </c>
      <c r="C1409" t="s">
        <v>6816</v>
      </c>
      <c r="D1409" s="10">
        <v>41544</v>
      </c>
      <c r="E1409" s="13" t="s">
        <v>2561</v>
      </c>
      <c r="F1409" s="13" t="s">
        <v>5774</v>
      </c>
      <c r="G1409" s="13" t="s">
        <v>5775</v>
      </c>
      <c r="H1409" s="13" t="s">
        <v>5776</v>
      </c>
      <c r="I1409" s="13" t="s">
        <v>5777</v>
      </c>
      <c r="J1409" t="s">
        <v>6822</v>
      </c>
      <c r="K1409" t="s">
        <v>46</v>
      </c>
    </row>
    <row r="1410" spans="1:11" x14ac:dyDescent="0.25">
      <c r="A1410">
        <v>1471</v>
      </c>
      <c r="B1410" t="s">
        <v>637</v>
      </c>
      <c r="C1410" t="s">
        <v>6817</v>
      </c>
      <c r="D1410" s="10">
        <v>41915</v>
      </c>
      <c r="E1410" s="13" t="s">
        <v>5778</v>
      </c>
      <c r="F1410" s="13" t="s">
        <v>5779</v>
      </c>
      <c r="G1410" s="13" t="s">
        <v>5780</v>
      </c>
      <c r="H1410" s="13" t="s">
        <v>5781</v>
      </c>
      <c r="I1410" s="13" t="s">
        <v>5782</v>
      </c>
      <c r="J1410" t="s">
        <v>6822</v>
      </c>
      <c r="K1410" t="s">
        <v>46</v>
      </c>
    </row>
    <row r="1411" spans="1:11" x14ac:dyDescent="0.25">
      <c r="A1411">
        <v>1472</v>
      </c>
      <c r="B1411" t="s">
        <v>637</v>
      </c>
      <c r="C1411" t="s">
        <v>6818</v>
      </c>
      <c r="D1411" s="10">
        <v>42279</v>
      </c>
      <c r="E1411" s="13" t="s">
        <v>5783</v>
      </c>
      <c r="F1411" s="13" t="s">
        <v>5784</v>
      </c>
      <c r="G1411" s="13" t="s">
        <v>5785</v>
      </c>
      <c r="H1411" s="13" t="s">
        <v>5786</v>
      </c>
      <c r="I1411" s="13" t="s">
        <v>5787</v>
      </c>
      <c r="J1411" t="s">
        <v>6822</v>
      </c>
      <c r="K1411" t="s">
        <v>46</v>
      </c>
    </row>
    <row r="1412" spans="1:11" x14ac:dyDescent="0.25">
      <c r="A1412">
        <v>1473</v>
      </c>
      <c r="B1412" t="s">
        <v>637</v>
      </c>
      <c r="C1412" t="s">
        <v>6819</v>
      </c>
      <c r="D1412" s="10">
        <v>42643</v>
      </c>
      <c r="E1412" s="13" t="s">
        <v>5788</v>
      </c>
      <c r="F1412" s="13" t="s">
        <v>5789</v>
      </c>
      <c r="G1412" s="13" t="s">
        <v>5790</v>
      </c>
      <c r="H1412" s="13" t="s">
        <v>5791</v>
      </c>
      <c r="I1412" s="13" t="s">
        <v>5792</v>
      </c>
      <c r="J1412" t="s">
        <v>6822</v>
      </c>
      <c r="K1412" t="s">
        <v>46</v>
      </c>
    </row>
    <row r="1413" spans="1:11" x14ac:dyDescent="0.25">
      <c r="A1413">
        <v>1474</v>
      </c>
      <c r="B1413" t="s">
        <v>639</v>
      </c>
      <c r="C1413" t="s">
        <v>6816</v>
      </c>
      <c r="D1413" s="10">
        <v>41274</v>
      </c>
      <c r="E1413" s="13" t="s">
        <v>5793</v>
      </c>
      <c r="F1413" s="13" t="s">
        <v>3810</v>
      </c>
      <c r="G1413" s="13" t="s">
        <v>5794</v>
      </c>
      <c r="H1413" s="13" t="s">
        <v>744</v>
      </c>
      <c r="I1413" s="13" t="s">
        <v>1968</v>
      </c>
      <c r="J1413" t="s">
        <v>107</v>
      </c>
      <c r="K1413" t="s">
        <v>6846</v>
      </c>
    </row>
    <row r="1414" spans="1:11" x14ac:dyDescent="0.25">
      <c r="A1414">
        <v>1475</v>
      </c>
      <c r="B1414" t="s">
        <v>639</v>
      </c>
      <c r="C1414" t="s">
        <v>6817</v>
      </c>
      <c r="D1414" s="10">
        <v>41639</v>
      </c>
      <c r="E1414" s="13" t="s">
        <v>5795</v>
      </c>
      <c r="F1414" s="13" t="s">
        <v>5796</v>
      </c>
      <c r="G1414" s="13" t="s">
        <v>5797</v>
      </c>
      <c r="H1414" s="13" t="s">
        <v>744</v>
      </c>
      <c r="I1414" s="13" t="s">
        <v>5798</v>
      </c>
      <c r="J1414" t="s">
        <v>107</v>
      </c>
      <c r="K1414" t="s">
        <v>6846</v>
      </c>
    </row>
    <row r="1415" spans="1:11" x14ac:dyDescent="0.25">
      <c r="A1415">
        <v>1476</v>
      </c>
      <c r="B1415" t="s">
        <v>639</v>
      </c>
      <c r="C1415" t="s">
        <v>6818</v>
      </c>
      <c r="D1415" s="10">
        <v>42004</v>
      </c>
      <c r="E1415" s="13" t="s">
        <v>5799</v>
      </c>
      <c r="F1415" s="13" t="s">
        <v>5800</v>
      </c>
      <c r="G1415" s="13" t="s">
        <v>5349</v>
      </c>
      <c r="H1415" s="13" t="s">
        <v>744</v>
      </c>
      <c r="I1415" s="13" t="s">
        <v>5801</v>
      </c>
      <c r="J1415" t="s">
        <v>107</v>
      </c>
      <c r="K1415" t="s">
        <v>6846</v>
      </c>
    </row>
    <row r="1416" spans="1:11" x14ac:dyDescent="0.25">
      <c r="A1416">
        <v>1477</v>
      </c>
      <c r="B1416" t="s">
        <v>639</v>
      </c>
      <c r="C1416" t="s">
        <v>6819</v>
      </c>
      <c r="D1416" s="10">
        <v>42369</v>
      </c>
      <c r="E1416" s="13" t="s">
        <v>5802</v>
      </c>
      <c r="F1416" s="13" t="s">
        <v>5803</v>
      </c>
      <c r="G1416" s="13" t="s">
        <v>2150</v>
      </c>
      <c r="H1416" s="13" t="s">
        <v>744</v>
      </c>
      <c r="I1416" s="13" t="s">
        <v>2011</v>
      </c>
      <c r="J1416" t="s">
        <v>107</v>
      </c>
      <c r="K1416" t="s">
        <v>6846</v>
      </c>
    </row>
    <row r="1417" spans="1:11" x14ac:dyDescent="0.25">
      <c r="A1417">
        <v>1478</v>
      </c>
      <c r="B1417" t="s">
        <v>640</v>
      </c>
      <c r="C1417" t="s">
        <v>6816</v>
      </c>
      <c r="D1417" s="10">
        <v>41274</v>
      </c>
      <c r="E1417" s="13" t="s">
        <v>5804</v>
      </c>
      <c r="F1417" s="13" t="s">
        <v>5805</v>
      </c>
      <c r="G1417" s="13" t="s">
        <v>5806</v>
      </c>
      <c r="H1417" s="13" t="s">
        <v>744</v>
      </c>
      <c r="I1417" s="13" t="s">
        <v>5807</v>
      </c>
      <c r="J1417" t="s">
        <v>66</v>
      </c>
      <c r="K1417" t="s">
        <v>6853</v>
      </c>
    </row>
    <row r="1418" spans="1:11" x14ac:dyDescent="0.25">
      <c r="A1418">
        <v>1479</v>
      </c>
      <c r="B1418" t="s">
        <v>640</v>
      </c>
      <c r="C1418" t="s">
        <v>6817</v>
      </c>
      <c r="D1418" s="10">
        <v>41639</v>
      </c>
      <c r="E1418" s="13" t="s">
        <v>5808</v>
      </c>
      <c r="F1418" s="13" t="s">
        <v>1996</v>
      </c>
      <c r="G1418" s="13" t="s">
        <v>5809</v>
      </c>
      <c r="H1418" s="13" t="s">
        <v>744</v>
      </c>
      <c r="I1418" s="13" t="s">
        <v>5810</v>
      </c>
      <c r="J1418" t="s">
        <v>66</v>
      </c>
      <c r="K1418" t="s">
        <v>6853</v>
      </c>
    </row>
    <row r="1419" spans="1:11" x14ac:dyDescent="0.25">
      <c r="A1419">
        <v>1480</v>
      </c>
      <c r="B1419" t="s">
        <v>640</v>
      </c>
      <c r="C1419" t="s">
        <v>6818</v>
      </c>
      <c r="D1419" s="10">
        <v>42004</v>
      </c>
      <c r="E1419" s="13" t="s">
        <v>5811</v>
      </c>
      <c r="F1419" s="13" t="s">
        <v>5812</v>
      </c>
      <c r="G1419" s="13" t="s">
        <v>5813</v>
      </c>
      <c r="H1419" s="13" t="s">
        <v>744</v>
      </c>
      <c r="I1419" s="13" t="s">
        <v>5814</v>
      </c>
      <c r="J1419" t="s">
        <v>66</v>
      </c>
      <c r="K1419" t="s">
        <v>6853</v>
      </c>
    </row>
    <row r="1420" spans="1:11" x14ac:dyDescent="0.25">
      <c r="A1420">
        <v>1481</v>
      </c>
      <c r="B1420" t="s">
        <v>640</v>
      </c>
      <c r="C1420" t="s">
        <v>6819</v>
      </c>
      <c r="D1420" s="10">
        <v>42369</v>
      </c>
      <c r="E1420" s="13" t="s">
        <v>5815</v>
      </c>
      <c r="F1420" s="13" t="s">
        <v>5816</v>
      </c>
      <c r="G1420" s="13" t="s">
        <v>5817</v>
      </c>
      <c r="H1420" s="13" t="s">
        <v>744</v>
      </c>
      <c r="I1420" s="13" t="s">
        <v>5818</v>
      </c>
      <c r="J1420" t="s">
        <v>66</v>
      </c>
      <c r="K1420" t="s">
        <v>6853</v>
      </c>
    </row>
    <row r="1421" spans="1:11" x14ac:dyDescent="0.25">
      <c r="A1421">
        <v>1482</v>
      </c>
      <c r="B1421" t="s">
        <v>641</v>
      </c>
      <c r="C1421" t="s">
        <v>6816</v>
      </c>
      <c r="D1421" s="10">
        <v>41639</v>
      </c>
      <c r="E1421" s="13" t="s">
        <v>5819</v>
      </c>
      <c r="F1421" s="13" t="s">
        <v>4843</v>
      </c>
      <c r="G1421" s="13" t="s">
        <v>5820</v>
      </c>
      <c r="H1421" s="13" t="s">
        <v>5821</v>
      </c>
      <c r="I1421" s="13" t="s">
        <v>4747</v>
      </c>
      <c r="J1421" t="s">
        <v>6824</v>
      </c>
      <c r="K1421" t="s">
        <v>6826</v>
      </c>
    </row>
    <row r="1422" spans="1:11" x14ac:dyDescent="0.25">
      <c r="A1422">
        <v>1483</v>
      </c>
      <c r="B1422" t="s">
        <v>641</v>
      </c>
      <c r="C1422" t="s">
        <v>6817</v>
      </c>
      <c r="D1422" s="10">
        <v>42004</v>
      </c>
      <c r="E1422" s="13" t="s">
        <v>5822</v>
      </c>
      <c r="F1422" s="13" t="s">
        <v>2553</v>
      </c>
      <c r="G1422" s="13" t="s">
        <v>5823</v>
      </c>
      <c r="H1422" s="13" t="s">
        <v>2324</v>
      </c>
      <c r="I1422" s="13" t="s">
        <v>5824</v>
      </c>
      <c r="J1422" t="s">
        <v>6824</v>
      </c>
      <c r="K1422" t="s">
        <v>6826</v>
      </c>
    </row>
    <row r="1423" spans="1:11" x14ac:dyDescent="0.25">
      <c r="A1423">
        <v>1484</v>
      </c>
      <c r="B1423" t="s">
        <v>641</v>
      </c>
      <c r="C1423" t="s">
        <v>6818</v>
      </c>
      <c r="D1423" s="10">
        <v>42369</v>
      </c>
      <c r="E1423" s="13" t="s">
        <v>5825</v>
      </c>
      <c r="F1423" s="13" t="s">
        <v>5826</v>
      </c>
      <c r="G1423" s="13" t="s">
        <v>5827</v>
      </c>
      <c r="H1423" s="13" t="s">
        <v>2803</v>
      </c>
      <c r="I1423" s="13" t="s">
        <v>2960</v>
      </c>
      <c r="J1423" t="s">
        <v>6824</v>
      </c>
      <c r="K1423" t="s">
        <v>6826</v>
      </c>
    </row>
    <row r="1424" spans="1:11" x14ac:dyDescent="0.25">
      <c r="A1424">
        <v>1485</v>
      </c>
      <c r="B1424" t="s">
        <v>641</v>
      </c>
      <c r="C1424" t="s">
        <v>6819</v>
      </c>
      <c r="D1424" s="10">
        <v>42735</v>
      </c>
      <c r="E1424" s="13" t="s">
        <v>4626</v>
      </c>
      <c r="F1424" s="13" t="s">
        <v>5828</v>
      </c>
      <c r="G1424" s="13" t="s">
        <v>5829</v>
      </c>
      <c r="H1424" s="13" t="s">
        <v>5830</v>
      </c>
      <c r="I1424" s="13" t="s">
        <v>1786</v>
      </c>
      <c r="J1424" t="s">
        <v>6824</v>
      </c>
      <c r="K1424" t="s">
        <v>6826</v>
      </c>
    </row>
    <row r="1425" spans="1:11" x14ac:dyDescent="0.25">
      <c r="A1425">
        <v>1486</v>
      </c>
      <c r="B1425" t="s">
        <v>642</v>
      </c>
      <c r="C1425" t="s">
        <v>6816</v>
      </c>
      <c r="D1425" s="10">
        <v>41362</v>
      </c>
      <c r="E1425" s="13" t="s">
        <v>5831</v>
      </c>
      <c r="F1425" s="13" t="s">
        <v>4507</v>
      </c>
      <c r="G1425" s="13" t="s">
        <v>5832</v>
      </c>
      <c r="H1425" s="13" t="s">
        <v>4853</v>
      </c>
      <c r="I1425" s="13" t="s">
        <v>5833</v>
      </c>
      <c r="J1425" t="s">
        <v>6822</v>
      </c>
      <c r="K1425" t="s">
        <v>6827</v>
      </c>
    </row>
    <row r="1426" spans="1:11" x14ac:dyDescent="0.25">
      <c r="A1426">
        <v>1487</v>
      </c>
      <c r="B1426" t="s">
        <v>642</v>
      </c>
      <c r="C1426" t="s">
        <v>6817</v>
      </c>
      <c r="D1426" s="10">
        <v>41726</v>
      </c>
      <c r="E1426" s="13" t="s">
        <v>5834</v>
      </c>
      <c r="F1426" s="13" t="s">
        <v>1243</v>
      </c>
      <c r="G1426" s="13" t="s">
        <v>5835</v>
      </c>
      <c r="H1426" s="13" t="s">
        <v>3619</v>
      </c>
      <c r="I1426" s="13" t="s">
        <v>2427</v>
      </c>
      <c r="J1426" t="s">
        <v>6822</v>
      </c>
      <c r="K1426" t="s">
        <v>6827</v>
      </c>
    </row>
    <row r="1427" spans="1:11" x14ac:dyDescent="0.25">
      <c r="A1427">
        <v>1488</v>
      </c>
      <c r="B1427" t="s">
        <v>642</v>
      </c>
      <c r="C1427" t="s">
        <v>6818</v>
      </c>
      <c r="D1427" s="10">
        <v>42097</v>
      </c>
      <c r="E1427" s="13" t="s">
        <v>5836</v>
      </c>
      <c r="F1427" s="13" t="s">
        <v>5837</v>
      </c>
      <c r="G1427" s="13" t="s">
        <v>1978</v>
      </c>
      <c r="H1427" s="13" t="s">
        <v>5838</v>
      </c>
      <c r="I1427" s="13" t="s">
        <v>5839</v>
      </c>
      <c r="J1427" t="s">
        <v>6822</v>
      </c>
      <c r="K1427" t="s">
        <v>6827</v>
      </c>
    </row>
    <row r="1428" spans="1:11" x14ac:dyDescent="0.25">
      <c r="A1428">
        <v>1489</v>
      </c>
      <c r="B1428" t="s">
        <v>642</v>
      </c>
      <c r="C1428" t="s">
        <v>6819</v>
      </c>
      <c r="D1428" s="10">
        <v>42461</v>
      </c>
      <c r="E1428" s="13" t="s">
        <v>5840</v>
      </c>
      <c r="F1428" s="13" t="s">
        <v>5841</v>
      </c>
      <c r="G1428" s="13" t="s">
        <v>5842</v>
      </c>
      <c r="H1428" s="13" t="s">
        <v>5843</v>
      </c>
      <c r="I1428" s="13" t="s">
        <v>5844</v>
      </c>
      <c r="J1428" t="s">
        <v>6822</v>
      </c>
      <c r="K1428" t="s">
        <v>6827</v>
      </c>
    </row>
    <row r="1429" spans="1:11" x14ac:dyDescent="0.25">
      <c r="A1429">
        <v>1490</v>
      </c>
      <c r="B1429" t="s">
        <v>645</v>
      </c>
      <c r="C1429" t="s">
        <v>6816</v>
      </c>
      <c r="D1429" s="10">
        <v>41454</v>
      </c>
      <c r="E1429" s="13" t="s">
        <v>5845</v>
      </c>
      <c r="F1429" s="13" t="s">
        <v>5846</v>
      </c>
      <c r="G1429" s="13" t="s">
        <v>5847</v>
      </c>
      <c r="H1429" s="13" t="s">
        <v>744</v>
      </c>
      <c r="I1429" s="13" t="s">
        <v>744</v>
      </c>
      <c r="J1429" t="s">
        <v>6828</v>
      </c>
      <c r="K1429" t="s">
        <v>6922</v>
      </c>
    </row>
    <row r="1430" spans="1:11" x14ac:dyDescent="0.25">
      <c r="A1430">
        <v>1491</v>
      </c>
      <c r="B1430" t="s">
        <v>645</v>
      </c>
      <c r="C1430" t="s">
        <v>6817</v>
      </c>
      <c r="D1430" s="10">
        <v>41818</v>
      </c>
      <c r="E1430" s="13" t="s">
        <v>5848</v>
      </c>
      <c r="F1430" s="13" t="s">
        <v>5849</v>
      </c>
      <c r="G1430" s="13" t="s">
        <v>744</v>
      </c>
      <c r="H1430" s="13" t="s">
        <v>744</v>
      </c>
      <c r="I1430" s="13" t="s">
        <v>744</v>
      </c>
      <c r="J1430" t="s">
        <v>6828</v>
      </c>
      <c r="K1430" t="s">
        <v>6922</v>
      </c>
    </row>
    <row r="1431" spans="1:11" x14ac:dyDescent="0.25">
      <c r="A1431">
        <v>1492</v>
      </c>
      <c r="B1431" t="s">
        <v>645</v>
      </c>
      <c r="C1431" t="s">
        <v>6818</v>
      </c>
      <c r="D1431" s="10">
        <v>42182</v>
      </c>
      <c r="E1431" s="13" t="s">
        <v>5850</v>
      </c>
      <c r="F1431" s="13" t="s">
        <v>5851</v>
      </c>
      <c r="G1431" s="13" t="s">
        <v>744</v>
      </c>
      <c r="H1431" s="13" t="s">
        <v>744</v>
      </c>
      <c r="I1431" s="13" t="s">
        <v>744</v>
      </c>
      <c r="J1431" t="s">
        <v>6828</v>
      </c>
      <c r="K1431" t="s">
        <v>6922</v>
      </c>
    </row>
    <row r="1432" spans="1:11" x14ac:dyDescent="0.25">
      <c r="A1432">
        <v>1493</v>
      </c>
      <c r="B1432" t="s">
        <v>645</v>
      </c>
      <c r="C1432" t="s">
        <v>6819</v>
      </c>
      <c r="D1432" s="10">
        <v>42553</v>
      </c>
      <c r="E1432" s="13" t="s">
        <v>5852</v>
      </c>
      <c r="F1432" s="13" t="s">
        <v>5853</v>
      </c>
      <c r="G1432" s="13" t="s">
        <v>744</v>
      </c>
      <c r="H1432" s="13" t="s">
        <v>744</v>
      </c>
      <c r="I1432" s="13" t="s">
        <v>744</v>
      </c>
      <c r="J1432" t="s">
        <v>6828</v>
      </c>
      <c r="K1432" t="s">
        <v>6922</v>
      </c>
    </row>
    <row r="1433" spans="1:11" x14ac:dyDescent="0.25">
      <c r="A1433">
        <v>1494</v>
      </c>
      <c r="B1433" t="s">
        <v>651</v>
      </c>
      <c r="C1433" t="s">
        <v>6816</v>
      </c>
      <c r="D1433" s="10">
        <v>41274</v>
      </c>
      <c r="E1433" s="13" t="s">
        <v>5854</v>
      </c>
      <c r="F1433" s="13" t="s">
        <v>5855</v>
      </c>
      <c r="G1433" s="13" t="s">
        <v>5856</v>
      </c>
      <c r="H1433" s="13" t="s">
        <v>744</v>
      </c>
      <c r="I1433" s="13" t="s">
        <v>5857</v>
      </c>
      <c r="J1433" t="s">
        <v>6877</v>
      </c>
      <c r="K1433" t="s">
        <v>6878</v>
      </c>
    </row>
    <row r="1434" spans="1:11" x14ac:dyDescent="0.25">
      <c r="A1434">
        <v>1495</v>
      </c>
      <c r="B1434" t="s">
        <v>651</v>
      </c>
      <c r="C1434" t="s">
        <v>6817</v>
      </c>
      <c r="D1434" s="10">
        <v>41639</v>
      </c>
      <c r="E1434" s="13" t="s">
        <v>5858</v>
      </c>
      <c r="F1434" s="13" t="s">
        <v>5859</v>
      </c>
      <c r="G1434" s="13" t="s">
        <v>5860</v>
      </c>
      <c r="H1434" s="13" t="s">
        <v>744</v>
      </c>
      <c r="I1434" s="13" t="s">
        <v>5861</v>
      </c>
      <c r="J1434" t="s">
        <v>6877</v>
      </c>
      <c r="K1434" t="s">
        <v>6878</v>
      </c>
    </row>
    <row r="1435" spans="1:11" x14ac:dyDescent="0.25">
      <c r="A1435">
        <v>1496</v>
      </c>
      <c r="B1435" t="s">
        <v>651</v>
      </c>
      <c r="C1435" t="s">
        <v>6818</v>
      </c>
      <c r="D1435" s="10">
        <v>42004</v>
      </c>
      <c r="E1435" s="13" t="s">
        <v>5862</v>
      </c>
      <c r="F1435" s="13" t="s">
        <v>5863</v>
      </c>
      <c r="G1435" s="13" t="s">
        <v>5864</v>
      </c>
      <c r="H1435" s="13" t="s">
        <v>744</v>
      </c>
      <c r="I1435" s="13" t="s">
        <v>5865</v>
      </c>
      <c r="J1435" t="s">
        <v>6877</v>
      </c>
      <c r="K1435" t="s">
        <v>6878</v>
      </c>
    </row>
    <row r="1436" spans="1:11" x14ac:dyDescent="0.25">
      <c r="A1436">
        <v>1497</v>
      </c>
      <c r="B1436" t="s">
        <v>651</v>
      </c>
      <c r="C1436" t="s">
        <v>6819</v>
      </c>
      <c r="D1436" s="10">
        <v>42369</v>
      </c>
      <c r="E1436" s="13" t="s">
        <v>5866</v>
      </c>
      <c r="F1436" s="13" t="s">
        <v>5867</v>
      </c>
      <c r="G1436" s="13" t="s">
        <v>5868</v>
      </c>
      <c r="H1436" s="13" t="s">
        <v>744</v>
      </c>
      <c r="I1436" s="13" t="s">
        <v>5869</v>
      </c>
      <c r="J1436" t="s">
        <v>6877</v>
      </c>
      <c r="K1436" t="s">
        <v>6878</v>
      </c>
    </row>
    <row r="1437" spans="1:11" x14ac:dyDescent="0.25">
      <c r="A1437">
        <v>1498</v>
      </c>
      <c r="B1437" t="s">
        <v>652</v>
      </c>
      <c r="C1437" t="s">
        <v>6816</v>
      </c>
      <c r="D1437" s="10">
        <v>41639</v>
      </c>
      <c r="E1437" s="13" t="s">
        <v>5870</v>
      </c>
      <c r="F1437" s="13" t="s">
        <v>5871</v>
      </c>
      <c r="G1437" s="13" t="s">
        <v>5872</v>
      </c>
      <c r="H1437" s="13" t="s">
        <v>744</v>
      </c>
      <c r="I1437" s="13" t="s">
        <v>744</v>
      </c>
      <c r="J1437" t="s">
        <v>6828</v>
      </c>
      <c r="K1437" t="s">
        <v>653</v>
      </c>
    </row>
    <row r="1438" spans="1:11" x14ac:dyDescent="0.25">
      <c r="A1438">
        <v>1499</v>
      </c>
      <c r="B1438" t="s">
        <v>652</v>
      </c>
      <c r="C1438" t="s">
        <v>6817</v>
      </c>
      <c r="D1438" s="10">
        <v>42004</v>
      </c>
      <c r="E1438" s="13" t="s">
        <v>5873</v>
      </c>
      <c r="F1438" s="13" t="s">
        <v>5874</v>
      </c>
      <c r="G1438" s="13" t="s">
        <v>5875</v>
      </c>
      <c r="H1438" s="13" t="s">
        <v>744</v>
      </c>
      <c r="I1438" s="13" t="s">
        <v>744</v>
      </c>
      <c r="J1438" t="s">
        <v>6828</v>
      </c>
      <c r="K1438" t="s">
        <v>653</v>
      </c>
    </row>
    <row r="1439" spans="1:11" x14ac:dyDescent="0.25">
      <c r="A1439">
        <v>1500</v>
      </c>
      <c r="B1439" t="s">
        <v>652</v>
      </c>
      <c r="C1439" t="s">
        <v>6818</v>
      </c>
      <c r="D1439" s="10">
        <v>42369</v>
      </c>
      <c r="E1439" s="13" t="s">
        <v>5876</v>
      </c>
      <c r="F1439" s="13" t="s">
        <v>5877</v>
      </c>
      <c r="G1439" s="13" t="s">
        <v>5878</v>
      </c>
      <c r="H1439" s="13" t="s">
        <v>744</v>
      </c>
      <c r="I1439" s="13" t="s">
        <v>744</v>
      </c>
      <c r="J1439" t="s">
        <v>6828</v>
      </c>
      <c r="K1439" t="s">
        <v>653</v>
      </c>
    </row>
    <row r="1440" spans="1:11" x14ac:dyDescent="0.25">
      <c r="A1440">
        <v>1501</v>
      </c>
      <c r="B1440" t="s">
        <v>652</v>
      </c>
      <c r="C1440" t="s">
        <v>6819</v>
      </c>
      <c r="D1440" s="10">
        <v>42735</v>
      </c>
      <c r="E1440" s="13" t="s">
        <v>5879</v>
      </c>
      <c r="F1440" s="13" t="s">
        <v>5880</v>
      </c>
      <c r="G1440" s="13" t="s">
        <v>5881</v>
      </c>
      <c r="H1440" s="13" t="s">
        <v>744</v>
      </c>
      <c r="I1440" s="13" t="s">
        <v>744</v>
      </c>
      <c r="J1440" t="s">
        <v>6828</v>
      </c>
      <c r="K1440" t="s">
        <v>653</v>
      </c>
    </row>
    <row r="1441" spans="1:11" x14ac:dyDescent="0.25">
      <c r="A1441">
        <v>1502</v>
      </c>
      <c r="B1441" t="s">
        <v>654</v>
      </c>
      <c r="C1441" t="s">
        <v>6816</v>
      </c>
      <c r="D1441" s="10">
        <v>41274</v>
      </c>
      <c r="E1441" s="13" t="s">
        <v>5882</v>
      </c>
      <c r="F1441" s="13" t="s">
        <v>5883</v>
      </c>
      <c r="G1441" s="13" t="s">
        <v>5884</v>
      </c>
      <c r="H1441" s="13" t="s">
        <v>5885</v>
      </c>
      <c r="I1441" s="13" t="s">
        <v>744</v>
      </c>
      <c r="J1441" t="s">
        <v>6822</v>
      </c>
      <c r="K1441" t="s">
        <v>6827</v>
      </c>
    </row>
    <row r="1442" spans="1:11" x14ac:dyDescent="0.25">
      <c r="A1442">
        <v>1503</v>
      </c>
      <c r="B1442" t="s">
        <v>654</v>
      </c>
      <c r="C1442" t="s">
        <v>6817</v>
      </c>
      <c r="D1442" s="10">
        <v>41639</v>
      </c>
      <c r="E1442" s="13" t="s">
        <v>5886</v>
      </c>
      <c r="F1442" s="13" t="s">
        <v>5887</v>
      </c>
      <c r="G1442" s="13" t="s">
        <v>1104</v>
      </c>
      <c r="H1442" s="13" t="s">
        <v>5888</v>
      </c>
      <c r="I1442" s="13" t="s">
        <v>744</v>
      </c>
      <c r="J1442" t="s">
        <v>6822</v>
      </c>
      <c r="K1442" t="s">
        <v>6827</v>
      </c>
    </row>
    <row r="1443" spans="1:11" x14ac:dyDescent="0.25">
      <c r="A1443">
        <v>1504</v>
      </c>
      <c r="B1443" t="s">
        <v>654</v>
      </c>
      <c r="C1443" t="s">
        <v>6818</v>
      </c>
      <c r="D1443" s="10">
        <v>42004</v>
      </c>
      <c r="E1443" s="13" t="s">
        <v>5889</v>
      </c>
      <c r="F1443" s="13" t="s">
        <v>5890</v>
      </c>
      <c r="G1443" s="13" t="s">
        <v>5891</v>
      </c>
      <c r="H1443" s="13" t="s">
        <v>4448</v>
      </c>
      <c r="I1443" s="13" t="s">
        <v>744</v>
      </c>
      <c r="J1443" t="s">
        <v>6822</v>
      </c>
      <c r="K1443" t="s">
        <v>6827</v>
      </c>
    </row>
    <row r="1444" spans="1:11" x14ac:dyDescent="0.25">
      <c r="A1444">
        <v>1505</v>
      </c>
      <c r="B1444" t="s">
        <v>654</v>
      </c>
      <c r="C1444" t="s">
        <v>6819</v>
      </c>
      <c r="D1444" s="10">
        <v>42369</v>
      </c>
      <c r="E1444" s="13" t="s">
        <v>5892</v>
      </c>
      <c r="F1444" s="13" t="s">
        <v>1897</v>
      </c>
      <c r="G1444" s="13" t="s">
        <v>5893</v>
      </c>
      <c r="H1444" s="13" t="s">
        <v>3325</v>
      </c>
      <c r="I1444" s="13" t="s">
        <v>744</v>
      </c>
      <c r="J1444" t="s">
        <v>6822</v>
      </c>
      <c r="K1444" t="s">
        <v>6827</v>
      </c>
    </row>
    <row r="1445" spans="1:11" x14ac:dyDescent="0.25">
      <c r="A1445">
        <v>1506</v>
      </c>
      <c r="B1445" t="s">
        <v>655</v>
      </c>
      <c r="C1445" t="s">
        <v>6816</v>
      </c>
      <c r="D1445" s="10">
        <v>41547</v>
      </c>
      <c r="E1445" s="13" t="s">
        <v>5894</v>
      </c>
      <c r="F1445" s="13" t="s">
        <v>5895</v>
      </c>
      <c r="G1445" s="13" t="s">
        <v>5896</v>
      </c>
      <c r="H1445" s="13" t="s">
        <v>744</v>
      </c>
      <c r="I1445" s="13" t="s">
        <v>5897</v>
      </c>
      <c r="J1445" t="s">
        <v>8</v>
      </c>
      <c r="K1445" t="s">
        <v>6849</v>
      </c>
    </row>
    <row r="1446" spans="1:11" x14ac:dyDescent="0.25">
      <c r="A1446">
        <v>1507</v>
      </c>
      <c r="B1446" t="s">
        <v>655</v>
      </c>
      <c r="C1446" t="s">
        <v>6817</v>
      </c>
      <c r="D1446" s="10">
        <v>41912</v>
      </c>
      <c r="E1446" s="13" t="s">
        <v>5898</v>
      </c>
      <c r="F1446" s="13" t="s">
        <v>5899</v>
      </c>
      <c r="G1446" s="13" t="s">
        <v>5900</v>
      </c>
      <c r="H1446" s="13" t="s">
        <v>744</v>
      </c>
      <c r="I1446" s="13" t="s">
        <v>5901</v>
      </c>
      <c r="J1446" t="s">
        <v>8</v>
      </c>
      <c r="K1446" t="s">
        <v>6849</v>
      </c>
    </row>
    <row r="1447" spans="1:11" x14ac:dyDescent="0.25">
      <c r="A1447">
        <v>1508</v>
      </c>
      <c r="B1447" t="s">
        <v>655</v>
      </c>
      <c r="C1447" t="s">
        <v>6818</v>
      </c>
      <c r="D1447" s="10">
        <v>42277</v>
      </c>
      <c r="E1447" s="13" t="s">
        <v>5902</v>
      </c>
      <c r="F1447" s="13" t="s">
        <v>5903</v>
      </c>
      <c r="G1447" s="13" t="s">
        <v>5904</v>
      </c>
      <c r="H1447" s="13" t="s">
        <v>744</v>
      </c>
      <c r="I1447" s="13" t="s">
        <v>5905</v>
      </c>
      <c r="J1447" t="s">
        <v>8</v>
      </c>
      <c r="K1447" t="s">
        <v>6849</v>
      </c>
    </row>
    <row r="1448" spans="1:11" x14ac:dyDescent="0.25">
      <c r="A1448">
        <v>1509</v>
      </c>
      <c r="B1448" t="s">
        <v>655</v>
      </c>
      <c r="C1448" t="s">
        <v>6819</v>
      </c>
      <c r="D1448" s="10">
        <v>42643</v>
      </c>
      <c r="E1448" s="13" t="s">
        <v>5906</v>
      </c>
      <c r="F1448" s="13" t="s">
        <v>5907</v>
      </c>
      <c r="G1448" s="13" t="s">
        <v>5908</v>
      </c>
      <c r="H1448" s="13" t="s">
        <v>744</v>
      </c>
      <c r="I1448" s="13" t="s">
        <v>5909</v>
      </c>
      <c r="J1448" t="s">
        <v>8</v>
      </c>
      <c r="K1448" t="s">
        <v>6849</v>
      </c>
    </row>
    <row r="1449" spans="1:11" x14ac:dyDescent="0.25">
      <c r="A1449">
        <v>1510</v>
      </c>
      <c r="B1449" t="s">
        <v>656</v>
      </c>
      <c r="C1449" t="s">
        <v>6816</v>
      </c>
      <c r="D1449" s="10">
        <v>41544</v>
      </c>
      <c r="E1449" s="13" t="s">
        <v>5910</v>
      </c>
      <c r="F1449" s="13" t="s">
        <v>5911</v>
      </c>
      <c r="G1449" s="13" t="s">
        <v>5912</v>
      </c>
      <c r="H1449" s="13" t="s">
        <v>5913</v>
      </c>
      <c r="I1449" s="13" t="s">
        <v>744</v>
      </c>
      <c r="J1449" t="s">
        <v>6822</v>
      </c>
      <c r="K1449" t="s">
        <v>6923</v>
      </c>
    </row>
    <row r="1450" spans="1:11" x14ac:dyDescent="0.25">
      <c r="A1450">
        <v>1511</v>
      </c>
      <c r="B1450" t="s">
        <v>656</v>
      </c>
      <c r="C1450" t="s">
        <v>6817</v>
      </c>
      <c r="D1450" s="10">
        <v>41908</v>
      </c>
      <c r="E1450" s="13" t="s">
        <v>5914</v>
      </c>
      <c r="F1450" s="13" t="s">
        <v>5915</v>
      </c>
      <c r="G1450" s="13" t="s">
        <v>3739</v>
      </c>
      <c r="H1450" s="13" t="s">
        <v>5916</v>
      </c>
      <c r="I1450" s="13" t="s">
        <v>744</v>
      </c>
      <c r="J1450" t="s">
        <v>6822</v>
      </c>
      <c r="K1450" t="s">
        <v>6923</v>
      </c>
    </row>
    <row r="1451" spans="1:11" x14ac:dyDescent="0.25">
      <c r="A1451">
        <v>1512</v>
      </c>
      <c r="B1451" t="s">
        <v>656</v>
      </c>
      <c r="C1451" t="s">
        <v>6818</v>
      </c>
      <c r="D1451" s="10">
        <v>42272</v>
      </c>
      <c r="E1451" s="13" t="s">
        <v>5917</v>
      </c>
      <c r="F1451" s="13" t="s">
        <v>5918</v>
      </c>
      <c r="G1451" s="13" t="s">
        <v>5919</v>
      </c>
      <c r="H1451" s="13" t="s">
        <v>5920</v>
      </c>
      <c r="I1451" s="13" t="s">
        <v>744</v>
      </c>
      <c r="J1451" t="s">
        <v>6822</v>
      </c>
      <c r="K1451" t="s">
        <v>6923</v>
      </c>
    </row>
    <row r="1452" spans="1:11" x14ac:dyDescent="0.25">
      <c r="A1452">
        <v>1513</v>
      </c>
      <c r="B1452" t="s">
        <v>656</v>
      </c>
      <c r="C1452" t="s">
        <v>6819</v>
      </c>
      <c r="D1452" s="10">
        <v>42643</v>
      </c>
      <c r="E1452" s="13" t="s">
        <v>5921</v>
      </c>
      <c r="F1452" s="13" t="s">
        <v>5922</v>
      </c>
      <c r="G1452" s="13" t="s">
        <v>5923</v>
      </c>
      <c r="H1452" s="13" t="s">
        <v>2664</v>
      </c>
      <c r="I1452" s="13" t="s">
        <v>744</v>
      </c>
      <c r="J1452" t="s">
        <v>6822</v>
      </c>
      <c r="K1452" t="s">
        <v>6923</v>
      </c>
    </row>
    <row r="1453" spans="1:11" x14ac:dyDescent="0.25">
      <c r="A1453">
        <v>1514</v>
      </c>
      <c r="B1453" t="s">
        <v>659</v>
      </c>
      <c r="C1453" t="s">
        <v>6816</v>
      </c>
      <c r="D1453" s="10">
        <v>41273</v>
      </c>
      <c r="E1453" s="13" t="s">
        <v>5924</v>
      </c>
      <c r="F1453" s="13" t="s">
        <v>5925</v>
      </c>
      <c r="G1453" s="13" t="s">
        <v>5926</v>
      </c>
      <c r="H1453" s="13" t="s">
        <v>744</v>
      </c>
      <c r="I1453" s="13" t="s">
        <v>5927</v>
      </c>
      <c r="J1453" t="s">
        <v>6820</v>
      </c>
      <c r="K1453" t="s">
        <v>660</v>
      </c>
    </row>
    <row r="1454" spans="1:11" x14ac:dyDescent="0.25">
      <c r="A1454">
        <v>1515</v>
      </c>
      <c r="B1454" t="s">
        <v>659</v>
      </c>
      <c r="C1454" t="s">
        <v>6817</v>
      </c>
      <c r="D1454" s="10">
        <v>41637</v>
      </c>
      <c r="E1454" s="13" t="s">
        <v>5928</v>
      </c>
      <c r="F1454" s="13" t="s">
        <v>5929</v>
      </c>
      <c r="G1454" s="13" t="s">
        <v>5930</v>
      </c>
      <c r="H1454" s="13" t="s">
        <v>744</v>
      </c>
      <c r="I1454" s="13" t="s">
        <v>5931</v>
      </c>
      <c r="J1454" t="s">
        <v>6820</v>
      </c>
      <c r="K1454" t="s">
        <v>660</v>
      </c>
    </row>
    <row r="1455" spans="1:11" x14ac:dyDescent="0.25">
      <c r="A1455">
        <v>1516</v>
      </c>
      <c r="B1455" t="s">
        <v>659</v>
      </c>
      <c r="C1455" t="s">
        <v>6818</v>
      </c>
      <c r="D1455" s="10">
        <v>42004</v>
      </c>
      <c r="E1455" s="13" t="s">
        <v>5932</v>
      </c>
      <c r="F1455" s="13" t="s">
        <v>5933</v>
      </c>
      <c r="G1455" s="13" t="s">
        <v>5934</v>
      </c>
      <c r="H1455" s="13" t="s">
        <v>744</v>
      </c>
      <c r="I1455" s="13" t="s">
        <v>5935</v>
      </c>
      <c r="J1455" t="s">
        <v>6820</v>
      </c>
      <c r="K1455" t="s">
        <v>660</v>
      </c>
    </row>
    <row r="1456" spans="1:11" x14ac:dyDescent="0.25">
      <c r="A1456">
        <v>1517</v>
      </c>
      <c r="B1456" t="s">
        <v>659</v>
      </c>
      <c r="C1456" t="s">
        <v>6819</v>
      </c>
      <c r="D1456" s="10">
        <v>42369</v>
      </c>
      <c r="E1456" s="13" t="s">
        <v>5936</v>
      </c>
      <c r="F1456" s="13" t="s">
        <v>5937</v>
      </c>
      <c r="G1456" s="13" t="s">
        <v>5938</v>
      </c>
      <c r="H1456" s="13" t="s">
        <v>744</v>
      </c>
      <c r="I1456" s="13" t="s">
        <v>5939</v>
      </c>
      <c r="J1456" t="s">
        <v>6820</v>
      </c>
      <c r="K1456" t="s">
        <v>660</v>
      </c>
    </row>
    <row r="1457" spans="1:11" x14ac:dyDescent="0.25">
      <c r="A1457">
        <v>1518</v>
      </c>
      <c r="B1457" t="s">
        <v>661</v>
      </c>
      <c r="C1457" t="s">
        <v>6816</v>
      </c>
      <c r="D1457" s="10">
        <v>41307</v>
      </c>
      <c r="E1457" s="13" t="s">
        <v>5940</v>
      </c>
      <c r="F1457" s="13" t="s">
        <v>5941</v>
      </c>
      <c r="G1457" s="13" t="s">
        <v>5942</v>
      </c>
      <c r="H1457" s="13" t="s">
        <v>744</v>
      </c>
      <c r="I1457" s="13" t="s">
        <v>1372</v>
      </c>
      <c r="J1457" t="s">
        <v>6820</v>
      </c>
      <c r="K1457" t="s">
        <v>6881</v>
      </c>
    </row>
    <row r="1458" spans="1:11" x14ac:dyDescent="0.25">
      <c r="A1458">
        <v>1519</v>
      </c>
      <c r="B1458" t="s">
        <v>661</v>
      </c>
      <c r="C1458" t="s">
        <v>6817</v>
      </c>
      <c r="D1458" s="10">
        <v>41671</v>
      </c>
      <c r="E1458" s="13" t="s">
        <v>5943</v>
      </c>
      <c r="F1458" s="13" t="s">
        <v>5944</v>
      </c>
      <c r="G1458" s="13" t="s">
        <v>5945</v>
      </c>
      <c r="H1458" s="13" t="s">
        <v>744</v>
      </c>
      <c r="I1458" s="13" t="s">
        <v>5946</v>
      </c>
      <c r="J1458" t="s">
        <v>6820</v>
      </c>
      <c r="K1458" t="s">
        <v>6881</v>
      </c>
    </row>
    <row r="1459" spans="1:11" x14ac:dyDescent="0.25">
      <c r="A1459">
        <v>1520</v>
      </c>
      <c r="B1459" t="s">
        <v>661</v>
      </c>
      <c r="C1459" t="s">
        <v>6818</v>
      </c>
      <c r="D1459" s="10">
        <v>42035</v>
      </c>
      <c r="E1459" s="13" t="s">
        <v>5947</v>
      </c>
      <c r="F1459" s="13" t="s">
        <v>5948</v>
      </c>
      <c r="G1459" s="13" t="s">
        <v>5949</v>
      </c>
      <c r="H1459" s="13" t="s">
        <v>744</v>
      </c>
      <c r="I1459" s="13" t="s">
        <v>5950</v>
      </c>
      <c r="J1459" t="s">
        <v>6820</v>
      </c>
      <c r="K1459" t="s">
        <v>6881</v>
      </c>
    </row>
    <row r="1460" spans="1:11" x14ac:dyDescent="0.25">
      <c r="A1460">
        <v>1521</v>
      </c>
      <c r="B1460" t="s">
        <v>661</v>
      </c>
      <c r="C1460" t="s">
        <v>6819</v>
      </c>
      <c r="D1460" s="10">
        <v>42399</v>
      </c>
      <c r="E1460" s="13" t="s">
        <v>5951</v>
      </c>
      <c r="F1460" s="13" t="s">
        <v>5952</v>
      </c>
      <c r="G1460" s="13" t="s">
        <v>5953</v>
      </c>
      <c r="H1460" s="13" t="s">
        <v>744</v>
      </c>
      <c r="I1460" s="13" t="s">
        <v>5954</v>
      </c>
      <c r="J1460" t="s">
        <v>6820</v>
      </c>
      <c r="K1460" t="s">
        <v>6881</v>
      </c>
    </row>
    <row r="1461" spans="1:11" x14ac:dyDescent="0.25">
      <c r="A1461">
        <v>1522</v>
      </c>
      <c r="B1461" t="s">
        <v>662</v>
      </c>
      <c r="C1461" t="s">
        <v>6816</v>
      </c>
      <c r="D1461" s="10">
        <v>41305</v>
      </c>
      <c r="E1461" s="13" t="s">
        <v>5955</v>
      </c>
      <c r="F1461" s="13" t="s">
        <v>5956</v>
      </c>
      <c r="G1461" s="13" t="s">
        <v>5957</v>
      </c>
      <c r="H1461" s="13" t="s">
        <v>744</v>
      </c>
      <c r="I1461" s="13" t="s">
        <v>744</v>
      </c>
      <c r="J1461" t="s">
        <v>6820</v>
      </c>
      <c r="K1461" t="s">
        <v>6897</v>
      </c>
    </row>
    <row r="1462" spans="1:11" x14ac:dyDescent="0.25">
      <c r="A1462">
        <v>1523</v>
      </c>
      <c r="B1462" t="s">
        <v>662</v>
      </c>
      <c r="C1462" t="s">
        <v>6817</v>
      </c>
      <c r="D1462" s="10">
        <v>41670</v>
      </c>
      <c r="E1462" s="13" t="s">
        <v>5958</v>
      </c>
      <c r="F1462" s="13" t="s">
        <v>5959</v>
      </c>
      <c r="G1462" s="13" t="s">
        <v>5960</v>
      </c>
      <c r="H1462" s="13" t="s">
        <v>744</v>
      </c>
      <c r="I1462" s="13" t="s">
        <v>744</v>
      </c>
      <c r="J1462" t="s">
        <v>6820</v>
      </c>
      <c r="K1462" t="s">
        <v>6897</v>
      </c>
    </row>
    <row r="1463" spans="1:11" x14ac:dyDescent="0.25">
      <c r="A1463">
        <v>1524</v>
      </c>
      <c r="B1463" t="s">
        <v>662</v>
      </c>
      <c r="C1463" t="s">
        <v>6818</v>
      </c>
      <c r="D1463" s="10">
        <v>42035</v>
      </c>
      <c r="E1463" s="13" t="s">
        <v>5961</v>
      </c>
      <c r="F1463" s="13" t="s">
        <v>5962</v>
      </c>
      <c r="G1463" s="13" t="s">
        <v>5963</v>
      </c>
      <c r="H1463" s="13" t="s">
        <v>744</v>
      </c>
      <c r="I1463" s="13" t="s">
        <v>744</v>
      </c>
      <c r="J1463" t="s">
        <v>6820</v>
      </c>
      <c r="K1463" t="s">
        <v>6897</v>
      </c>
    </row>
    <row r="1464" spans="1:11" x14ac:dyDescent="0.25">
      <c r="A1464">
        <v>1525</v>
      </c>
      <c r="B1464" t="s">
        <v>662</v>
      </c>
      <c r="C1464" t="s">
        <v>6819</v>
      </c>
      <c r="D1464" s="10">
        <v>42400</v>
      </c>
      <c r="E1464" s="13" t="s">
        <v>5964</v>
      </c>
      <c r="F1464" s="13" t="s">
        <v>5965</v>
      </c>
      <c r="G1464" s="13" t="s">
        <v>5966</v>
      </c>
      <c r="H1464" s="13" t="s">
        <v>744</v>
      </c>
      <c r="I1464" s="13" t="s">
        <v>744</v>
      </c>
      <c r="J1464" t="s">
        <v>6820</v>
      </c>
      <c r="K1464" t="s">
        <v>6897</v>
      </c>
    </row>
    <row r="1465" spans="1:11" x14ac:dyDescent="0.25">
      <c r="A1465">
        <v>1526</v>
      </c>
      <c r="B1465" t="s">
        <v>663</v>
      </c>
      <c r="C1465" t="s">
        <v>6816</v>
      </c>
      <c r="D1465" s="10">
        <v>41307</v>
      </c>
      <c r="E1465" s="13" t="s">
        <v>5967</v>
      </c>
      <c r="F1465" s="13" t="s">
        <v>5968</v>
      </c>
      <c r="G1465" s="13" t="s">
        <v>5969</v>
      </c>
      <c r="H1465" s="13" t="s">
        <v>744</v>
      </c>
      <c r="I1465" s="13" t="s">
        <v>744</v>
      </c>
      <c r="J1465" t="s">
        <v>6820</v>
      </c>
      <c r="K1465" t="s">
        <v>6889</v>
      </c>
    </row>
    <row r="1466" spans="1:11" x14ac:dyDescent="0.25">
      <c r="A1466">
        <v>1527</v>
      </c>
      <c r="B1466" t="s">
        <v>663</v>
      </c>
      <c r="C1466" t="s">
        <v>6817</v>
      </c>
      <c r="D1466" s="10">
        <v>41671</v>
      </c>
      <c r="E1466" s="13" t="s">
        <v>5970</v>
      </c>
      <c r="F1466" s="13" t="s">
        <v>5971</v>
      </c>
      <c r="G1466" s="13" t="s">
        <v>5972</v>
      </c>
      <c r="H1466" s="13" t="s">
        <v>744</v>
      </c>
      <c r="I1466" s="13" t="s">
        <v>744</v>
      </c>
      <c r="J1466" t="s">
        <v>6820</v>
      </c>
      <c r="K1466" t="s">
        <v>6889</v>
      </c>
    </row>
    <row r="1467" spans="1:11" x14ac:dyDescent="0.25">
      <c r="A1467">
        <v>1528</v>
      </c>
      <c r="B1467" t="s">
        <v>663</v>
      </c>
      <c r="C1467" t="s">
        <v>6818</v>
      </c>
      <c r="D1467" s="10">
        <v>42035</v>
      </c>
      <c r="E1467" s="13" t="s">
        <v>5973</v>
      </c>
      <c r="F1467" s="13" t="s">
        <v>5974</v>
      </c>
      <c r="G1467" s="13" t="s">
        <v>5975</v>
      </c>
      <c r="H1467" s="13" t="s">
        <v>744</v>
      </c>
      <c r="I1467" s="13" t="s">
        <v>744</v>
      </c>
      <c r="J1467" t="s">
        <v>6820</v>
      </c>
      <c r="K1467" t="s">
        <v>6889</v>
      </c>
    </row>
    <row r="1468" spans="1:11" x14ac:dyDescent="0.25">
      <c r="A1468">
        <v>1529</v>
      </c>
      <c r="B1468" t="s">
        <v>663</v>
      </c>
      <c r="C1468" t="s">
        <v>6819</v>
      </c>
      <c r="D1468" s="10">
        <v>42399</v>
      </c>
      <c r="E1468" s="13" t="s">
        <v>5976</v>
      </c>
      <c r="F1468" s="13" t="s">
        <v>5977</v>
      </c>
      <c r="G1468" s="13" t="s">
        <v>5978</v>
      </c>
      <c r="H1468" s="13" t="s">
        <v>744</v>
      </c>
      <c r="I1468" s="13" t="s">
        <v>744</v>
      </c>
      <c r="J1468" t="s">
        <v>6820</v>
      </c>
      <c r="K1468" t="s">
        <v>6889</v>
      </c>
    </row>
    <row r="1469" spans="1:11" x14ac:dyDescent="0.25">
      <c r="A1469">
        <v>1530</v>
      </c>
      <c r="B1469" t="s">
        <v>664</v>
      </c>
      <c r="C1469" t="s">
        <v>6816</v>
      </c>
      <c r="D1469" s="10">
        <v>41274</v>
      </c>
      <c r="E1469" s="13" t="s">
        <v>5979</v>
      </c>
      <c r="F1469" s="13" t="s">
        <v>5980</v>
      </c>
      <c r="G1469" s="13" t="s">
        <v>744</v>
      </c>
      <c r="H1469" s="13" t="s">
        <v>744</v>
      </c>
      <c r="I1469" s="13" t="s">
        <v>5981</v>
      </c>
      <c r="J1469" t="s">
        <v>66</v>
      </c>
      <c r="K1469" t="s">
        <v>6832</v>
      </c>
    </row>
    <row r="1470" spans="1:11" x14ac:dyDescent="0.25">
      <c r="A1470">
        <v>1531</v>
      </c>
      <c r="B1470" t="s">
        <v>664</v>
      </c>
      <c r="C1470" t="s">
        <v>6817</v>
      </c>
      <c r="D1470" s="10">
        <v>41639</v>
      </c>
      <c r="E1470" s="13" t="s">
        <v>5982</v>
      </c>
      <c r="F1470" s="13" t="s">
        <v>5983</v>
      </c>
      <c r="G1470" s="13" t="s">
        <v>744</v>
      </c>
      <c r="H1470" s="13" t="s">
        <v>744</v>
      </c>
      <c r="I1470" s="13" t="s">
        <v>5984</v>
      </c>
      <c r="J1470" t="s">
        <v>66</v>
      </c>
      <c r="K1470" t="s">
        <v>6832</v>
      </c>
    </row>
    <row r="1471" spans="1:11" x14ac:dyDescent="0.25">
      <c r="A1471">
        <v>1532</v>
      </c>
      <c r="B1471" t="s">
        <v>664</v>
      </c>
      <c r="C1471" t="s">
        <v>6818</v>
      </c>
      <c r="D1471" s="10">
        <v>42004</v>
      </c>
      <c r="E1471" s="13" t="s">
        <v>5985</v>
      </c>
      <c r="F1471" s="13" t="s">
        <v>5986</v>
      </c>
      <c r="G1471" s="13" t="s">
        <v>744</v>
      </c>
      <c r="H1471" s="13" t="s">
        <v>744</v>
      </c>
      <c r="I1471" s="13" t="s">
        <v>5987</v>
      </c>
      <c r="J1471" t="s">
        <v>66</v>
      </c>
      <c r="K1471" t="s">
        <v>6832</v>
      </c>
    </row>
    <row r="1472" spans="1:11" x14ac:dyDescent="0.25">
      <c r="A1472">
        <v>1533</v>
      </c>
      <c r="B1472" t="s">
        <v>664</v>
      </c>
      <c r="C1472" t="s">
        <v>6819</v>
      </c>
      <c r="D1472" s="10">
        <v>42369</v>
      </c>
      <c r="E1472" s="13" t="s">
        <v>5988</v>
      </c>
      <c r="F1472" s="13" t="s">
        <v>5989</v>
      </c>
      <c r="G1472" s="13" t="s">
        <v>744</v>
      </c>
      <c r="H1472" s="13" t="s">
        <v>744</v>
      </c>
      <c r="I1472" s="13" t="s">
        <v>5990</v>
      </c>
      <c r="J1472" t="s">
        <v>66</v>
      </c>
      <c r="K1472" t="s">
        <v>6832</v>
      </c>
    </row>
    <row r="1473" spans="1:11" x14ac:dyDescent="0.25">
      <c r="A1473">
        <v>1534</v>
      </c>
      <c r="B1473" t="s">
        <v>665</v>
      </c>
      <c r="C1473" t="s">
        <v>6816</v>
      </c>
      <c r="D1473" s="10">
        <v>41274</v>
      </c>
      <c r="E1473" s="13" t="s">
        <v>5991</v>
      </c>
      <c r="F1473" s="13" t="s">
        <v>5992</v>
      </c>
      <c r="G1473" s="13" t="s">
        <v>5993</v>
      </c>
      <c r="H1473" s="13" t="s">
        <v>5994</v>
      </c>
      <c r="I1473" s="13" t="s">
        <v>744</v>
      </c>
      <c r="J1473" t="s">
        <v>6824</v>
      </c>
      <c r="K1473" t="s">
        <v>6826</v>
      </c>
    </row>
    <row r="1474" spans="1:11" x14ac:dyDescent="0.25">
      <c r="A1474">
        <v>1535</v>
      </c>
      <c r="B1474" t="s">
        <v>665</v>
      </c>
      <c r="C1474" t="s">
        <v>6817</v>
      </c>
      <c r="D1474" s="10">
        <v>41639</v>
      </c>
      <c r="E1474" s="13" t="s">
        <v>5995</v>
      </c>
      <c r="F1474" s="13" t="s">
        <v>5996</v>
      </c>
      <c r="G1474" s="13" t="s">
        <v>5997</v>
      </c>
      <c r="H1474" s="13" t="s">
        <v>5998</v>
      </c>
      <c r="I1474" s="13" t="s">
        <v>744</v>
      </c>
      <c r="J1474" t="s">
        <v>6824</v>
      </c>
      <c r="K1474" t="s">
        <v>6826</v>
      </c>
    </row>
    <row r="1475" spans="1:11" x14ac:dyDescent="0.25">
      <c r="A1475">
        <v>1536</v>
      </c>
      <c r="B1475" t="s">
        <v>665</v>
      </c>
      <c r="C1475" t="s">
        <v>6818</v>
      </c>
      <c r="D1475" s="10">
        <v>42004</v>
      </c>
      <c r="E1475" s="13" t="s">
        <v>5999</v>
      </c>
      <c r="F1475" s="13" t="s">
        <v>6000</v>
      </c>
      <c r="G1475" s="13" t="s">
        <v>6001</v>
      </c>
      <c r="H1475" s="13" t="s">
        <v>4059</v>
      </c>
      <c r="I1475" s="13" t="s">
        <v>744</v>
      </c>
      <c r="J1475" t="s">
        <v>6824</v>
      </c>
      <c r="K1475" t="s">
        <v>6826</v>
      </c>
    </row>
    <row r="1476" spans="1:11" x14ac:dyDescent="0.25">
      <c r="A1476">
        <v>1537</v>
      </c>
      <c r="B1476" t="s">
        <v>665</v>
      </c>
      <c r="C1476" t="s">
        <v>6819</v>
      </c>
      <c r="D1476" s="10">
        <v>42369</v>
      </c>
      <c r="E1476" s="13" t="s">
        <v>6002</v>
      </c>
      <c r="F1476" s="13" t="s">
        <v>6003</v>
      </c>
      <c r="G1476" s="13" t="s">
        <v>6004</v>
      </c>
      <c r="H1476" s="13" t="s">
        <v>6005</v>
      </c>
      <c r="I1476" s="13" t="s">
        <v>744</v>
      </c>
      <c r="J1476" t="s">
        <v>6824</v>
      </c>
      <c r="K1476" t="s">
        <v>6826</v>
      </c>
    </row>
    <row r="1477" spans="1:11" x14ac:dyDescent="0.25">
      <c r="A1477">
        <v>1538</v>
      </c>
      <c r="B1477" t="s">
        <v>666</v>
      </c>
      <c r="C1477" t="s">
        <v>6816</v>
      </c>
      <c r="D1477" s="10">
        <v>41274</v>
      </c>
      <c r="E1477" s="13" t="s">
        <v>6006</v>
      </c>
      <c r="F1477" s="13" t="s">
        <v>6007</v>
      </c>
      <c r="G1477" s="13" t="s">
        <v>1461</v>
      </c>
      <c r="H1477" s="13" t="s">
        <v>744</v>
      </c>
      <c r="I1477" s="13" t="s">
        <v>6008</v>
      </c>
      <c r="J1477" t="s">
        <v>6820</v>
      </c>
      <c r="K1477" t="s">
        <v>6843</v>
      </c>
    </row>
    <row r="1478" spans="1:11" x14ac:dyDescent="0.25">
      <c r="A1478">
        <v>1539</v>
      </c>
      <c r="B1478" t="s">
        <v>666</v>
      </c>
      <c r="C1478" t="s">
        <v>6817</v>
      </c>
      <c r="D1478" s="10">
        <v>41639</v>
      </c>
      <c r="E1478" s="13" t="s">
        <v>4729</v>
      </c>
      <c r="F1478" s="13" t="s">
        <v>6009</v>
      </c>
      <c r="G1478" s="13" t="s">
        <v>6010</v>
      </c>
      <c r="H1478" s="13" t="s">
        <v>744</v>
      </c>
      <c r="I1478" s="13" t="s">
        <v>6011</v>
      </c>
      <c r="J1478" t="s">
        <v>6820</v>
      </c>
      <c r="K1478" t="s">
        <v>6843</v>
      </c>
    </row>
    <row r="1479" spans="1:11" x14ac:dyDescent="0.25">
      <c r="A1479">
        <v>1540</v>
      </c>
      <c r="B1479" t="s">
        <v>666</v>
      </c>
      <c r="C1479" t="s">
        <v>6818</v>
      </c>
      <c r="D1479" s="10">
        <v>42004</v>
      </c>
      <c r="E1479" s="13" t="s">
        <v>6012</v>
      </c>
      <c r="F1479" s="13" t="s">
        <v>1920</v>
      </c>
      <c r="G1479" s="13" t="s">
        <v>6013</v>
      </c>
      <c r="H1479" s="13" t="s">
        <v>744</v>
      </c>
      <c r="I1479" s="13" t="s">
        <v>6014</v>
      </c>
      <c r="J1479" t="s">
        <v>6820</v>
      </c>
      <c r="K1479" t="s">
        <v>6843</v>
      </c>
    </row>
    <row r="1480" spans="1:11" x14ac:dyDescent="0.25">
      <c r="A1480">
        <v>1541</v>
      </c>
      <c r="B1480" t="s">
        <v>666</v>
      </c>
      <c r="C1480" t="s">
        <v>6819</v>
      </c>
      <c r="D1480" s="10">
        <v>42369</v>
      </c>
      <c r="E1480" s="13" t="s">
        <v>2582</v>
      </c>
      <c r="F1480" s="13" t="s">
        <v>6015</v>
      </c>
      <c r="G1480" s="13" t="s">
        <v>2579</v>
      </c>
      <c r="H1480" s="13" t="s">
        <v>744</v>
      </c>
      <c r="I1480" s="13" t="s">
        <v>2427</v>
      </c>
      <c r="J1480" t="s">
        <v>6820</v>
      </c>
      <c r="K1480" t="s">
        <v>6843</v>
      </c>
    </row>
    <row r="1481" spans="1:11" x14ac:dyDescent="0.25">
      <c r="A1481">
        <v>1542</v>
      </c>
      <c r="B1481" t="s">
        <v>667</v>
      </c>
      <c r="C1481" t="s">
        <v>6816</v>
      </c>
      <c r="D1481" s="10">
        <v>41639</v>
      </c>
      <c r="E1481" s="13" t="s">
        <v>6016</v>
      </c>
      <c r="F1481" s="13" t="s">
        <v>6017</v>
      </c>
      <c r="G1481" s="13" t="s">
        <v>6018</v>
      </c>
      <c r="H1481" s="13" t="s">
        <v>744</v>
      </c>
      <c r="I1481" s="13" t="s">
        <v>6019</v>
      </c>
      <c r="J1481" t="s">
        <v>66</v>
      </c>
      <c r="K1481" t="s">
        <v>6833</v>
      </c>
    </row>
    <row r="1482" spans="1:11" x14ac:dyDescent="0.25">
      <c r="A1482">
        <v>1543</v>
      </c>
      <c r="B1482" t="s">
        <v>667</v>
      </c>
      <c r="C1482" t="s">
        <v>6817</v>
      </c>
      <c r="D1482" s="10">
        <v>42004</v>
      </c>
      <c r="E1482" s="13" t="s">
        <v>6020</v>
      </c>
      <c r="F1482" s="13" t="s">
        <v>6021</v>
      </c>
      <c r="G1482" s="13" t="s">
        <v>6022</v>
      </c>
      <c r="H1482" s="13" t="s">
        <v>744</v>
      </c>
      <c r="I1482" s="13" t="s">
        <v>6023</v>
      </c>
      <c r="J1482" t="s">
        <v>66</v>
      </c>
      <c r="K1482" t="s">
        <v>6833</v>
      </c>
    </row>
    <row r="1483" spans="1:11" x14ac:dyDescent="0.25">
      <c r="A1483">
        <v>1544</v>
      </c>
      <c r="B1483" t="s">
        <v>667</v>
      </c>
      <c r="C1483" t="s">
        <v>6818</v>
      </c>
      <c r="D1483" s="10">
        <v>42369</v>
      </c>
      <c r="E1483" s="13" t="s">
        <v>6024</v>
      </c>
      <c r="F1483" s="13" t="s">
        <v>6025</v>
      </c>
      <c r="G1483" s="13" t="s">
        <v>6026</v>
      </c>
      <c r="H1483" s="13" t="s">
        <v>744</v>
      </c>
      <c r="I1483" s="13" t="s">
        <v>6027</v>
      </c>
      <c r="J1483" t="s">
        <v>66</v>
      </c>
      <c r="K1483" t="s">
        <v>6833</v>
      </c>
    </row>
    <row r="1484" spans="1:11" x14ac:dyDescent="0.25">
      <c r="A1484">
        <v>1545</v>
      </c>
      <c r="B1484" t="s">
        <v>667</v>
      </c>
      <c r="C1484" t="s">
        <v>6819</v>
      </c>
      <c r="D1484" s="10">
        <v>42735</v>
      </c>
      <c r="E1484" s="13" t="s">
        <v>6028</v>
      </c>
      <c r="F1484" s="13" t="s">
        <v>6029</v>
      </c>
      <c r="G1484" s="13" t="s">
        <v>6030</v>
      </c>
      <c r="H1484" s="13" t="s">
        <v>744</v>
      </c>
      <c r="I1484" s="13" t="s">
        <v>6031</v>
      </c>
      <c r="J1484" t="s">
        <v>66</v>
      </c>
      <c r="K1484" t="s">
        <v>6833</v>
      </c>
    </row>
    <row r="1485" spans="1:11" x14ac:dyDescent="0.25">
      <c r="A1485">
        <v>1546</v>
      </c>
      <c r="B1485" t="s">
        <v>668</v>
      </c>
      <c r="C1485" t="s">
        <v>6816</v>
      </c>
      <c r="D1485" s="10">
        <v>41272</v>
      </c>
      <c r="E1485" s="13" t="s">
        <v>6032</v>
      </c>
      <c r="F1485" s="13" t="s">
        <v>6033</v>
      </c>
      <c r="G1485" s="13" t="s">
        <v>6034</v>
      </c>
      <c r="H1485" s="13" t="s">
        <v>744</v>
      </c>
      <c r="I1485" s="13" t="s">
        <v>6035</v>
      </c>
      <c r="J1485" t="s">
        <v>6820</v>
      </c>
      <c r="K1485" t="s">
        <v>6924</v>
      </c>
    </row>
    <row r="1486" spans="1:11" x14ac:dyDescent="0.25">
      <c r="A1486">
        <v>1547</v>
      </c>
      <c r="B1486" t="s">
        <v>668</v>
      </c>
      <c r="C1486" t="s">
        <v>6817</v>
      </c>
      <c r="D1486" s="10">
        <v>41636</v>
      </c>
      <c r="E1486" s="13" t="s">
        <v>6036</v>
      </c>
      <c r="F1486" s="13" t="s">
        <v>6037</v>
      </c>
      <c r="G1486" s="13" t="s">
        <v>6038</v>
      </c>
      <c r="H1486" s="13" t="s">
        <v>744</v>
      </c>
      <c r="I1486" s="13" t="s">
        <v>6039</v>
      </c>
      <c r="J1486" t="s">
        <v>6820</v>
      </c>
      <c r="K1486" t="s">
        <v>6924</v>
      </c>
    </row>
    <row r="1487" spans="1:11" x14ac:dyDescent="0.25">
      <c r="A1487">
        <v>1548</v>
      </c>
      <c r="B1487" t="s">
        <v>668</v>
      </c>
      <c r="C1487" t="s">
        <v>6818</v>
      </c>
      <c r="D1487" s="10">
        <v>42000</v>
      </c>
      <c r="E1487" s="13" t="s">
        <v>6040</v>
      </c>
      <c r="F1487" s="13" t="s">
        <v>6041</v>
      </c>
      <c r="G1487" s="13" t="s">
        <v>6042</v>
      </c>
      <c r="H1487" s="13" t="s">
        <v>744</v>
      </c>
      <c r="I1487" s="13" t="s">
        <v>6043</v>
      </c>
      <c r="J1487" t="s">
        <v>6820</v>
      </c>
      <c r="K1487" t="s">
        <v>6924</v>
      </c>
    </row>
    <row r="1488" spans="1:11" x14ac:dyDescent="0.25">
      <c r="A1488">
        <v>1549</v>
      </c>
      <c r="B1488" t="s">
        <v>668</v>
      </c>
      <c r="C1488" t="s">
        <v>6819</v>
      </c>
      <c r="D1488" s="10">
        <v>42364</v>
      </c>
      <c r="E1488" s="13" t="s">
        <v>6044</v>
      </c>
      <c r="F1488" s="13" t="s">
        <v>6045</v>
      </c>
      <c r="G1488" s="13" t="s">
        <v>6046</v>
      </c>
      <c r="H1488" s="13" t="s">
        <v>744</v>
      </c>
      <c r="I1488" s="13" t="s">
        <v>6047</v>
      </c>
      <c r="J1488" t="s">
        <v>6820</v>
      </c>
      <c r="K1488" t="s">
        <v>6924</v>
      </c>
    </row>
    <row r="1489" spans="1:11" x14ac:dyDescent="0.25">
      <c r="A1489">
        <v>1550</v>
      </c>
      <c r="B1489" t="s">
        <v>670</v>
      </c>
      <c r="C1489" t="s">
        <v>6816</v>
      </c>
      <c r="D1489" s="10">
        <v>41550</v>
      </c>
      <c r="E1489" s="13" t="s">
        <v>6048</v>
      </c>
      <c r="F1489" s="13" t="s">
        <v>6049</v>
      </c>
      <c r="G1489" s="13" t="s">
        <v>2587</v>
      </c>
      <c r="H1489" s="13" t="s">
        <v>744</v>
      </c>
      <c r="I1489" s="13" t="s">
        <v>744</v>
      </c>
      <c r="J1489" t="s">
        <v>6828</v>
      </c>
      <c r="K1489" t="s">
        <v>6858</v>
      </c>
    </row>
    <row r="1490" spans="1:11" x14ac:dyDescent="0.25">
      <c r="A1490">
        <v>1551</v>
      </c>
      <c r="B1490" t="s">
        <v>670</v>
      </c>
      <c r="C1490" t="s">
        <v>6817</v>
      </c>
      <c r="D1490" s="10">
        <v>41915</v>
      </c>
      <c r="E1490" s="13" t="s">
        <v>6050</v>
      </c>
      <c r="F1490" s="13" t="s">
        <v>6051</v>
      </c>
      <c r="G1490" s="13" t="s">
        <v>6052</v>
      </c>
      <c r="H1490" s="13" t="s">
        <v>744</v>
      </c>
      <c r="I1490" s="13" t="s">
        <v>744</v>
      </c>
      <c r="J1490" t="s">
        <v>6828</v>
      </c>
      <c r="K1490" t="s">
        <v>6858</v>
      </c>
    </row>
    <row r="1491" spans="1:11" x14ac:dyDescent="0.25">
      <c r="A1491">
        <v>1552</v>
      </c>
      <c r="B1491" t="s">
        <v>670</v>
      </c>
      <c r="C1491" t="s">
        <v>6818</v>
      </c>
      <c r="D1491" s="10">
        <v>42280</v>
      </c>
      <c r="E1491" s="13" t="s">
        <v>6053</v>
      </c>
      <c r="F1491" s="13" t="s">
        <v>6054</v>
      </c>
      <c r="G1491" s="13" t="s">
        <v>6055</v>
      </c>
      <c r="H1491" s="13" t="s">
        <v>744</v>
      </c>
      <c r="I1491" s="13" t="s">
        <v>744</v>
      </c>
      <c r="J1491" t="s">
        <v>6828</v>
      </c>
      <c r="K1491" t="s">
        <v>6858</v>
      </c>
    </row>
    <row r="1492" spans="1:11" x14ac:dyDescent="0.25">
      <c r="A1492">
        <v>1553</v>
      </c>
      <c r="B1492" t="s">
        <v>670</v>
      </c>
      <c r="C1492" t="s">
        <v>6819</v>
      </c>
      <c r="D1492" s="10">
        <v>42644</v>
      </c>
      <c r="E1492" s="13" t="s">
        <v>6056</v>
      </c>
      <c r="F1492" s="13" t="s">
        <v>6057</v>
      </c>
      <c r="G1492" s="13" t="s">
        <v>6058</v>
      </c>
      <c r="H1492" s="13" t="s">
        <v>744</v>
      </c>
      <c r="I1492" s="13" t="s">
        <v>744</v>
      </c>
      <c r="J1492" t="s">
        <v>6828</v>
      </c>
      <c r="K1492" t="s">
        <v>6858</v>
      </c>
    </row>
    <row r="1493" spans="1:11" x14ac:dyDescent="0.25">
      <c r="A1493">
        <v>1554</v>
      </c>
      <c r="B1493" t="s">
        <v>672</v>
      </c>
      <c r="C1493" t="s">
        <v>6816</v>
      </c>
      <c r="D1493" s="10">
        <v>41274</v>
      </c>
      <c r="E1493" s="13" t="s">
        <v>6059</v>
      </c>
      <c r="F1493" s="13" t="s">
        <v>6060</v>
      </c>
      <c r="G1493" s="13" t="s">
        <v>6061</v>
      </c>
      <c r="H1493" s="13" t="s">
        <v>744</v>
      </c>
      <c r="I1493" s="13" t="s">
        <v>6062</v>
      </c>
      <c r="J1493" t="s">
        <v>107</v>
      </c>
      <c r="K1493" t="s">
        <v>6905</v>
      </c>
    </row>
    <row r="1494" spans="1:11" x14ac:dyDescent="0.25">
      <c r="A1494">
        <v>1555</v>
      </c>
      <c r="B1494" t="s">
        <v>672</v>
      </c>
      <c r="C1494" t="s">
        <v>6817</v>
      </c>
      <c r="D1494" s="10">
        <v>41639</v>
      </c>
      <c r="E1494" s="13" t="s">
        <v>6063</v>
      </c>
      <c r="F1494" s="13" t="s">
        <v>6064</v>
      </c>
      <c r="G1494" s="13" t="s">
        <v>6065</v>
      </c>
      <c r="H1494" s="13" t="s">
        <v>744</v>
      </c>
      <c r="I1494" s="13" t="s">
        <v>6066</v>
      </c>
      <c r="J1494" t="s">
        <v>107</v>
      </c>
      <c r="K1494" t="s">
        <v>6905</v>
      </c>
    </row>
    <row r="1495" spans="1:11" x14ac:dyDescent="0.25">
      <c r="A1495">
        <v>1556</v>
      </c>
      <c r="B1495" t="s">
        <v>672</v>
      </c>
      <c r="C1495" t="s">
        <v>6818</v>
      </c>
      <c r="D1495" s="10">
        <v>42004</v>
      </c>
      <c r="E1495" s="13" t="s">
        <v>6067</v>
      </c>
      <c r="F1495" s="13" t="s">
        <v>6068</v>
      </c>
      <c r="G1495" s="13" t="s">
        <v>6069</v>
      </c>
      <c r="H1495" s="13" t="s">
        <v>744</v>
      </c>
      <c r="I1495" s="13" t="s">
        <v>6070</v>
      </c>
      <c r="J1495" t="s">
        <v>107</v>
      </c>
      <c r="K1495" t="s">
        <v>6905</v>
      </c>
    </row>
    <row r="1496" spans="1:11" x14ac:dyDescent="0.25">
      <c r="A1496">
        <v>1557</v>
      </c>
      <c r="B1496" t="s">
        <v>672</v>
      </c>
      <c r="C1496" t="s">
        <v>6819</v>
      </c>
      <c r="D1496" s="10">
        <v>42369</v>
      </c>
      <c r="E1496" s="13" t="s">
        <v>6071</v>
      </c>
      <c r="F1496" s="13" t="s">
        <v>6072</v>
      </c>
      <c r="G1496" s="13" t="s">
        <v>4823</v>
      </c>
      <c r="H1496" s="13" t="s">
        <v>744</v>
      </c>
      <c r="I1496" s="13" t="s">
        <v>6073</v>
      </c>
      <c r="J1496" t="s">
        <v>107</v>
      </c>
      <c r="K1496" t="s">
        <v>6905</v>
      </c>
    </row>
    <row r="1497" spans="1:11" x14ac:dyDescent="0.25">
      <c r="A1497">
        <v>1558</v>
      </c>
      <c r="B1497" t="s">
        <v>673</v>
      </c>
      <c r="C1497" t="s">
        <v>6816</v>
      </c>
      <c r="D1497" s="10">
        <v>41274</v>
      </c>
      <c r="E1497" s="13" t="s">
        <v>6074</v>
      </c>
      <c r="F1497" s="13" t="s">
        <v>6075</v>
      </c>
      <c r="G1497" s="13" t="s">
        <v>6076</v>
      </c>
      <c r="H1497" s="13" t="s">
        <v>744</v>
      </c>
      <c r="I1497" s="13" t="s">
        <v>744</v>
      </c>
      <c r="J1497" t="s">
        <v>6822</v>
      </c>
      <c r="K1497" t="s">
        <v>6836</v>
      </c>
    </row>
    <row r="1498" spans="1:11" x14ac:dyDescent="0.25">
      <c r="A1498">
        <v>1559</v>
      </c>
      <c r="B1498" t="s">
        <v>673</v>
      </c>
      <c r="C1498" t="s">
        <v>6817</v>
      </c>
      <c r="D1498" s="10">
        <v>41639</v>
      </c>
      <c r="E1498" s="13" t="s">
        <v>6077</v>
      </c>
      <c r="F1498" s="13" t="s">
        <v>6078</v>
      </c>
      <c r="G1498" s="13" t="s">
        <v>6079</v>
      </c>
      <c r="H1498" s="13" t="s">
        <v>744</v>
      </c>
      <c r="I1498" s="13" t="s">
        <v>744</v>
      </c>
      <c r="J1498" t="s">
        <v>6822</v>
      </c>
      <c r="K1498" t="s">
        <v>6836</v>
      </c>
    </row>
    <row r="1499" spans="1:11" x14ac:dyDescent="0.25">
      <c r="A1499">
        <v>1560</v>
      </c>
      <c r="B1499" t="s">
        <v>673</v>
      </c>
      <c r="C1499" t="s">
        <v>6818</v>
      </c>
      <c r="D1499" s="10">
        <v>42004</v>
      </c>
      <c r="E1499" s="13" t="s">
        <v>6080</v>
      </c>
      <c r="F1499" s="13" t="s">
        <v>6081</v>
      </c>
      <c r="G1499" s="13" t="s">
        <v>6082</v>
      </c>
      <c r="H1499" s="13" t="s">
        <v>744</v>
      </c>
      <c r="I1499" s="13" t="s">
        <v>744</v>
      </c>
      <c r="J1499" t="s">
        <v>6822</v>
      </c>
      <c r="K1499" t="s">
        <v>6836</v>
      </c>
    </row>
    <row r="1500" spans="1:11" x14ac:dyDescent="0.25">
      <c r="A1500">
        <v>1561</v>
      </c>
      <c r="B1500" t="s">
        <v>673</v>
      </c>
      <c r="C1500" t="s">
        <v>6819</v>
      </c>
      <c r="D1500" s="10">
        <v>42369</v>
      </c>
      <c r="E1500" s="13" t="s">
        <v>6083</v>
      </c>
      <c r="F1500" s="13" t="s">
        <v>6084</v>
      </c>
      <c r="G1500" s="13" t="s">
        <v>6085</v>
      </c>
      <c r="H1500" s="13" t="s">
        <v>744</v>
      </c>
      <c r="I1500" s="13" t="s">
        <v>744</v>
      </c>
      <c r="J1500" t="s">
        <v>6822</v>
      </c>
      <c r="K1500" t="s">
        <v>6836</v>
      </c>
    </row>
    <row r="1501" spans="1:11" x14ac:dyDescent="0.25">
      <c r="A1501">
        <v>1562</v>
      </c>
      <c r="B1501" t="s">
        <v>674</v>
      </c>
      <c r="C1501" t="s">
        <v>6816</v>
      </c>
      <c r="D1501" s="10">
        <v>41274</v>
      </c>
      <c r="E1501" s="13" t="s">
        <v>6086</v>
      </c>
      <c r="F1501" s="13" t="s">
        <v>6087</v>
      </c>
      <c r="G1501" s="13" t="s">
        <v>6088</v>
      </c>
      <c r="H1501" s="13" t="s">
        <v>2613</v>
      </c>
      <c r="I1501" s="13" t="s">
        <v>744</v>
      </c>
      <c r="J1501" t="s">
        <v>6822</v>
      </c>
      <c r="K1501" t="s">
        <v>46</v>
      </c>
    </row>
    <row r="1502" spans="1:11" x14ac:dyDescent="0.25">
      <c r="A1502">
        <v>1563</v>
      </c>
      <c r="B1502" t="s">
        <v>674</v>
      </c>
      <c r="C1502" t="s">
        <v>6817</v>
      </c>
      <c r="D1502" s="10">
        <v>41639</v>
      </c>
      <c r="E1502" s="13" t="s">
        <v>6089</v>
      </c>
      <c r="F1502" s="13" t="s">
        <v>6090</v>
      </c>
      <c r="G1502" s="13" t="s">
        <v>6091</v>
      </c>
      <c r="H1502" s="13" t="s">
        <v>6092</v>
      </c>
      <c r="I1502" s="13" t="s">
        <v>744</v>
      </c>
      <c r="J1502" t="s">
        <v>6822</v>
      </c>
      <c r="K1502" t="s">
        <v>46</v>
      </c>
    </row>
    <row r="1503" spans="1:11" x14ac:dyDescent="0.25">
      <c r="A1503">
        <v>1564</v>
      </c>
      <c r="B1503" t="s">
        <v>674</v>
      </c>
      <c r="C1503" t="s">
        <v>6818</v>
      </c>
      <c r="D1503" s="10">
        <v>42004</v>
      </c>
      <c r="E1503" s="13" t="s">
        <v>6093</v>
      </c>
      <c r="F1503" s="13" t="s">
        <v>6094</v>
      </c>
      <c r="G1503" s="13" t="s">
        <v>6095</v>
      </c>
      <c r="H1503" s="13" t="s">
        <v>6096</v>
      </c>
      <c r="I1503" s="13" t="s">
        <v>744</v>
      </c>
      <c r="J1503" t="s">
        <v>6822</v>
      </c>
      <c r="K1503" t="s">
        <v>46</v>
      </c>
    </row>
    <row r="1504" spans="1:11" x14ac:dyDescent="0.25">
      <c r="A1504">
        <v>1565</v>
      </c>
      <c r="B1504" t="s">
        <v>674</v>
      </c>
      <c r="C1504" t="s">
        <v>6819</v>
      </c>
      <c r="D1504" s="10">
        <v>42369</v>
      </c>
      <c r="E1504" s="13" t="s">
        <v>6097</v>
      </c>
      <c r="F1504" s="13" t="s">
        <v>6098</v>
      </c>
      <c r="G1504" s="13" t="s">
        <v>6055</v>
      </c>
      <c r="H1504" s="13" t="s">
        <v>1306</v>
      </c>
      <c r="I1504" s="13" t="s">
        <v>744</v>
      </c>
      <c r="J1504" t="s">
        <v>6822</v>
      </c>
      <c r="K1504" t="s">
        <v>46</v>
      </c>
    </row>
    <row r="1505" spans="1:11" x14ac:dyDescent="0.25">
      <c r="A1505">
        <v>1566</v>
      </c>
      <c r="B1505" t="s">
        <v>675</v>
      </c>
      <c r="C1505" t="s">
        <v>6816</v>
      </c>
      <c r="D1505" s="10">
        <v>41272</v>
      </c>
      <c r="E1505" s="13" t="s">
        <v>6099</v>
      </c>
      <c r="F1505" s="13" t="s">
        <v>6100</v>
      </c>
      <c r="G1505" s="13" t="s">
        <v>6101</v>
      </c>
      <c r="H1505" s="13" t="s">
        <v>744</v>
      </c>
      <c r="I1505" s="13" t="s">
        <v>744</v>
      </c>
      <c r="J1505" t="s">
        <v>8</v>
      </c>
      <c r="K1505" t="s">
        <v>6870</v>
      </c>
    </row>
    <row r="1506" spans="1:11" x14ac:dyDescent="0.25">
      <c r="A1506">
        <v>1567</v>
      </c>
      <c r="B1506" t="s">
        <v>675</v>
      </c>
      <c r="C1506" t="s">
        <v>6817</v>
      </c>
      <c r="D1506" s="10">
        <v>41636</v>
      </c>
      <c r="E1506" s="13" t="s">
        <v>6102</v>
      </c>
      <c r="F1506" s="13" t="s">
        <v>6103</v>
      </c>
      <c r="G1506" s="13" t="s">
        <v>3210</v>
      </c>
      <c r="H1506" s="13" t="s">
        <v>744</v>
      </c>
      <c r="I1506" s="13" t="s">
        <v>744</v>
      </c>
      <c r="J1506" t="s">
        <v>8</v>
      </c>
      <c r="K1506" t="s">
        <v>6870</v>
      </c>
    </row>
    <row r="1507" spans="1:11" x14ac:dyDescent="0.25">
      <c r="A1507">
        <v>1568</v>
      </c>
      <c r="B1507" t="s">
        <v>675</v>
      </c>
      <c r="C1507" t="s">
        <v>6818</v>
      </c>
      <c r="D1507" s="10">
        <v>42007</v>
      </c>
      <c r="E1507" s="13" t="s">
        <v>6104</v>
      </c>
      <c r="F1507" s="13" t="s">
        <v>6105</v>
      </c>
      <c r="G1507" s="13" t="s">
        <v>6106</v>
      </c>
      <c r="H1507" s="13" t="s">
        <v>744</v>
      </c>
      <c r="I1507" s="13" t="s">
        <v>744</v>
      </c>
      <c r="J1507" t="s">
        <v>8</v>
      </c>
      <c r="K1507" t="s">
        <v>6870</v>
      </c>
    </row>
    <row r="1508" spans="1:11" x14ac:dyDescent="0.25">
      <c r="A1508">
        <v>1569</v>
      </c>
      <c r="B1508" t="s">
        <v>675</v>
      </c>
      <c r="C1508" t="s">
        <v>6819</v>
      </c>
      <c r="D1508" s="10">
        <v>42371</v>
      </c>
      <c r="E1508" s="13" t="s">
        <v>6107</v>
      </c>
      <c r="F1508" s="13" t="s">
        <v>6108</v>
      </c>
      <c r="G1508" s="13" t="s">
        <v>6109</v>
      </c>
      <c r="H1508" s="13" t="s">
        <v>744</v>
      </c>
      <c r="I1508" s="13" t="s">
        <v>744</v>
      </c>
      <c r="J1508" t="s">
        <v>8</v>
      </c>
      <c r="K1508" t="s">
        <v>6870</v>
      </c>
    </row>
    <row r="1509" spans="1:11" x14ac:dyDescent="0.25">
      <c r="A1509">
        <v>1570</v>
      </c>
      <c r="B1509" t="s">
        <v>676</v>
      </c>
      <c r="C1509" t="s">
        <v>6816</v>
      </c>
      <c r="D1509" s="10">
        <v>41274</v>
      </c>
      <c r="E1509" s="13" t="s">
        <v>6110</v>
      </c>
      <c r="F1509" s="13" t="s">
        <v>6111</v>
      </c>
      <c r="G1509" s="13" t="s">
        <v>6112</v>
      </c>
      <c r="H1509" s="13" t="s">
        <v>744</v>
      </c>
      <c r="I1509" s="13" t="s">
        <v>744</v>
      </c>
      <c r="J1509" t="s">
        <v>6820</v>
      </c>
      <c r="K1509" t="s">
        <v>6897</v>
      </c>
    </row>
    <row r="1510" spans="1:11" x14ac:dyDescent="0.25">
      <c r="A1510">
        <v>1571</v>
      </c>
      <c r="B1510" t="s">
        <v>676</v>
      </c>
      <c r="C1510" t="s">
        <v>6817</v>
      </c>
      <c r="D1510" s="10">
        <v>41639</v>
      </c>
      <c r="E1510" s="13" t="s">
        <v>6113</v>
      </c>
      <c r="F1510" s="13" t="s">
        <v>6114</v>
      </c>
      <c r="G1510" s="13" t="s">
        <v>6115</v>
      </c>
      <c r="H1510" s="13" t="s">
        <v>744</v>
      </c>
      <c r="I1510" s="13" t="s">
        <v>744</v>
      </c>
      <c r="J1510" t="s">
        <v>6820</v>
      </c>
      <c r="K1510" t="s">
        <v>6897</v>
      </c>
    </row>
    <row r="1511" spans="1:11" x14ac:dyDescent="0.25">
      <c r="A1511">
        <v>1572</v>
      </c>
      <c r="B1511" t="s">
        <v>676</v>
      </c>
      <c r="C1511" t="s">
        <v>6818</v>
      </c>
      <c r="D1511" s="10">
        <v>42004</v>
      </c>
      <c r="E1511" s="13" t="s">
        <v>6116</v>
      </c>
      <c r="F1511" s="13" t="s">
        <v>6117</v>
      </c>
      <c r="G1511" s="13" t="s">
        <v>6118</v>
      </c>
      <c r="H1511" s="13" t="s">
        <v>744</v>
      </c>
      <c r="I1511" s="13" t="s">
        <v>744</v>
      </c>
      <c r="J1511" t="s">
        <v>6820</v>
      </c>
      <c r="K1511" t="s">
        <v>6897</v>
      </c>
    </row>
    <row r="1512" spans="1:11" x14ac:dyDescent="0.25">
      <c r="A1512">
        <v>1573</v>
      </c>
      <c r="B1512" t="s">
        <v>676</v>
      </c>
      <c r="C1512" t="s">
        <v>6819</v>
      </c>
      <c r="D1512" s="10">
        <v>42369</v>
      </c>
      <c r="E1512" s="13" t="s">
        <v>6119</v>
      </c>
      <c r="F1512" s="13" t="s">
        <v>6120</v>
      </c>
      <c r="G1512" s="13" t="s">
        <v>6121</v>
      </c>
      <c r="H1512" s="13" t="s">
        <v>744</v>
      </c>
      <c r="I1512" s="13" t="s">
        <v>744</v>
      </c>
      <c r="J1512" t="s">
        <v>6820</v>
      </c>
      <c r="K1512" t="s">
        <v>6897</v>
      </c>
    </row>
    <row r="1513" spans="1:11" x14ac:dyDescent="0.25">
      <c r="A1513">
        <v>1574</v>
      </c>
      <c r="B1513" t="s">
        <v>677</v>
      </c>
      <c r="C1513" t="s">
        <v>6816</v>
      </c>
      <c r="D1513" s="10">
        <v>41274</v>
      </c>
      <c r="E1513" s="13" t="s">
        <v>6110</v>
      </c>
      <c r="F1513" s="13" t="s">
        <v>6111</v>
      </c>
      <c r="G1513" s="13" t="s">
        <v>6112</v>
      </c>
      <c r="H1513" s="13" t="s">
        <v>744</v>
      </c>
      <c r="I1513" s="13" t="s">
        <v>744</v>
      </c>
      <c r="J1513" t="s">
        <v>6820</v>
      </c>
      <c r="K1513" t="s">
        <v>6897</v>
      </c>
    </row>
    <row r="1514" spans="1:11" x14ac:dyDescent="0.25">
      <c r="A1514">
        <v>1575</v>
      </c>
      <c r="B1514" t="s">
        <v>677</v>
      </c>
      <c r="C1514" t="s">
        <v>6817</v>
      </c>
      <c r="D1514" s="10">
        <v>41639</v>
      </c>
      <c r="E1514" s="13" t="s">
        <v>6113</v>
      </c>
      <c r="F1514" s="13" t="s">
        <v>6114</v>
      </c>
      <c r="G1514" s="13" t="s">
        <v>6115</v>
      </c>
      <c r="H1514" s="13" t="s">
        <v>744</v>
      </c>
      <c r="I1514" s="13" t="s">
        <v>744</v>
      </c>
      <c r="J1514" t="s">
        <v>6820</v>
      </c>
      <c r="K1514" t="s">
        <v>6897</v>
      </c>
    </row>
    <row r="1515" spans="1:11" x14ac:dyDescent="0.25">
      <c r="A1515">
        <v>1576</v>
      </c>
      <c r="B1515" t="s">
        <v>677</v>
      </c>
      <c r="C1515" t="s">
        <v>6818</v>
      </c>
      <c r="D1515" s="10">
        <v>42004</v>
      </c>
      <c r="E1515" s="13" t="s">
        <v>6116</v>
      </c>
      <c r="F1515" s="13" t="s">
        <v>6117</v>
      </c>
      <c r="G1515" s="13" t="s">
        <v>6118</v>
      </c>
      <c r="H1515" s="13" t="s">
        <v>744</v>
      </c>
      <c r="I1515" s="13" t="s">
        <v>744</v>
      </c>
      <c r="J1515" t="s">
        <v>6820</v>
      </c>
      <c r="K1515" t="s">
        <v>6897</v>
      </c>
    </row>
    <row r="1516" spans="1:11" x14ac:dyDescent="0.25">
      <c r="A1516">
        <v>1577</v>
      </c>
      <c r="B1516" t="s">
        <v>677</v>
      </c>
      <c r="C1516" t="s">
        <v>6819</v>
      </c>
      <c r="D1516" s="10">
        <v>42369</v>
      </c>
      <c r="E1516" s="13" t="s">
        <v>6119</v>
      </c>
      <c r="F1516" s="13" t="s">
        <v>6120</v>
      </c>
      <c r="G1516" s="13" t="s">
        <v>6121</v>
      </c>
      <c r="H1516" s="13" t="s">
        <v>744</v>
      </c>
      <c r="I1516" s="13" t="s">
        <v>744</v>
      </c>
      <c r="J1516" t="s">
        <v>6820</v>
      </c>
      <c r="K1516" t="s">
        <v>6897</v>
      </c>
    </row>
    <row r="1517" spans="1:11" x14ac:dyDescent="0.25">
      <c r="A1517">
        <v>1578</v>
      </c>
      <c r="B1517" t="s">
        <v>678</v>
      </c>
      <c r="C1517" t="s">
        <v>6816</v>
      </c>
      <c r="D1517" s="10">
        <v>41274</v>
      </c>
      <c r="E1517" s="13" t="s">
        <v>6122</v>
      </c>
      <c r="F1517" s="13" t="s">
        <v>6123</v>
      </c>
      <c r="G1517" s="13" t="s">
        <v>2970</v>
      </c>
      <c r="H1517" s="13" t="s">
        <v>744</v>
      </c>
      <c r="I1517" s="13" t="s">
        <v>6092</v>
      </c>
      <c r="J1517" t="s">
        <v>8</v>
      </c>
      <c r="K1517" t="s">
        <v>9</v>
      </c>
    </row>
    <row r="1518" spans="1:11" x14ac:dyDescent="0.25">
      <c r="A1518">
        <v>1579</v>
      </c>
      <c r="B1518" t="s">
        <v>678</v>
      </c>
      <c r="C1518" t="s">
        <v>6817</v>
      </c>
      <c r="D1518" s="10">
        <v>41639</v>
      </c>
      <c r="E1518" s="13" t="s">
        <v>6124</v>
      </c>
      <c r="F1518" s="13" t="s">
        <v>6125</v>
      </c>
      <c r="G1518" s="13" t="s">
        <v>6126</v>
      </c>
      <c r="H1518" s="13" t="s">
        <v>744</v>
      </c>
      <c r="I1518" s="13" t="s">
        <v>2403</v>
      </c>
      <c r="J1518" t="s">
        <v>8</v>
      </c>
      <c r="K1518" t="s">
        <v>9</v>
      </c>
    </row>
    <row r="1519" spans="1:11" x14ac:dyDescent="0.25">
      <c r="A1519">
        <v>1580</v>
      </c>
      <c r="B1519" t="s">
        <v>678</v>
      </c>
      <c r="C1519" t="s">
        <v>6818</v>
      </c>
      <c r="D1519" s="10">
        <v>42004</v>
      </c>
      <c r="E1519" s="13" t="s">
        <v>6127</v>
      </c>
      <c r="F1519" s="13" t="s">
        <v>6128</v>
      </c>
      <c r="G1519" s="13" t="s">
        <v>6129</v>
      </c>
      <c r="H1519" s="13" t="s">
        <v>744</v>
      </c>
      <c r="I1519" s="13" t="s">
        <v>3389</v>
      </c>
      <c r="J1519" t="s">
        <v>8</v>
      </c>
      <c r="K1519" t="s">
        <v>9</v>
      </c>
    </row>
    <row r="1520" spans="1:11" x14ac:dyDescent="0.25">
      <c r="A1520">
        <v>1581</v>
      </c>
      <c r="B1520" t="s">
        <v>678</v>
      </c>
      <c r="C1520" t="s">
        <v>6819</v>
      </c>
      <c r="D1520" s="10">
        <v>42369</v>
      </c>
      <c r="E1520" s="13" t="s">
        <v>6130</v>
      </c>
      <c r="F1520" s="13" t="s">
        <v>6131</v>
      </c>
      <c r="G1520" s="13" t="s">
        <v>6132</v>
      </c>
      <c r="H1520" s="13" t="s">
        <v>744</v>
      </c>
      <c r="I1520" s="13" t="s">
        <v>6133</v>
      </c>
      <c r="J1520" t="s">
        <v>8</v>
      </c>
      <c r="K1520" t="s">
        <v>9</v>
      </c>
    </row>
    <row r="1521" spans="1:11" x14ac:dyDescent="0.25">
      <c r="A1521">
        <v>1582</v>
      </c>
      <c r="B1521" t="s">
        <v>679</v>
      </c>
      <c r="C1521" t="s">
        <v>6816</v>
      </c>
      <c r="D1521" s="10">
        <v>41274</v>
      </c>
      <c r="E1521" s="13" t="s">
        <v>6134</v>
      </c>
      <c r="F1521" s="13" t="s">
        <v>6135</v>
      </c>
      <c r="G1521" s="13" t="s">
        <v>6136</v>
      </c>
      <c r="H1521" s="13" t="s">
        <v>744</v>
      </c>
      <c r="I1521" s="13" t="s">
        <v>6137</v>
      </c>
      <c r="J1521" t="s">
        <v>6834</v>
      </c>
      <c r="K1521" t="s">
        <v>6886</v>
      </c>
    </row>
    <row r="1522" spans="1:11" x14ac:dyDescent="0.25">
      <c r="A1522">
        <v>1583</v>
      </c>
      <c r="B1522" t="s">
        <v>679</v>
      </c>
      <c r="C1522" t="s">
        <v>6817</v>
      </c>
      <c r="D1522" s="10">
        <v>41639</v>
      </c>
      <c r="E1522" s="13" t="s">
        <v>6138</v>
      </c>
      <c r="F1522" s="13" t="s">
        <v>6139</v>
      </c>
      <c r="G1522" s="13" t="s">
        <v>6140</v>
      </c>
      <c r="H1522" s="13" t="s">
        <v>744</v>
      </c>
      <c r="I1522" s="13" t="s">
        <v>6141</v>
      </c>
      <c r="J1522" t="s">
        <v>6834</v>
      </c>
      <c r="K1522" t="s">
        <v>6886</v>
      </c>
    </row>
    <row r="1523" spans="1:11" x14ac:dyDescent="0.25">
      <c r="A1523">
        <v>1584</v>
      </c>
      <c r="B1523" t="s">
        <v>679</v>
      </c>
      <c r="C1523" t="s">
        <v>6818</v>
      </c>
      <c r="D1523" s="10">
        <v>42004</v>
      </c>
      <c r="E1523" s="13" t="s">
        <v>6142</v>
      </c>
      <c r="F1523" s="13" t="s">
        <v>6143</v>
      </c>
      <c r="G1523" s="13" t="s">
        <v>6144</v>
      </c>
      <c r="H1523" s="13" t="s">
        <v>744</v>
      </c>
      <c r="I1523" s="13" t="s">
        <v>6145</v>
      </c>
      <c r="J1523" t="s">
        <v>6834</v>
      </c>
      <c r="K1523" t="s">
        <v>6886</v>
      </c>
    </row>
    <row r="1524" spans="1:11" x14ac:dyDescent="0.25">
      <c r="A1524">
        <v>1585</v>
      </c>
      <c r="B1524" t="s">
        <v>679</v>
      </c>
      <c r="C1524" t="s">
        <v>6819</v>
      </c>
      <c r="D1524" s="10">
        <v>42369</v>
      </c>
      <c r="E1524" s="13" t="s">
        <v>6146</v>
      </c>
      <c r="F1524" s="13" t="s">
        <v>6147</v>
      </c>
      <c r="G1524" s="13" t="s">
        <v>6148</v>
      </c>
      <c r="H1524" s="13" t="s">
        <v>744</v>
      </c>
      <c r="I1524" s="13" t="s">
        <v>6149</v>
      </c>
      <c r="J1524" t="s">
        <v>6834</v>
      </c>
      <c r="K1524" t="s">
        <v>6886</v>
      </c>
    </row>
    <row r="1525" spans="1:11" x14ac:dyDescent="0.25">
      <c r="A1525">
        <v>1590</v>
      </c>
      <c r="B1525" t="s">
        <v>680</v>
      </c>
      <c r="C1525" t="s">
        <v>6816</v>
      </c>
      <c r="D1525" s="10">
        <v>41307</v>
      </c>
      <c r="E1525" s="13" t="s">
        <v>6150</v>
      </c>
      <c r="F1525" s="13" t="s">
        <v>6151</v>
      </c>
      <c r="G1525" s="13" t="s">
        <v>6152</v>
      </c>
      <c r="H1525" s="13" t="s">
        <v>744</v>
      </c>
      <c r="I1525" s="13" t="s">
        <v>744</v>
      </c>
      <c r="J1525" t="s">
        <v>6820</v>
      </c>
      <c r="K1525" t="s">
        <v>6844</v>
      </c>
    </row>
    <row r="1526" spans="1:11" x14ac:dyDescent="0.25">
      <c r="A1526">
        <v>1591</v>
      </c>
      <c r="B1526" t="s">
        <v>680</v>
      </c>
      <c r="C1526" t="s">
        <v>6817</v>
      </c>
      <c r="D1526" s="10">
        <v>41672</v>
      </c>
      <c r="E1526" s="13" t="s">
        <v>6153</v>
      </c>
      <c r="F1526" s="13" t="s">
        <v>6154</v>
      </c>
      <c r="G1526" s="13" t="s">
        <v>6155</v>
      </c>
      <c r="H1526" s="13" t="s">
        <v>744</v>
      </c>
      <c r="I1526" s="13" t="s">
        <v>744</v>
      </c>
      <c r="J1526" t="s">
        <v>6820</v>
      </c>
      <c r="K1526" t="s">
        <v>6844</v>
      </c>
    </row>
    <row r="1527" spans="1:11" x14ac:dyDescent="0.25">
      <c r="A1527">
        <v>1592</v>
      </c>
      <c r="B1527" t="s">
        <v>680</v>
      </c>
      <c r="C1527" t="s">
        <v>6818</v>
      </c>
      <c r="D1527" s="10">
        <v>42035</v>
      </c>
      <c r="E1527" s="13" t="s">
        <v>6156</v>
      </c>
      <c r="F1527" s="13" t="s">
        <v>6157</v>
      </c>
      <c r="G1527" s="13" t="s">
        <v>6158</v>
      </c>
      <c r="H1527" s="13" t="s">
        <v>744</v>
      </c>
      <c r="I1527" s="13" t="s">
        <v>744</v>
      </c>
      <c r="J1527" t="s">
        <v>6820</v>
      </c>
      <c r="K1527" t="s">
        <v>6844</v>
      </c>
    </row>
    <row r="1528" spans="1:11" x14ac:dyDescent="0.25">
      <c r="A1528">
        <v>1593</v>
      </c>
      <c r="B1528" t="s">
        <v>680</v>
      </c>
      <c r="C1528" t="s">
        <v>6819</v>
      </c>
      <c r="D1528" s="10">
        <v>42400</v>
      </c>
      <c r="E1528" s="13" t="s">
        <v>6159</v>
      </c>
      <c r="F1528" s="13" t="s">
        <v>6160</v>
      </c>
      <c r="G1528" s="13" t="s">
        <v>6161</v>
      </c>
      <c r="H1528" s="13" t="s">
        <v>744</v>
      </c>
      <c r="I1528" s="13" t="s">
        <v>744</v>
      </c>
      <c r="J1528" t="s">
        <v>6820</v>
      </c>
      <c r="K1528" t="s">
        <v>6844</v>
      </c>
    </row>
    <row r="1529" spans="1:11" x14ac:dyDescent="0.25">
      <c r="A1529">
        <v>1594</v>
      </c>
      <c r="B1529" t="s">
        <v>681</v>
      </c>
      <c r="C1529" t="s">
        <v>6816</v>
      </c>
      <c r="D1529" s="10">
        <v>41639</v>
      </c>
      <c r="E1529" s="13" t="s">
        <v>6162</v>
      </c>
      <c r="F1529" s="13" t="s">
        <v>6163</v>
      </c>
      <c r="G1529" s="13" t="s">
        <v>744</v>
      </c>
      <c r="H1529" s="13" t="s">
        <v>744</v>
      </c>
      <c r="I1529" s="13" t="s">
        <v>6164</v>
      </c>
      <c r="J1529" t="s">
        <v>6824</v>
      </c>
      <c r="K1529" t="s">
        <v>6845</v>
      </c>
    </row>
    <row r="1530" spans="1:11" x14ac:dyDescent="0.25">
      <c r="A1530">
        <v>1595</v>
      </c>
      <c r="B1530" t="s">
        <v>681</v>
      </c>
      <c r="C1530" t="s">
        <v>6817</v>
      </c>
      <c r="D1530" s="10">
        <v>42004</v>
      </c>
      <c r="E1530" s="13" t="s">
        <v>6165</v>
      </c>
      <c r="F1530" s="13" t="s">
        <v>6166</v>
      </c>
      <c r="G1530" s="13" t="s">
        <v>744</v>
      </c>
      <c r="H1530" s="13" t="s">
        <v>744</v>
      </c>
      <c r="I1530" s="13" t="s">
        <v>6167</v>
      </c>
      <c r="J1530" t="s">
        <v>6824</v>
      </c>
      <c r="K1530" t="s">
        <v>6845</v>
      </c>
    </row>
    <row r="1531" spans="1:11" x14ac:dyDescent="0.25">
      <c r="A1531">
        <v>1596</v>
      </c>
      <c r="B1531" t="s">
        <v>681</v>
      </c>
      <c r="C1531" t="s">
        <v>6818</v>
      </c>
      <c r="D1531" s="10">
        <v>42369</v>
      </c>
      <c r="E1531" s="13" t="s">
        <v>6168</v>
      </c>
      <c r="F1531" s="13" t="s">
        <v>6169</v>
      </c>
      <c r="G1531" s="13" t="s">
        <v>744</v>
      </c>
      <c r="H1531" s="13" t="s">
        <v>744</v>
      </c>
      <c r="I1531" s="13" t="s">
        <v>6170</v>
      </c>
      <c r="J1531" t="s">
        <v>6824</v>
      </c>
      <c r="K1531" t="s">
        <v>6845</v>
      </c>
    </row>
    <row r="1532" spans="1:11" x14ac:dyDescent="0.25">
      <c r="A1532">
        <v>1597</v>
      </c>
      <c r="B1532" t="s">
        <v>681</v>
      </c>
      <c r="C1532" t="s">
        <v>6819</v>
      </c>
      <c r="D1532" s="10">
        <v>42735</v>
      </c>
      <c r="E1532" s="13" t="s">
        <v>6171</v>
      </c>
      <c r="F1532" s="13" t="s">
        <v>6172</v>
      </c>
      <c r="G1532" s="13" t="s">
        <v>744</v>
      </c>
      <c r="H1532" s="13" t="s">
        <v>744</v>
      </c>
      <c r="I1532" s="13" t="s">
        <v>6173</v>
      </c>
      <c r="J1532" t="s">
        <v>6824</v>
      </c>
      <c r="K1532" t="s">
        <v>6845</v>
      </c>
    </row>
    <row r="1533" spans="1:11" x14ac:dyDescent="0.25">
      <c r="A1533">
        <v>1598</v>
      </c>
      <c r="B1533" t="s">
        <v>682</v>
      </c>
      <c r="C1533" t="s">
        <v>6816</v>
      </c>
      <c r="D1533" s="10">
        <v>41274</v>
      </c>
      <c r="E1533" s="13" t="s">
        <v>6174</v>
      </c>
      <c r="F1533" s="13" t="s">
        <v>6175</v>
      </c>
      <c r="G1533" s="13" t="s">
        <v>6176</v>
      </c>
      <c r="H1533" s="13" t="s">
        <v>744</v>
      </c>
      <c r="I1533" s="13" t="s">
        <v>6177</v>
      </c>
      <c r="J1533" t="s">
        <v>66</v>
      </c>
      <c r="K1533" t="s">
        <v>6909</v>
      </c>
    </row>
    <row r="1534" spans="1:11" x14ac:dyDescent="0.25">
      <c r="A1534">
        <v>1599</v>
      </c>
      <c r="B1534" t="s">
        <v>682</v>
      </c>
      <c r="C1534" t="s">
        <v>6817</v>
      </c>
      <c r="D1534" s="10">
        <v>41639</v>
      </c>
      <c r="E1534" s="13" t="s">
        <v>6178</v>
      </c>
      <c r="F1534" s="13" t="s">
        <v>6179</v>
      </c>
      <c r="G1534" s="13" t="s">
        <v>6180</v>
      </c>
      <c r="H1534" s="13" t="s">
        <v>744</v>
      </c>
      <c r="I1534" s="13" t="s">
        <v>6181</v>
      </c>
      <c r="J1534" t="s">
        <v>66</v>
      </c>
      <c r="K1534" t="s">
        <v>6909</v>
      </c>
    </row>
    <row r="1535" spans="1:11" x14ac:dyDescent="0.25">
      <c r="A1535">
        <v>1600</v>
      </c>
      <c r="B1535" t="s">
        <v>682</v>
      </c>
      <c r="C1535" t="s">
        <v>6818</v>
      </c>
      <c r="D1535" s="10">
        <v>42004</v>
      </c>
      <c r="E1535" s="13" t="s">
        <v>6182</v>
      </c>
      <c r="F1535" s="13" t="s">
        <v>6183</v>
      </c>
      <c r="G1535" s="13" t="s">
        <v>6184</v>
      </c>
      <c r="H1535" s="13" t="s">
        <v>744</v>
      </c>
      <c r="I1535" s="13" t="s">
        <v>6185</v>
      </c>
      <c r="J1535" t="s">
        <v>66</v>
      </c>
      <c r="K1535" t="s">
        <v>6909</v>
      </c>
    </row>
    <row r="1536" spans="1:11" x14ac:dyDescent="0.25">
      <c r="A1536">
        <v>1601</v>
      </c>
      <c r="B1536" t="s">
        <v>682</v>
      </c>
      <c r="C1536" t="s">
        <v>6819</v>
      </c>
      <c r="D1536" s="10">
        <v>42369</v>
      </c>
      <c r="E1536" s="13" t="s">
        <v>6186</v>
      </c>
      <c r="F1536" s="13" t="s">
        <v>6187</v>
      </c>
      <c r="G1536" s="13" t="s">
        <v>6188</v>
      </c>
      <c r="H1536" s="13" t="s">
        <v>744</v>
      </c>
      <c r="I1536" s="13" t="s">
        <v>6189</v>
      </c>
      <c r="J1536" t="s">
        <v>66</v>
      </c>
      <c r="K1536" t="s">
        <v>6909</v>
      </c>
    </row>
    <row r="1537" spans="1:11" x14ac:dyDescent="0.25">
      <c r="A1537">
        <v>1602</v>
      </c>
      <c r="B1537" t="s">
        <v>683</v>
      </c>
      <c r="C1537" t="s">
        <v>6816</v>
      </c>
      <c r="D1537" s="10">
        <v>41639</v>
      </c>
      <c r="E1537" s="13" t="s">
        <v>6190</v>
      </c>
      <c r="F1537" s="13" t="s">
        <v>6191</v>
      </c>
      <c r="G1537" s="13" t="s">
        <v>6192</v>
      </c>
      <c r="H1537" s="13" t="s">
        <v>744</v>
      </c>
      <c r="I1537" s="13" t="s">
        <v>6193</v>
      </c>
      <c r="J1537" t="s">
        <v>8</v>
      </c>
      <c r="K1537" t="s">
        <v>249</v>
      </c>
    </row>
    <row r="1538" spans="1:11" x14ac:dyDescent="0.25">
      <c r="A1538">
        <v>1603</v>
      </c>
      <c r="B1538" t="s">
        <v>683</v>
      </c>
      <c r="C1538" t="s">
        <v>6817</v>
      </c>
      <c r="D1538" s="10">
        <v>42004</v>
      </c>
      <c r="E1538" s="13" t="s">
        <v>6194</v>
      </c>
      <c r="F1538" s="13" t="s">
        <v>6195</v>
      </c>
      <c r="G1538" s="13" t="s">
        <v>6196</v>
      </c>
      <c r="H1538" s="13" t="s">
        <v>744</v>
      </c>
      <c r="I1538" s="13" t="s">
        <v>3401</v>
      </c>
      <c r="J1538" t="s">
        <v>8</v>
      </c>
      <c r="K1538" t="s">
        <v>249</v>
      </c>
    </row>
    <row r="1539" spans="1:11" x14ac:dyDescent="0.25">
      <c r="A1539">
        <v>1604</v>
      </c>
      <c r="B1539" t="s">
        <v>683</v>
      </c>
      <c r="C1539" t="s">
        <v>6818</v>
      </c>
      <c r="D1539" s="10">
        <v>42369</v>
      </c>
      <c r="E1539" s="13" t="s">
        <v>6197</v>
      </c>
      <c r="F1539" s="13" t="s">
        <v>6198</v>
      </c>
      <c r="G1539" s="13" t="s">
        <v>6199</v>
      </c>
      <c r="H1539" s="13" t="s">
        <v>744</v>
      </c>
      <c r="I1539" s="13" t="s">
        <v>1978</v>
      </c>
      <c r="J1539" t="s">
        <v>8</v>
      </c>
      <c r="K1539" t="s">
        <v>249</v>
      </c>
    </row>
    <row r="1540" spans="1:11" x14ac:dyDescent="0.25">
      <c r="A1540">
        <v>1605</v>
      </c>
      <c r="B1540" t="s">
        <v>683</v>
      </c>
      <c r="C1540" t="s">
        <v>6819</v>
      </c>
      <c r="D1540" s="10">
        <v>42735</v>
      </c>
      <c r="E1540" s="13" t="s">
        <v>6200</v>
      </c>
      <c r="F1540" s="13" t="s">
        <v>6201</v>
      </c>
      <c r="G1540" s="13" t="s">
        <v>6202</v>
      </c>
      <c r="H1540" s="13" t="s">
        <v>744</v>
      </c>
      <c r="I1540" s="13" t="s">
        <v>6203</v>
      </c>
      <c r="J1540" t="s">
        <v>8</v>
      </c>
      <c r="K1540" t="s">
        <v>249</v>
      </c>
    </row>
    <row r="1541" spans="1:11" x14ac:dyDescent="0.25">
      <c r="A1541">
        <v>1606</v>
      </c>
      <c r="B1541" t="s">
        <v>684</v>
      </c>
      <c r="C1541" t="s">
        <v>6816</v>
      </c>
      <c r="D1541" s="10">
        <v>41274</v>
      </c>
      <c r="E1541" s="13" t="s">
        <v>6204</v>
      </c>
      <c r="F1541" s="13" t="s">
        <v>6205</v>
      </c>
      <c r="G1541" s="13" t="s">
        <v>6206</v>
      </c>
      <c r="H1541" s="13" t="s">
        <v>744</v>
      </c>
      <c r="I1541" s="13" t="s">
        <v>6091</v>
      </c>
      <c r="J1541" t="s">
        <v>8</v>
      </c>
      <c r="K1541" t="s">
        <v>6867</v>
      </c>
    </row>
    <row r="1542" spans="1:11" x14ac:dyDescent="0.25">
      <c r="A1542">
        <v>1607</v>
      </c>
      <c r="B1542" t="s">
        <v>684</v>
      </c>
      <c r="C1542" t="s">
        <v>6817</v>
      </c>
      <c r="D1542" s="10">
        <v>41639</v>
      </c>
      <c r="E1542" s="13" t="s">
        <v>6207</v>
      </c>
      <c r="F1542" s="13" t="s">
        <v>6208</v>
      </c>
      <c r="G1542" s="13" t="s">
        <v>6209</v>
      </c>
      <c r="H1542" s="13" t="s">
        <v>744</v>
      </c>
      <c r="I1542" s="13" t="s">
        <v>6210</v>
      </c>
      <c r="J1542" t="s">
        <v>8</v>
      </c>
      <c r="K1542" t="s">
        <v>6867</v>
      </c>
    </row>
    <row r="1543" spans="1:11" x14ac:dyDescent="0.25">
      <c r="A1543">
        <v>1608</v>
      </c>
      <c r="B1543" t="s">
        <v>684</v>
      </c>
      <c r="C1543" t="s">
        <v>6818</v>
      </c>
      <c r="D1543" s="10">
        <v>42004</v>
      </c>
      <c r="E1543" s="13" t="s">
        <v>6211</v>
      </c>
      <c r="F1543" s="13" t="s">
        <v>6212</v>
      </c>
      <c r="G1543" s="13" t="s">
        <v>6213</v>
      </c>
      <c r="H1543" s="13" t="s">
        <v>744</v>
      </c>
      <c r="I1543" s="13" t="s">
        <v>6214</v>
      </c>
      <c r="J1543" t="s">
        <v>8</v>
      </c>
      <c r="K1543" t="s">
        <v>6867</v>
      </c>
    </row>
    <row r="1544" spans="1:11" x14ac:dyDescent="0.25">
      <c r="A1544">
        <v>1609</v>
      </c>
      <c r="B1544" t="s">
        <v>684</v>
      </c>
      <c r="C1544" t="s">
        <v>6819</v>
      </c>
      <c r="D1544" s="10">
        <v>42369</v>
      </c>
      <c r="E1544" s="13" t="s">
        <v>6215</v>
      </c>
      <c r="F1544" s="13" t="s">
        <v>6216</v>
      </c>
      <c r="G1544" s="13" t="s">
        <v>6217</v>
      </c>
      <c r="H1544" s="13" t="s">
        <v>744</v>
      </c>
      <c r="I1544" s="13" t="s">
        <v>6218</v>
      </c>
      <c r="J1544" t="s">
        <v>8</v>
      </c>
      <c r="K1544" t="s">
        <v>6867</v>
      </c>
    </row>
    <row r="1545" spans="1:11" x14ac:dyDescent="0.25">
      <c r="A1545">
        <v>1610</v>
      </c>
      <c r="B1545" t="s">
        <v>685</v>
      </c>
      <c r="C1545" t="s">
        <v>6816</v>
      </c>
      <c r="D1545" s="10">
        <v>41305</v>
      </c>
      <c r="E1545" s="13" t="s">
        <v>6219</v>
      </c>
      <c r="F1545" s="13" t="s">
        <v>6220</v>
      </c>
      <c r="G1545" s="13" t="s">
        <v>6221</v>
      </c>
      <c r="H1545" s="13" t="s">
        <v>744</v>
      </c>
      <c r="I1545" s="13" t="s">
        <v>744</v>
      </c>
      <c r="J1545" t="s">
        <v>6820</v>
      </c>
      <c r="K1545" t="s">
        <v>6889</v>
      </c>
    </row>
    <row r="1546" spans="1:11" x14ac:dyDescent="0.25">
      <c r="A1546">
        <v>1611</v>
      </c>
      <c r="B1546" t="s">
        <v>685</v>
      </c>
      <c r="C1546" t="s">
        <v>6817</v>
      </c>
      <c r="D1546" s="10">
        <v>41670</v>
      </c>
      <c r="E1546" s="13" t="s">
        <v>6222</v>
      </c>
      <c r="F1546" s="13" t="s">
        <v>6223</v>
      </c>
      <c r="G1546" s="13" t="s">
        <v>6224</v>
      </c>
      <c r="H1546" s="13" t="s">
        <v>744</v>
      </c>
      <c r="I1546" s="13" t="s">
        <v>744</v>
      </c>
      <c r="J1546" t="s">
        <v>6820</v>
      </c>
      <c r="K1546" t="s">
        <v>6889</v>
      </c>
    </row>
    <row r="1547" spans="1:11" x14ac:dyDescent="0.25">
      <c r="A1547">
        <v>1612</v>
      </c>
      <c r="B1547" t="s">
        <v>685</v>
      </c>
      <c r="C1547" t="s">
        <v>6818</v>
      </c>
      <c r="D1547" s="10">
        <v>42035</v>
      </c>
      <c r="E1547" s="13" t="s">
        <v>6225</v>
      </c>
      <c r="F1547" s="13" t="s">
        <v>6226</v>
      </c>
      <c r="G1547" s="13" t="s">
        <v>6227</v>
      </c>
      <c r="H1547" s="13" t="s">
        <v>744</v>
      </c>
      <c r="I1547" s="13" t="s">
        <v>744</v>
      </c>
      <c r="J1547" t="s">
        <v>6820</v>
      </c>
      <c r="K1547" t="s">
        <v>6889</v>
      </c>
    </row>
    <row r="1548" spans="1:11" x14ac:dyDescent="0.25">
      <c r="A1548">
        <v>1613</v>
      </c>
      <c r="B1548" t="s">
        <v>685</v>
      </c>
      <c r="C1548" t="s">
        <v>6819</v>
      </c>
      <c r="D1548" s="10">
        <v>42400</v>
      </c>
      <c r="E1548" s="13" t="s">
        <v>6228</v>
      </c>
      <c r="F1548" s="13" t="s">
        <v>6229</v>
      </c>
      <c r="G1548" s="13" t="s">
        <v>6230</v>
      </c>
      <c r="H1548" s="13" t="s">
        <v>744</v>
      </c>
      <c r="I1548" s="13" t="s">
        <v>744</v>
      </c>
      <c r="J1548" t="s">
        <v>6820</v>
      </c>
      <c r="K1548" t="s">
        <v>6889</v>
      </c>
    </row>
    <row r="1549" spans="1:11" x14ac:dyDescent="0.25">
      <c r="A1549">
        <v>1614</v>
      </c>
      <c r="B1549" t="s">
        <v>686</v>
      </c>
      <c r="C1549" t="s">
        <v>6816</v>
      </c>
      <c r="D1549" s="10">
        <v>41486</v>
      </c>
      <c r="E1549" s="13" t="s">
        <v>6231</v>
      </c>
      <c r="F1549" s="13" t="s">
        <v>6232</v>
      </c>
      <c r="G1549" s="13" t="s">
        <v>6233</v>
      </c>
      <c r="H1549" s="13" t="s">
        <v>6234</v>
      </c>
      <c r="I1549" s="13" t="s">
        <v>744</v>
      </c>
      <c r="J1549" t="s">
        <v>66</v>
      </c>
      <c r="K1549" t="s">
        <v>137</v>
      </c>
    </row>
    <row r="1550" spans="1:11" x14ac:dyDescent="0.25">
      <c r="A1550">
        <v>1615</v>
      </c>
      <c r="B1550" t="s">
        <v>686</v>
      </c>
      <c r="C1550" t="s">
        <v>6817</v>
      </c>
      <c r="D1550" s="10">
        <v>41851</v>
      </c>
      <c r="E1550" s="13" t="s">
        <v>6235</v>
      </c>
      <c r="F1550" s="13" t="s">
        <v>6236</v>
      </c>
      <c r="G1550" s="13" t="s">
        <v>6237</v>
      </c>
      <c r="H1550" s="13" t="s">
        <v>6238</v>
      </c>
      <c r="I1550" s="13" t="s">
        <v>744</v>
      </c>
      <c r="J1550" t="s">
        <v>66</v>
      </c>
      <c r="K1550" t="s">
        <v>137</v>
      </c>
    </row>
    <row r="1551" spans="1:11" x14ac:dyDescent="0.25">
      <c r="A1551">
        <v>1616</v>
      </c>
      <c r="B1551" t="s">
        <v>686</v>
      </c>
      <c r="C1551" t="s">
        <v>6818</v>
      </c>
      <c r="D1551" s="10">
        <v>42216</v>
      </c>
      <c r="E1551" s="13" t="s">
        <v>6239</v>
      </c>
      <c r="F1551" s="13" t="s">
        <v>6240</v>
      </c>
      <c r="G1551" s="13" t="s">
        <v>6241</v>
      </c>
      <c r="H1551" s="13" t="s">
        <v>6242</v>
      </c>
      <c r="I1551" s="13" t="s">
        <v>744</v>
      </c>
      <c r="J1551" t="s">
        <v>66</v>
      </c>
      <c r="K1551" t="s">
        <v>137</v>
      </c>
    </row>
    <row r="1552" spans="1:11" x14ac:dyDescent="0.25">
      <c r="A1552">
        <v>1617</v>
      </c>
      <c r="B1552" t="s">
        <v>686</v>
      </c>
      <c r="C1552" t="s">
        <v>6819</v>
      </c>
      <c r="D1552" s="10">
        <v>42582</v>
      </c>
      <c r="E1552" s="13" t="s">
        <v>6243</v>
      </c>
      <c r="F1552" s="13" t="s">
        <v>6244</v>
      </c>
      <c r="G1552" s="13" t="s">
        <v>6245</v>
      </c>
      <c r="H1552" s="13" t="s">
        <v>6246</v>
      </c>
      <c r="I1552" s="13" t="s">
        <v>744</v>
      </c>
      <c r="J1552" t="s">
        <v>66</v>
      </c>
      <c r="K1552" t="s">
        <v>137</v>
      </c>
    </row>
    <row r="1553" spans="1:11" x14ac:dyDescent="0.25">
      <c r="A1553">
        <v>1618</v>
      </c>
      <c r="B1553" t="s">
        <v>687</v>
      </c>
      <c r="C1553" t="s">
        <v>6816</v>
      </c>
      <c r="D1553" s="10">
        <v>41639</v>
      </c>
      <c r="E1553" s="13" t="s">
        <v>6247</v>
      </c>
      <c r="F1553" s="13" t="s">
        <v>6248</v>
      </c>
      <c r="G1553" s="13" t="s">
        <v>6249</v>
      </c>
      <c r="H1553" s="13" t="s">
        <v>6250</v>
      </c>
      <c r="I1553" s="13" t="s">
        <v>744</v>
      </c>
      <c r="J1553" t="s">
        <v>8</v>
      </c>
      <c r="K1553" t="s">
        <v>6870</v>
      </c>
    </row>
    <row r="1554" spans="1:11" x14ac:dyDescent="0.25">
      <c r="A1554">
        <v>1619</v>
      </c>
      <c r="B1554" t="s">
        <v>687</v>
      </c>
      <c r="C1554" t="s">
        <v>6817</v>
      </c>
      <c r="D1554" s="10">
        <v>42004</v>
      </c>
      <c r="E1554" s="13" t="s">
        <v>6251</v>
      </c>
      <c r="F1554" s="13" t="s">
        <v>6252</v>
      </c>
      <c r="G1554" s="13" t="s">
        <v>6253</v>
      </c>
      <c r="H1554" s="13" t="s">
        <v>6254</v>
      </c>
      <c r="I1554" s="13" t="s">
        <v>744</v>
      </c>
      <c r="J1554" t="s">
        <v>8</v>
      </c>
      <c r="K1554" t="s">
        <v>6870</v>
      </c>
    </row>
    <row r="1555" spans="1:11" x14ac:dyDescent="0.25">
      <c r="A1555">
        <v>1620</v>
      </c>
      <c r="B1555" t="s">
        <v>687</v>
      </c>
      <c r="C1555" t="s">
        <v>6818</v>
      </c>
      <c r="D1555" s="10">
        <v>42369</v>
      </c>
      <c r="E1555" s="13" t="s">
        <v>6255</v>
      </c>
      <c r="F1555" s="13" t="s">
        <v>6256</v>
      </c>
      <c r="G1555" s="13" t="s">
        <v>6195</v>
      </c>
      <c r="H1555" s="13" t="s">
        <v>6257</v>
      </c>
      <c r="I1555" s="13" t="s">
        <v>744</v>
      </c>
      <c r="J1555" t="s">
        <v>8</v>
      </c>
      <c r="K1555" t="s">
        <v>6870</v>
      </c>
    </row>
    <row r="1556" spans="1:11" x14ac:dyDescent="0.25">
      <c r="A1556">
        <v>1621</v>
      </c>
      <c r="B1556" t="s">
        <v>687</v>
      </c>
      <c r="C1556" t="s">
        <v>6819</v>
      </c>
      <c r="D1556" s="10">
        <v>42735</v>
      </c>
      <c r="E1556" s="13" t="s">
        <v>6258</v>
      </c>
      <c r="F1556" s="13" t="s">
        <v>6259</v>
      </c>
      <c r="G1556" s="13" t="s">
        <v>6260</v>
      </c>
      <c r="H1556" s="13" t="s">
        <v>2486</v>
      </c>
      <c r="I1556" s="13" t="s">
        <v>744</v>
      </c>
      <c r="J1556" t="s">
        <v>8</v>
      </c>
      <c r="K1556" t="s">
        <v>6870</v>
      </c>
    </row>
    <row r="1557" spans="1:11" x14ac:dyDescent="0.25">
      <c r="A1557">
        <v>1622</v>
      </c>
      <c r="B1557" t="s">
        <v>688</v>
      </c>
      <c r="C1557" t="s">
        <v>6816</v>
      </c>
      <c r="D1557" s="10">
        <v>41547</v>
      </c>
      <c r="E1557" s="13" t="s">
        <v>6261</v>
      </c>
      <c r="F1557" s="13" t="s">
        <v>6262</v>
      </c>
      <c r="G1557" s="13" t="s">
        <v>6263</v>
      </c>
      <c r="H1557" s="13" t="s">
        <v>744</v>
      </c>
      <c r="I1557" s="13" t="s">
        <v>5723</v>
      </c>
      <c r="J1557" t="s">
        <v>6822</v>
      </c>
      <c r="K1557" t="s">
        <v>6836</v>
      </c>
    </row>
    <row r="1558" spans="1:11" x14ac:dyDescent="0.25">
      <c r="A1558">
        <v>1623</v>
      </c>
      <c r="B1558" t="s">
        <v>688</v>
      </c>
      <c r="C1558" t="s">
        <v>6817</v>
      </c>
      <c r="D1558" s="10">
        <v>41912</v>
      </c>
      <c r="E1558" s="13" t="s">
        <v>2277</v>
      </c>
      <c r="F1558" s="13" t="s">
        <v>2924</v>
      </c>
      <c r="G1558" s="13" t="s">
        <v>6264</v>
      </c>
      <c r="H1558" s="13" t="s">
        <v>744</v>
      </c>
      <c r="I1558" s="13" t="s">
        <v>6265</v>
      </c>
      <c r="J1558" t="s">
        <v>6822</v>
      </c>
      <c r="K1558" t="s">
        <v>6836</v>
      </c>
    </row>
    <row r="1559" spans="1:11" x14ac:dyDescent="0.25">
      <c r="A1559">
        <v>1624</v>
      </c>
      <c r="B1559" t="s">
        <v>688</v>
      </c>
      <c r="C1559" t="s">
        <v>6818</v>
      </c>
      <c r="D1559" s="10">
        <v>42277</v>
      </c>
      <c r="E1559" s="13" t="s">
        <v>6266</v>
      </c>
      <c r="F1559" s="13" t="s">
        <v>4623</v>
      </c>
      <c r="G1559" s="13" t="s">
        <v>1830</v>
      </c>
      <c r="H1559" s="13" t="s">
        <v>744</v>
      </c>
      <c r="I1559" s="13" t="s">
        <v>1506</v>
      </c>
      <c r="J1559" t="s">
        <v>6822</v>
      </c>
      <c r="K1559" t="s">
        <v>6836</v>
      </c>
    </row>
    <row r="1560" spans="1:11" x14ac:dyDescent="0.25">
      <c r="A1560">
        <v>1625</v>
      </c>
      <c r="B1560" t="s">
        <v>688</v>
      </c>
      <c r="C1560" t="s">
        <v>6819</v>
      </c>
      <c r="D1560" s="10">
        <v>42643</v>
      </c>
      <c r="E1560" s="13" t="s">
        <v>6267</v>
      </c>
      <c r="F1560" s="13" t="s">
        <v>6268</v>
      </c>
      <c r="G1560" s="13" t="s">
        <v>6269</v>
      </c>
      <c r="H1560" s="13" t="s">
        <v>744</v>
      </c>
      <c r="I1560" s="13" t="s">
        <v>6270</v>
      </c>
      <c r="J1560" t="s">
        <v>6822</v>
      </c>
      <c r="K1560" t="s">
        <v>6836</v>
      </c>
    </row>
    <row r="1561" spans="1:11" x14ac:dyDescent="0.25">
      <c r="A1561">
        <v>1626</v>
      </c>
      <c r="B1561" t="s">
        <v>689</v>
      </c>
      <c r="C1561" t="s">
        <v>6816</v>
      </c>
      <c r="D1561" s="10">
        <v>41544</v>
      </c>
      <c r="E1561" s="13" t="s">
        <v>6271</v>
      </c>
      <c r="F1561" s="13" t="s">
        <v>6272</v>
      </c>
      <c r="G1561" s="13" t="s">
        <v>6273</v>
      </c>
      <c r="H1561" s="13" t="s">
        <v>6274</v>
      </c>
      <c r="I1561" s="13" t="s">
        <v>744</v>
      </c>
      <c r="J1561" t="s">
        <v>6824</v>
      </c>
      <c r="K1561" t="s">
        <v>6826</v>
      </c>
    </row>
    <row r="1562" spans="1:11" x14ac:dyDescent="0.25">
      <c r="A1562">
        <v>1627</v>
      </c>
      <c r="B1562" t="s">
        <v>689</v>
      </c>
      <c r="C1562" t="s">
        <v>6817</v>
      </c>
      <c r="D1562" s="10">
        <v>41908</v>
      </c>
      <c r="E1562" s="13" t="s">
        <v>6275</v>
      </c>
      <c r="F1562" s="13" t="s">
        <v>6276</v>
      </c>
      <c r="G1562" s="13" t="s">
        <v>6277</v>
      </c>
      <c r="H1562" s="13" t="s">
        <v>6278</v>
      </c>
      <c r="I1562" s="13" t="s">
        <v>744</v>
      </c>
      <c r="J1562" t="s">
        <v>6824</v>
      </c>
      <c r="K1562" t="s">
        <v>6826</v>
      </c>
    </row>
    <row r="1563" spans="1:11" x14ac:dyDescent="0.25">
      <c r="A1563">
        <v>1628</v>
      </c>
      <c r="B1563" t="s">
        <v>689</v>
      </c>
      <c r="C1563" t="s">
        <v>6818</v>
      </c>
      <c r="D1563" s="10">
        <v>42279</v>
      </c>
      <c r="E1563" s="13" t="s">
        <v>6279</v>
      </c>
      <c r="F1563" s="13" t="s">
        <v>6280</v>
      </c>
      <c r="G1563" s="13" t="s">
        <v>6281</v>
      </c>
      <c r="H1563" s="13" t="s">
        <v>6282</v>
      </c>
      <c r="I1563" s="13" t="s">
        <v>744</v>
      </c>
      <c r="J1563" t="s">
        <v>6824</v>
      </c>
      <c r="K1563" t="s">
        <v>6826</v>
      </c>
    </row>
    <row r="1564" spans="1:11" x14ac:dyDescent="0.25">
      <c r="A1564">
        <v>1629</v>
      </c>
      <c r="B1564" t="s">
        <v>689</v>
      </c>
      <c r="C1564" t="s">
        <v>6819</v>
      </c>
      <c r="D1564" s="10">
        <v>42643</v>
      </c>
      <c r="E1564" s="13" t="s">
        <v>6283</v>
      </c>
      <c r="F1564" s="13" t="s">
        <v>6284</v>
      </c>
      <c r="G1564" s="13" t="s">
        <v>6285</v>
      </c>
      <c r="H1564" s="13" t="s">
        <v>6286</v>
      </c>
      <c r="I1564" s="13" t="s">
        <v>744</v>
      </c>
      <c r="J1564" t="s">
        <v>6824</v>
      </c>
      <c r="K1564" t="s">
        <v>6826</v>
      </c>
    </row>
    <row r="1565" spans="1:11" x14ac:dyDescent="0.25">
      <c r="A1565">
        <v>1630</v>
      </c>
      <c r="B1565" t="s">
        <v>690</v>
      </c>
      <c r="C1565" t="s">
        <v>6816</v>
      </c>
      <c r="D1565" s="10">
        <v>41274</v>
      </c>
      <c r="E1565" s="13" t="s">
        <v>6287</v>
      </c>
      <c r="F1565" s="13" t="s">
        <v>6288</v>
      </c>
      <c r="G1565" s="13" t="s">
        <v>6289</v>
      </c>
      <c r="H1565" s="13" t="s">
        <v>744</v>
      </c>
      <c r="I1565" s="13" t="s">
        <v>744</v>
      </c>
      <c r="J1565" t="s">
        <v>6820</v>
      </c>
      <c r="K1565" t="s">
        <v>6897</v>
      </c>
    </row>
    <row r="1566" spans="1:11" x14ac:dyDescent="0.25">
      <c r="A1566">
        <v>1631</v>
      </c>
      <c r="B1566" t="s">
        <v>690</v>
      </c>
      <c r="C1566" t="s">
        <v>6817</v>
      </c>
      <c r="D1566" s="10">
        <v>41639</v>
      </c>
      <c r="E1566" s="13" t="s">
        <v>6290</v>
      </c>
      <c r="F1566" s="13" t="s">
        <v>6291</v>
      </c>
      <c r="G1566" s="13" t="s">
        <v>6292</v>
      </c>
      <c r="H1566" s="13" t="s">
        <v>744</v>
      </c>
      <c r="I1566" s="13" t="s">
        <v>744</v>
      </c>
      <c r="J1566" t="s">
        <v>6820</v>
      </c>
      <c r="K1566" t="s">
        <v>6897</v>
      </c>
    </row>
    <row r="1567" spans="1:11" x14ac:dyDescent="0.25">
      <c r="A1567">
        <v>1632</v>
      </c>
      <c r="B1567" t="s">
        <v>690</v>
      </c>
      <c r="C1567" t="s">
        <v>6818</v>
      </c>
      <c r="D1567" s="10">
        <v>42007</v>
      </c>
      <c r="E1567" s="13" t="s">
        <v>6293</v>
      </c>
      <c r="F1567" s="13" t="s">
        <v>6294</v>
      </c>
      <c r="G1567" s="13" t="s">
        <v>6295</v>
      </c>
      <c r="H1567" s="13" t="s">
        <v>744</v>
      </c>
      <c r="I1567" s="13" t="s">
        <v>744</v>
      </c>
      <c r="J1567" t="s">
        <v>6820</v>
      </c>
      <c r="K1567" t="s">
        <v>6897</v>
      </c>
    </row>
    <row r="1568" spans="1:11" x14ac:dyDescent="0.25">
      <c r="A1568">
        <v>1633</v>
      </c>
      <c r="B1568" t="s">
        <v>690</v>
      </c>
      <c r="C1568" t="s">
        <v>6819</v>
      </c>
      <c r="D1568" s="10">
        <v>42371</v>
      </c>
      <c r="E1568" s="13" t="s">
        <v>6296</v>
      </c>
      <c r="F1568" s="13" t="s">
        <v>6297</v>
      </c>
      <c r="G1568" s="13" t="s">
        <v>6298</v>
      </c>
      <c r="H1568" s="13" t="s">
        <v>744</v>
      </c>
      <c r="I1568" s="13" t="s">
        <v>744</v>
      </c>
      <c r="J1568" t="s">
        <v>6820</v>
      </c>
      <c r="K1568" t="s">
        <v>6897</v>
      </c>
    </row>
    <row r="1569" spans="1:11" x14ac:dyDescent="0.25">
      <c r="A1569">
        <v>1634</v>
      </c>
      <c r="B1569" t="s">
        <v>691</v>
      </c>
      <c r="C1569" t="s">
        <v>6816</v>
      </c>
      <c r="D1569" s="10">
        <v>41547</v>
      </c>
      <c r="E1569" s="13" t="s">
        <v>6299</v>
      </c>
      <c r="F1569" s="13" t="s">
        <v>6300</v>
      </c>
      <c r="G1569" s="13" t="s">
        <v>6301</v>
      </c>
      <c r="H1569" s="13" t="s">
        <v>744</v>
      </c>
      <c r="I1569" s="13" t="s">
        <v>1800</v>
      </c>
      <c r="J1569" t="s">
        <v>6820</v>
      </c>
      <c r="K1569" t="s">
        <v>6883</v>
      </c>
    </row>
    <row r="1570" spans="1:11" x14ac:dyDescent="0.25">
      <c r="A1570">
        <v>1635</v>
      </c>
      <c r="B1570" t="s">
        <v>691</v>
      </c>
      <c r="C1570" t="s">
        <v>6817</v>
      </c>
      <c r="D1570" s="10">
        <v>41912</v>
      </c>
      <c r="E1570" s="13" t="s">
        <v>6302</v>
      </c>
      <c r="F1570" s="13" t="s">
        <v>6303</v>
      </c>
      <c r="G1570" s="13" t="s">
        <v>6304</v>
      </c>
      <c r="H1570" s="13" t="s">
        <v>744</v>
      </c>
      <c r="I1570" s="13" t="s">
        <v>4441</v>
      </c>
      <c r="J1570" t="s">
        <v>6820</v>
      </c>
      <c r="K1570" t="s">
        <v>6883</v>
      </c>
    </row>
    <row r="1571" spans="1:11" x14ac:dyDescent="0.25">
      <c r="A1571">
        <v>1636</v>
      </c>
      <c r="B1571" t="s">
        <v>691</v>
      </c>
      <c r="C1571" t="s">
        <v>6818</v>
      </c>
      <c r="D1571" s="10">
        <v>42277</v>
      </c>
      <c r="E1571" s="13" t="s">
        <v>6305</v>
      </c>
      <c r="F1571" s="13" t="s">
        <v>6306</v>
      </c>
      <c r="G1571" s="13" t="s">
        <v>6307</v>
      </c>
      <c r="H1571" s="13" t="s">
        <v>744</v>
      </c>
      <c r="I1571" s="13" t="s">
        <v>6308</v>
      </c>
      <c r="J1571" t="s">
        <v>6820</v>
      </c>
      <c r="K1571" t="s">
        <v>6883</v>
      </c>
    </row>
    <row r="1572" spans="1:11" x14ac:dyDescent="0.25">
      <c r="A1572">
        <v>1637</v>
      </c>
      <c r="B1572" t="s">
        <v>691</v>
      </c>
      <c r="C1572" t="s">
        <v>6819</v>
      </c>
      <c r="D1572" s="10">
        <v>42643</v>
      </c>
      <c r="E1572" s="13" t="s">
        <v>6309</v>
      </c>
      <c r="F1572" s="13" t="s">
        <v>6310</v>
      </c>
      <c r="G1572" s="13" t="s">
        <v>6311</v>
      </c>
      <c r="H1572" s="13" t="s">
        <v>744</v>
      </c>
      <c r="I1572" s="13" t="s">
        <v>6312</v>
      </c>
      <c r="J1572" t="s">
        <v>6820</v>
      </c>
      <c r="K1572" t="s">
        <v>6883</v>
      </c>
    </row>
    <row r="1573" spans="1:11" x14ac:dyDescent="0.25">
      <c r="A1573">
        <v>1638</v>
      </c>
      <c r="B1573" t="s">
        <v>692</v>
      </c>
      <c r="C1573" t="s">
        <v>6816</v>
      </c>
      <c r="D1573" s="10">
        <v>41274</v>
      </c>
      <c r="E1573" s="13" t="s">
        <v>6313</v>
      </c>
      <c r="F1573" s="13" t="s">
        <v>6314</v>
      </c>
      <c r="G1573" s="13" t="s">
        <v>1111</v>
      </c>
      <c r="H1573" s="13" t="s">
        <v>744</v>
      </c>
      <c r="I1573" s="13" t="s">
        <v>6315</v>
      </c>
      <c r="J1573" t="s">
        <v>107</v>
      </c>
      <c r="K1573" t="s">
        <v>6905</v>
      </c>
    </row>
    <row r="1574" spans="1:11" x14ac:dyDescent="0.25">
      <c r="A1574">
        <v>1639</v>
      </c>
      <c r="B1574" t="s">
        <v>692</v>
      </c>
      <c r="C1574" t="s">
        <v>6817</v>
      </c>
      <c r="D1574" s="10">
        <v>41639</v>
      </c>
      <c r="E1574" s="13" t="s">
        <v>6316</v>
      </c>
      <c r="F1574" s="13" t="s">
        <v>6317</v>
      </c>
      <c r="G1574" s="13" t="s">
        <v>6318</v>
      </c>
      <c r="H1574" s="13" t="s">
        <v>744</v>
      </c>
      <c r="I1574" s="13" t="s">
        <v>2645</v>
      </c>
      <c r="J1574" t="s">
        <v>107</v>
      </c>
      <c r="K1574" t="s">
        <v>6905</v>
      </c>
    </row>
    <row r="1575" spans="1:11" x14ac:dyDescent="0.25">
      <c r="A1575">
        <v>1640</v>
      </c>
      <c r="B1575" t="s">
        <v>692</v>
      </c>
      <c r="C1575" t="s">
        <v>6818</v>
      </c>
      <c r="D1575" s="10">
        <v>42004</v>
      </c>
      <c r="E1575" s="13" t="s">
        <v>6319</v>
      </c>
      <c r="F1575" s="13" t="s">
        <v>6320</v>
      </c>
      <c r="G1575" s="13" t="s">
        <v>6321</v>
      </c>
      <c r="H1575" s="13" t="s">
        <v>744</v>
      </c>
      <c r="I1575" s="13" t="s">
        <v>2416</v>
      </c>
      <c r="J1575" t="s">
        <v>107</v>
      </c>
      <c r="K1575" t="s">
        <v>6905</v>
      </c>
    </row>
    <row r="1576" spans="1:11" x14ac:dyDescent="0.25">
      <c r="A1576">
        <v>1641</v>
      </c>
      <c r="B1576" t="s">
        <v>692</v>
      </c>
      <c r="C1576" t="s">
        <v>6819</v>
      </c>
      <c r="D1576" s="10">
        <v>42369</v>
      </c>
      <c r="E1576" s="13" t="s">
        <v>6322</v>
      </c>
      <c r="F1576" s="13" t="s">
        <v>6323</v>
      </c>
      <c r="G1576" s="13" t="s">
        <v>6324</v>
      </c>
      <c r="H1576" s="13" t="s">
        <v>744</v>
      </c>
      <c r="I1576" s="13" t="s">
        <v>6325</v>
      </c>
      <c r="J1576" t="s">
        <v>107</v>
      </c>
      <c r="K1576" t="s">
        <v>6905</v>
      </c>
    </row>
    <row r="1577" spans="1:11" x14ac:dyDescent="0.25">
      <c r="A1577">
        <v>1642</v>
      </c>
      <c r="B1577" t="s">
        <v>693</v>
      </c>
      <c r="C1577" t="s">
        <v>6816</v>
      </c>
      <c r="D1577" s="10">
        <v>41274</v>
      </c>
      <c r="E1577" s="13" t="s">
        <v>6326</v>
      </c>
      <c r="F1577" s="13" t="s">
        <v>6327</v>
      </c>
      <c r="G1577" s="13" t="s">
        <v>6328</v>
      </c>
      <c r="H1577" s="13" t="s">
        <v>744</v>
      </c>
      <c r="I1577" s="13" t="s">
        <v>744</v>
      </c>
      <c r="J1577" t="s">
        <v>79</v>
      </c>
      <c r="K1577" t="s">
        <v>6911</v>
      </c>
    </row>
    <row r="1578" spans="1:11" x14ac:dyDescent="0.25">
      <c r="A1578">
        <v>1643</v>
      </c>
      <c r="B1578" t="s">
        <v>693</v>
      </c>
      <c r="C1578" t="s">
        <v>6817</v>
      </c>
      <c r="D1578" s="10">
        <v>41639</v>
      </c>
      <c r="E1578" s="13" t="s">
        <v>6329</v>
      </c>
      <c r="F1578" s="13" t="s">
        <v>6330</v>
      </c>
      <c r="G1578" s="13" t="s">
        <v>6331</v>
      </c>
      <c r="H1578" s="13" t="s">
        <v>744</v>
      </c>
      <c r="I1578" s="13" t="s">
        <v>744</v>
      </c>
      <c r="J1578" t="s">
        <v>79</v>
      </c>
      <c r="K1578" t="s">
        <v>6911</v>
      </c>
    </row>
    <row r="1579" spans="1:11" x14ac:dyDescent="0.25">
      <c r="A1579">
        <v>1644</v>
      </c>
      <c r="B1579" t="s">
        <v>693</v>
      </c>
      <c r="C1579" t="s">
        <v>6818</v>
      </c>
      <c r="D1579" s="10">
        <v>42004</v>
      </c>
      <c r="E1579" s="13" t="s">
        <v>6332</v>
      </c>
      <c r="F1579" s="13" t="s">
        <v>6333</v>
      </c>
      <c r="G1579" s="13" t="s">
        <v>6334</v>
      </c>
      <c r="H1579" s="13" t="s">
        <v>744</v>
      </c>
      <c r="I1579" s="13" t="s">
        <v>744</v>
      </c>
      <c r="J1579" t="s">
        <v>79</v>
      </c>
      <c r="K1579" t="s">
        <v>6911</v>
      </c>
    </row>
    <row r="1580" spans="1:11" x14ac:dyDescent="0.25">
      <c r="A1580">
        <v>1645</v>
      </c>
      <c r="B1580" t="s">
        <v>693</v>
      </c>
      <c r="C1580" t="s">
        <v>6819</v>
      </c>
      <c r="D1580" s="10">
        <v>42369</v>
      </c>
      <c r="E1580" s="13" t="s">
        <v>6335</v>
      </c>
      <c r="F1580" s="13" t="s">
        <v>6336</v>
      </c>
      <c r="G1580" s="13" t="s">
        <v>6337</v>
      </c>
      <c r="H1580" s="13" t="s">
        <v>744</v>
      </c>
      <c r="I1580" s="13" t="s">
        <v>744</v>
      </c>
      <c r="J1580" t="s">
        <v>79</v>
      </c>
      <c r="K1580" t="s">
        <v>6911</v>
      </c>
    </row>
    <row r="1581" spans="1:11" x14ac:dyDescent="0.25">
      <c r="A1581">
        <v>1646</v>
      </c>
      <c r="B1581" t="s">
        <v>694</v>
      </c>
      <c r="C1581" t="s">
        <v>6816</v>
      </c>
      <c r="D1581" s="10">
        <v>41639</v>
      </c>
      <c r="E1581" s="13" t="s">
        <v>6338</v>
      </c>
      <c r="F1581" s="13" t="s">
        <v>6339</v>
      </c>
      <c r="G1581" s="13" t="s">
        <v>6340</v>
      </c>
      <c r="H1581" s="13" t="s">
        <v>6341</v>
      </c>
      <c r="I1581" s="13" t="s">
        <v>6342</v>
      </c>
      <c r="J1581" t="s">
        <v>6834</v>
      </c>
      <c r="K1581" t="s">
        <v>72</v>
      </c>
    </row>
    <row r="1582" spans="1:11" x14ac:dyDescent="0.25">
      <c r="A1582">
        <v>1647</v>
      </c>
      <c r="B1582" t="s">
        <v>694</v>
      </c>
      <c r="C1582" t="s">
        <v>6817</v>
      </c>
      <c r="D1582" s="10">
        <v>42004</v>
      </c>
      <c r="E1582" s="13" t="s">
        <v>6343</v>
      </c>
      <c r="F1582" s="13" t="s">
        <v>6344</v>
      </c>
      <c r="G1582" s="13" t="s">
        <v>6345</v>
      </c>
      <c r="H1582" s="13" t="s">
        <v>744</v>
      </c>
      <c r="I1582" s="13" t="s">
        <v>6346</v>
      </c>
      <c r="J1582" t="s">
        <v>6834</v>
      </c>
      <c r="K1582" t="s">
        <v>72</v>
      </c>
    </row>
    <row r="1583" spans="1:11" x14ac:dyDescent="0.25">
      <c r="A1583">
        <v>1648</v>
      </c>
      <c r="B1583" t="s">
        <v>694</v>
      </c>
      <c r="C1583" t="s">
        <v>6818</v>
      </c>
      <c r="D1583" s="10">
        <v>42369</v>
      </c>
      <c r="E1583" s="13" t="s">
        <v>6347</v>
      </c>
      <c r="F1583" s="13" t="s">
        <v>6348</v>
      </c>
      <c r="G1583" s="13" t="s">
        <v>6349</v>
      </c>
      <c r="H1583" s="13" t="s">
        <v>744</v>
      </c>
      <c r="I1583" s="13" t="s">
        <v>6350</v>
      </c>
      <c r="J1583" t="s">
        <v>6834</v>
      </c>
      <c r="K1583" t="s">
        <v>72</v>
      </c>
    </row>
    <row r="1584" spans="1:11" x14ac:dyDescent="0.25">
      <c r="A1584">
        <v>1649</v>
      </c>
      <c r="B1584" t="s">
        <v>694</v>
      </c>
      <c r="C1584" t="s">
        <v>6819</v>
      </c>
      <c r="D1584" s="10">
        <v>42735</v>
      </c>
      <c r="E1584" s="13" t="s">
        <v>6351</v>
      </c>
      <c r="F1584" s="13" t="s">
        <v>6352</v>
      </c>
      <c r="G1584" s="13" t="s">
        <v>6353</v>
      </c>
      <c r="H1584" s="13" t="s">
        <v>744</v>
      </c>
      <c r="I1584" s="13" t="s">
        <v>6354</v>
      </c>
      <c r="J1584" t="s">
        <v>6834</v>
      </c>
      <c r="K1584" t="s">
        <v>72</v>
      </c>
    </row>
    <row r="1585" spans="1:11" x14ac:dyDescent="0.25">
      <c r="A1585">
        <v>1650</v>
      </c>
      <c r="B1585" t="s">
        <v>695</v>
      </c>
      <c r="C1585" t="s">
        <v>6816</v>
      </c>
      <c r="D1585" s="10">
        <v>41274</v>
      </c>
      <c r="E1585" s="13" t="s">
        <v>6355</v>
      </c>
      <c r="F1585" s="13" t="s">
        <v>6356</v>
      </c>
      <c r="G1585" s="13" t="s">
        <v>6357</v>
      </c>
      <c r="H1585" s="13" t="s">
        <v>744</v>
      </c>
      <c r="I1585" s="13" t="s">
        <v>6358</v>
      </c>
      <c r="J1585" t="s">
        <v>8</v>
      </c>
      <c r="K1585" t="s">
        <v>6884</v>
      </c>
    </row>
    <row r="1586" spans="1:11" x14ac:dyDescent="0.25">
      <c r="A1586">
        <v>1651</v>
      </c>
      <c r="B1586" t="s">
        <v>695</v>
      </c>
      <c r="C1586" t="s">
        <v>6817</v>
      </c>
      <c r="D1586" s="10">
        <v>41639</v>
      </c>
      <c r="E1586" s="13" t="s">
        <v>6359</v>
      </c>
      <c r="F1586" s="13" t="s">
        <v>6360</v>
      </c>
      <c r="G1586" s="13" t="s">
        <v>6361</v>
      </c>
      <c r="H1586" s="13" t="s">
        <v>744</v>
      </c>
      <c r="I1586" s="13" t="s">
        <v>6362</v>
      </c>
      <c r="J1586" t="s">
        <v>8</v>
      </c>
      <c r="K1586" t="s">
        <v>6884</v>
      </c>
    </row>
    <row r="1587" spans="1:11" x14ac:dyDescent="0.25">
      <c r="A1587">
        <v>1652</v>
      </c>
      <c r="B1587" t="s">
        <v>695</v>
      </c>
      <c r="C1587" t="s">
        <v>6818</v>
      </c>
      <c r="D1587" s="10">
        <v>42004</v>
      </c>
      <c r="E1587" s="13" t="s">
        <v>6363</v>
      </c>
      <c r="F1587" s="13" t="s">
        <v>6364</v>
      </c>
      <c r="G1587" s="13" t="s">
        <v>6365</v>
      </c>
      <c r="H1587" s="13" t="s">
        <v>744</v>
      </c>
      <c r="I1587" s="13" t="s">
        <v>6366</v>
      </c>
      <c r="J1587" t="s">
        <v>8</v>
      </c>
      <c r="K1587" t="s">
        <v>6884</v>
      </c>
    </row>
    <row r="1588" spans="1:11" x14ac:dyDescent="0.25">
      <c r="A1588">
        <v>1653</v>
      </c>
      <c r="B1588" t="s">
        <v>695</v>
      </c>
      <c r="C1588" t="s">
        <v>6819</v>
      </c>
      <c r="D1588" s="10">
        <v>42369</v>
      </c>
      <c r="E1588" s="13" t="s">
        <v>6367</v>
      </c>
      <c r="F1588" s="13" t="s">
        <v>6368</v>
      </c>
      <c r="G1588" s="13" t="s">
        <v>6369</v>
      </c>
      <c r="H1588" s="13" t="s">
        <v>744</v>
      </c>
      <c r="I1588" s="13" t="s">
        <v>6370</v>
      </c>
      <c r="J1588" t="s">
        <v>8</v>
      </c>
      <c r="K1588" t="s">
        <v>6884</v>
      </c>
    </row>
    <row r="1589" spans="1:11" x14ac:dyDescent="0.25">
      <c r="A1589">
        <v>1654</v>
      </c>
      <c r="B1589" t="s">
        <v>696</v>
      </c>
      <c r="C1589" t="s">
        <v>6816</v>
      </c>
      <c r="D1589" s="10">
        <v>41274</v>
      </c>
      <c r="E1589" s="13" t="s">
        <v>6371</v>
      </c>
      <c r="F1589" s="13" t="s">
        <v>6372</v>
      </c>
      <c r="G1589" s="13" t="s">
        <v>6373</v>
      </c>
      <c r="H1589" s="13" t="s">
        <v>6374</v>
      </c>
      <c r="I1589" s="13" t="s">
        <v>744</v>
      </c>
      <c r="J1589" t="s">
        <v>6822</v>
      </c>
      <c r="K1589" t="s">
        <v>6836</v>
      </c>
    </row>
    <row r="1590" spans="1:11" x14ac:dyDescent="0.25">
      <c r="A1590">
        <v>1655</v>
      </c>
      <c r="B1590" t="s">
        <v>696</v>
      </c>
      <c r="C1590" t="s">
        <v>6817</v>
      </c>
      <c r="D1590" s="10">
        <v>41639</v>
      </c>
      <c r="E1590" s="13" t="s">
        <v>6375</v>
      </c>
      <c r="F1590" s="13" t="s">
        <v>6376</v>
      </c>
      <c r="G1590" s="13" t="s">
        <v>6377</v>
      </c>
      <c r="H1590" s="13" t="s">
        <v>6378</v>
      </c>
      <c r="I1590" s="13" t="s">
        <v>744</v>
      </c>
      <c r="J1590" t="s">
        <v>6822</v>
      </c>
      <c r="K1590" t="s">
        <v>6836</v>
      </c>
    </row>
    <row r="1591" spans="1:11" x14ac:dyDescent="0.25">
      <c r="A1591">
        <v>1656</v>
      </c>
      <c r="B1591" t="s">
        <v>696</v>
      </c>
      <c r="C1591" t="s">
        <v>6818</v>
      </c>
      <c r="D1591" s="10">
        <v>42004</v>
      </c>
      <c r="E1591" s="13" t="s">
        <v>6379</v>
      </c>
      <c r="F1591" s="13" t="s">
        <v>6380</v>
      </c>
      <c r="G1591" s="13" t="s">
        <v>6381</v>
      </c>
      <c r="H1591" s="13" t="s">
        <v>6382</v>
      </c>
      <c r="I1591" s="13" t="s">
        <v>744</v>
      </c>
      <c r="J1591" t="s">
        <v>6822</v>
      </c>
      <c r="K1591" t="s">
        <v>6836</v>
      </c>
    </row>
    <row r="1592" spans="1:11" x14ac:dyDescent="0.25">
      <c r="A1592">
        <v>1657</v>
      </c>
      <c r="B1592" t="s">
        <v>696</v>
      </c>
      <c r="C1592" t="s">
        <v>6819</v>
      </c>
      <c r="D1592" s="10">
        <v>42369</v>
      </c>
      <c r="E1592" s="13" t="s">
        <v>6383</v>
      </c>
      <c r="F1592" s="13" t="s">
        <v>6384</v>
      </c>
      <c r="G1592" s="13" t="s">
        <v>6385</v>
      </c>
      <c r="H1592" s="13" t="s">
        <v>6386</v>
      </c>
      <c r="I1592" s="13" t="s">
        <v>744</v>
      </c>
      <c r="J1592" t="s">
        <v>6822</v>
      </c>
      <c r="K1592" t="s">
        <v>6836</v>
      </c>
    </row>
    <row r="1593" spans="1:11" x14ac:dyDescent="0.25">
      <c r="A1593">
        <v>1658</v>
      </c>
      <c r="B1593" t="s">
        <v>697</v>
      </c>
      <c r="C1593" t="s">
        <v>6816</v>
      </c>
      <c r="D1593" s="10">
        <v>41274</v>
      </c>
      <c r="E1593" s="13" t="s">
        <v>6387</v>
      </c>
      <c r="F1593" s="13" t="s">
        <v>6388</v>
      </c>
      <c r="G1593" s="13" t="s">
        <v>6389</v>
      </c>
      <c r="H1593" s="13" t="s">
        <v>6390</v>
      </c>
      <c r="I1593" s="13" t="s">
        <v>744</v>
      </c>
      <c r="J1593" t="s">
        <v>6824</v>
      </c>
      <c r="K1593" t="s">
        <v>86</v>
      </c>
    </row>
    <row r="1594" spans="1:11" x14ac:dyDescent="0.25">
      <c r="A1594">
        <v>1659</v>
      </c>
      <c r="B1594" t="s">
        <v>697</v>
      </c>
      <c r="C1594" t="s">
        <v>6817</v>
      </c>
      <c r="D1594" s="10">
        <v>41639</v>
      </c>
      <c r="E1594" s="13" t="s">
        <v>6391</v>
      </c>
      <c r="F1594" s="13" t="s">
        <v>6392</v>
      </c>
      <c r="G1594" s="13" t="s">
        <v>6393</v>
      </c>
      <c r="H1594" s="13" t="s">
        <v>6394</v>
      </c>
      <c r="I1594" s="13" t="s">
        <v>744</v>
      </c>
      <c r="J1594" t="s">
        <v>6824</v>
      </c>
      <c r="K1594" t="s">
        <v>86</v>
      </c>
    </row>
    <row r="1595" spans="1:11" x14ac:dyDescent="0.25">
      <c r="A1595">
        <v>1660</v>
      </c>
      <c r="B1595" t="s">
        <v>697</v>
      </c>
      <c r="C1595" t="s">
        <v>6818</v>
      </c>
      <c r="D1595" s="10">
        <v>42004</v>
      </c>
      <c r="E1595" s="13" t="s">
        <v>6395</v>
      </c>
      <c r="F1595" s="13" t="s">
        <v>6396</v>
      </c>
      <c r="G1595" s="13" t="s">
        <v>6397</v>
      </c>
      <c r="H1595" s="13" t="s">
        <v>6398</v>
      </c>
      <c r="I1595" s="13" t="s">
        <v>744</v>
      </c>
      <c r="J1595" t="s">
        <v>6824</v>
      </c>
      <c r="K1595" t="s">
        <v>86</v>
      </c>
    </row>
    <row r="1596" spans="1:11" x14ac:dyDescent="0.25">
      <c r="A1596">
        <v>1661</v>
      </c>
      <c r="B1596" t="s">
        <v>697</v>
      </c>
      <c r="C1596" t="s">
        <v>6819</v>
      </c>
      <c r="D1596" s="10">
        <v>42369</v>
      </c>
      <c r="E1596" s="13" t="s">
        <v>6399</v>
      </c>
      <c r="F1596" s="13" t="s">
        <v>6400</v>
      </c>
      <c r="G1596" s="13" t="s">
        <v>6401</v>
      </c>
      <c r="H1596" s="13" t="s">
        <v>6402</v>
      </c>
      <c r="I1596" s="13" t="s">
        <v>744</v>
      </c>
      <c r="J1596" t="s">
        <v>6824</v>
      </c>
      <c r="K1596" t="s">
        <v>86</v>
      </c>
    </row>
    <row r="1597" spans="1:11" x14ac:dyDescent="0.25">
      <c r="A1597">
        <v>1662</v>
      </c>
      <c r="B1597" t="s">
        <v>698</v>
      </c>
      <c r="C1597" t="s">
        <v>6816</v>
      </c>
      <c r="D1597" s="10">
        <v>41639</v>
      </c>
      <c r="E1597" s="13" t="s">
        <v>6403</v>
      </c>
      <c r="F1597" s="13" t="s">
        <v>6404</v>
      </c>
      <c r="G1597" s="13" t="s">
        <v>6405</v>
      </c>
      <c r="H1597" s="13" t="s">
        <v>744</v>
      </c>
      <c r="I1597" s="13" t="s">
        <v>6406</v>
      </c>
      <c r="J1597" t="s">
        <v>6834</v>
      </c>
      <c r="K1597" t="s">
        <v>72</v>
      </c>
    </row>
    <row r="1598" spans="1:11" x14ac:dyDescent="0.25">
      <c r="A1598">
        <v>1663</v>
      </c>
      <c r="B1598" t="s">
        <v>698</v>
      </c>
      <c r="C1598" t="s">
        <v>6817</v>
      </c>
      <c r="D1598" s="10">
        <v>42004</v>
      </c>
      <c r="E1598" s="13" t="s">
        <v>6407</v>
      </c>
      <c r="F1598" s="13" t="s">
        <v>6408</v>
      </c>
      <c r="G1598" s="13" t="s">
        <v>6409</v>
      </c>
      <c r="H1598" s="13" t="s">
        <v>744</v>
      </c>
      <c r="I1598" s="13" t="s">
        <v>6410</v>
      </c>
      <c r="J1598" t="s">
        <v>6834</v>
      </c>
      <c r="K1598" t="s">
        <v>72</v>
      </c>
    </row>
    <row r="1599" spans="1:11" x14ac:dyDescent="0.25">
      <c r="A1599">
        <v>1664</v>
      </c>
      <c r="B1599" t="s">
        <v>698</v>
      </c>
      <c r="C1599" t="s">
        <v>6818</v>
      </c>
      <c r="D1599" s="10">
        <v>42369</v>
      </c>
      <c r="E1599" s="13" t="s">
        <v>6411</v>
      </c>
      <c r="F1599" s="13" t="s">
        <v>6412</v>
      </c>
      <c r="G1599" s="13" t="s">
        <v>6413</v>
      </c>
      <c r="H1599" s="13" t="s">
        <v>744</v>
      </c>
      <c r="I1599" s="13" t="s">
        <v>6414</v>
      </c>
      <c r="J1599" t="s">
        <v>6834</v>
      </c>
      <c r="K1599" t="s">
        <v>72</v>
      </c>
    </row>
    <row r="1600" spans="1:11" x14ac:dyDescent="0.25">
      <c r="A1600">
        <v>1665</v>
      </c>
      <c r="B1600" t="s">
        <v>698</v>
      </c>
      <c r="C1600" t="s">
        <v>6819</v>
      </c>
      <c r="D1600" s="10">
        <v>42735</v>
      </c>
      <c r="E1600" s="13" t="s">
        <v>6415</v>
      </c>
      <c r="F1600" s="13" t="s">
        <v>6416</v>
      </c>
      <c r="G1600" s="13" t="s">
        <v>6417</v>
      </c>
      <c r="H1600" s="13" t="s">
        <v>744</v>
      </c>
      <c r="I1600" s="13" t="s">
        <v>6418</v>
      </c>
      <c r="J1600" t="s">
        <v>6834</v>
      </c>
      <c r="K1600" t="s">
        <v>72</v>
      </c>
    </row>
    <row r="1601" spans="1:11" x14ac:dyDescent="0.25">
      <c r="A1601">
        <v>1666</v>
      </c>
      <c r="B1601" t="s">
        <v>699</v>
      </c>
      <c r="C1601" t="s">
        <v>6816</v>
      </c>
      <c r="D1601" s="10">
        <v>41274</v>
      </c>
      <c r="E1601" s="13" t="s">
        <v>6419</v>
      </c>
      <c r="F1601" s="13" t="s">
        <v>6420</v>
      </c>
      <c r="G1601" s="13" t="s">
        <v>6421</v>
      </c>
      <c r="H1601" s="13" t="s">
        <v>744</v>
      </c>
      <c r="I1601" s="13" t="s">
        <v>6422</v>
      </c>
      <c r="J1601" t="s">
        <v>6877</v>
      </c>
      <c r="K1601" t="s">
        <v>6878</v>
      </c>
    </row>
    <row r="1602" spans="1:11" x14ac:dyDescent="0.25">
      <c r="A1602">
        <v>1667</v>
      </c>
      <c r="B1602" t="s">
        <v>699</v>
      </c>
      <c r="C1602" t="s">
        <v>6817</v>
      </c>
      <c r="D1602" s="10">
        <v>41639</v>
      </c>
      <c r="E1602" s="13" t="s">
        <v>6423</v>
      </c>
      <c r="F1602" s="13" t="s">
        <v>6424</v>
      </c>
      <c r="G1602" s="13" t="s">
        <v>6425</v>
      </c>
      <c r="H1602" s="13" t="s">
        <v>744</v>
      </c>
      <c r="I1602" s="13" t="s">
        <v>5206</v>
      </c>
      <c r="J1602" t="s">
        <v>6877</v>
      </c>
      <c r="K1602" t="s">
        <v>6878</v>
      </c>
    </row>
    <row r="1603" spans="1:11" x14ac:dyDescent="0.25">
      <c r="A1603">
        <v>1668</v>
      </c>
      <c r="B1603" t="s">
        <v>699</v>
      </c>
      <c r="C1603" t="s">
        <v>6818</v>
      </c>
      <c r="D1603" s="10">
        <v>42004</v>
      </c>
      <c r="E1603" s="13" t="s">
        <v>6426</v>
      </c>
      <c r="F1603" s="13" t="s">
        <v>6427</v>
      </c>
      <c r="G1603" s="13" t="s">
        <v>6428</v>
      </c>
      <c r="H1603" s="13" t="s">
        <v>744</v>
      </c>
      <c r="I1603" s="13" t="s">
        <v>6429</v>
      </c>
      <c r="J1603" t="s">
        <v>6877</v>
      </c>
      <c r="K1603" t="s">
        <v>6878</v>
      </c>
    </row>
    <row r="1604" spans="1:11" x14ac:dyDescent="0.25">
      <c r="A1604">
        <v>1669</v>
      </c>
      <c r="B1604" t="s">
        <v>699</v>
      </c>
      <c r="C1604" t="s">
        <v>6819</v>
      </c>
      <c r="D1604" s="10">
        <v>42369</v>
      </c>
      <c r="E1604" s="13" t="s">
        <v>6430</v>
      </c>
      <c r="F1604" s="13" t="s">
        <v>6431</v>
      </c>
      <c r="G1604" s="13" t="s">
        <v>6432</v>
      </c>
      <c r="H1604" s="13" t="s">
        <v>744</v>
      </c>
      <c r="I1604" s="13" t="s">
        <v>6433</v>
      </c>
      <c r="J1604" t="s">
        <v>6877</v>
      </c>
      <c r="K1604" t="s">
        <v>6878</v>
      </c>
    </row>
    <row r="1605" spans="1:11" x14ac:dyDescent="0.25">
      <c r="A1605">
        <v>1670</v>
      </c>
      <c r="B1605" t="s">
        <v>700</v>
      </c>
      <c r="C1605" t="s">
        <v>6816</v>
      </c>
      <c r="D1605" s="10">
        <v>41274</v>
      </c>
      <c r="E1605" s="13" t="s">
        <v>6434</v>
      </c>
      <c r="F1605" s="13" t="s">
        <v>6435</v>
      </c>
      <c r="G1605" s="13" t="s">
        <v>6436</v>
      </c>
      <c r="H1605" s="13" t="s">
        <v>6437</v>
      </c>
      <c r="I1605" s="13" t="s">
        <v>6438</v>
      </c>
      <c r="J1605" t="s">
        <v>6824</v>
      </c>
      <c r="K1605" t="s">
        <v>6825</v>
      </c>
    </row>
    <row r="1606" spans="1:11" x14ac:dyDescent="0.25">
      <c r="A1606">
        <v>1671</v>
      </c>
      <c r="B1606" t="s">
        <v>700</v>
      </c>
      <c r="C1606" t="s">
        <v>6817</v>
      </c>
      <c r="D1606" s="10">
        <v>41639</v>
      </c>
      <c r="E1606" s="13" t="s">
        <v>6439</v>
      </c>
      <c r="F1606" s="13" t="s">
        <v>6440</v>
      </c>
      <c r="G1606" s="13" t="s">
        <v>6441</v>
      </c>
      <c r="H1606" s="13" t="s">
        <v>6442</v>
      </c>
      <c r="I1606" s="13" t="s">
        <v>6443</v>
      </c>
      <c r="J1606" t="s">
        <v>6824</v>
      </c>
      <c r="K1606" t="s">
        <v>6825</v>
      </c>
    </row>
    <row r="1607" spans="1:11" x14ac:dyDescent="0.25">
      <c r="A1607">
        <v>1672</v>
      </c>
      <c r="B1607" t="s">
        <v>700</v>
      </c>
      <c r="C1607" t="s">
        <v>6818</v>
      </c>
      <c r="D1607" s="10">
        <v>42004</v>
      </c>
      <c r="E1607" s="13" t="s">
        <v>6444</v>
      </c>
      <c r="F1607" s="13" t="s">
        <v>6445</v>
      </c>
      <c r="G1607" s="13" t="s">
        <v>6446</v>
      </c>
      <c r="H1607" s="13" t="s">
        <v>6447</v>
      </c>
      <c r="I1607" s="13" t="s">
        <v>6448</v>
      </c>
      <c r="J1607" t="s">
        <v>6824</v>
      </c>
      <c r="K1607" t="s">
        <v>6825</v>
      </c>
    </row>
    <row r="1608" spans="1:11" x14ac:dyDescent="0.25">
      <c r="A1608">
        <v>1673</v>
      </c>
      <c r="B1608" t="s">
        <v>700</v>
      </c>
      <c r="C1608" t="s">
        <v>6819</v>
      </c>
      <c r="D1608" s="10">
        <v>42369</v>
      </c>
      <c r="E1608" s="13" t="s">
        <v>6449</v>
      </c>
      <c r="F1608" s="13" t="s">
        <v>6450</v>
      </c>
      <c r="G1608" s="13" t="s">
        <v>6451</v>
      </c>
      <c r="H1608" s="13" t="s">
        <v>6452</v>
      </c>
      <c r="I1608" s="13" t="s">
        <v>6453</v>
      </c>
      <c r="J1608" t="s">
        <v>6824</v>
      </c>
      <c r="K1608" t="s">
        <v>6825</v>
      </c>
    </row>
    <row r="1609" spans="1:11" x14ac:dyDescent="0.25">
      <c r="A1609">
        <v>1674</v>
      </c>
      <c r="B1609" t="s">
        <v>701</v>
      </c>
      <c r="C1609" t="s">
        <v>6816</v>
      </c>
      <c r="D1609" s="10">
        <v>41453</v>
      </c>
      <c r="E1609" s="13" t="s">
        <v>6454</v>
      </c>
      <c r="F1609" s="13" t="s">
        <v>6455</v>
      </c>
      <c r="G1609" s="13" t="s">
        <v>1316</v>
      </c>
      <c r="H1609" s="13" t="s">
        <v>6456</v>
      </c>
      <c r="I1609" s="13" t="s">
        <v>744</v>
      </c>
      <c r="J1609" t="s">
        <v>6822</v>
      </c>
      <c r="K1609" t="s">
        <v>6920</v>
      </c>
    </row>
    <row r="1610" spans="1:11" x14ac:dyDescent="0.25">
      <c r="A1610">
        <v>1675</v>
      </c>
      <c r="B1610" t="s">
        <v>701</v>
      </c>
      <c r="C1610" t="s">
        <v>6817</v>
      </c>
      <c r="D1610" s="10">
        <v>41817</v>
      </c>
      <c r="E1610" s="13" t="s">
        <v>6457</v>
      </c>
      <c r="F1610" s="13" t="s">
        <v>6458</v>
      </c>
      <c r="G1610" s="13" t="s">
        <v>6459</v>
      </c>
      <c r="H1610" s="13" t="s">
        <v>6460</v>
      </c>
      <c r="I1610" s="13" t="s">
        <v>744</v>
      </c>
      <c r="J1610" t="s">
        <v>6822</v>
      </c>
      <c r="K1610" t="s">
        <v>6920</v>
      </c>
    </row>
    <row r="1611" spans="1:11" x14ac:dyDescent="0.25">
      <c r="A1611">
        <v>1676</v>
      </c>
      <c r="B1611" t="s">
        <v>701</v>
      </c>
      <c r="C1611" t="s">
        <v>6818</v>
      </c>
      <c r="D1611" s="10">
        <v>42188</v>
      </c>
      <c r="E1611" s="13" t="s">
        <v>6461</v>
      </c>
      <c r="F1611" s="13" t="s">
        <v>6462</v>
      </c>
      <c r="G1611" s="13" t="s">
        <v>6463</v>
      </c>
      <c r="H1611" s="13" t="s">
        <v>4605</v>
      </c>
      <c r="I1611" s="13" t="s">
        <v>744</v>
      </c>
      <c r="J1611" t="s">
        <v>6822</v>
      </c>
      <c r="K1611" t="s">
        <v>6920</v>
      </c>
    </row>
    <row r="1612" spans="1:11" x14ac:dyDescent="0.25">
      <c r="A1612">
        <v>1677</v>
      </c>
      <c r="B1612" t="s">
        <v>701</v>
      </c>
      <c r="C1612" t="s">
        <v>6819</v>
      </c>
      <c r="D1612" s="10">
        <v>42552</v>
      </c>
      <c r="E1612" s="13" t="s">
        <v>6464</v>
      </c>
      <c r="F1612" s="13" t="s">
        <v>6465</v>
      </c>
      <c r="G1612" s="13" t="s">
        <v>6466</v>
      </c>
      <c r="H1612" s="13" t="s">
        <v>3437</v>
      </c>
      <c r="I1612" s="13" t="s">
        <v>744</v>
      </c>
      <c r="J1612" t="s">
        <v>6822</v>
      </c>
      <c r="K1612" t="s">
        <v>6920</v>
      </c>
    </row>
    <row r="1613" spans="1:11" x14ac:dyDescent="0.25">
      <c r="A1613">
        <v>1678</v>
      </c>
      <c r="B1613" t="s">
        <v>702</v>
      </c>
      <c r="C1613" t="s">
        <v>6816</v>
      </c>
      <c r="D1613" s="10">
        <v>41274</v>
      </c>
      <c r="E1613" s="13" t="s">
        <v>6467</v>
      </c>
      <c r="F1613" s="13" t="s">
        <v>6468</v>
      </c>
      <c r="G1613" s="13" t="s">
        <v>6469</v>
      </c>
      <c r="H1613" s="13" t="s">
        <v>744</v>
      </c>
      <c r="I1613" s="13" t="s">
        <v>6470</v>
      </c>
      <c r="J1613" t="s">
        <v>61</v>
      </c>
      <c r="K1613" t="s">
        <v>6831</v>
      </c>
    </row>
    <row r="1614" spans="1:11" x14ac:dyDescent="0.25">
      <c r="A1614">
        <v>1679</v>
      </c>
      <c r="B1614" t="s">
        <v>702</v>
      </c>
      <c r="C1614" t="s">
        <v>6817</v>
      </c>
      <c r="D1614" s="10">
        <v>41639</v>
      </c>
      <c r="E1614" s="13" t="s">
        <v>6471</v>
      </c>
      <c r="F1614" s="13" t="s">
        <v>6472</v>
      </c>
      <c r="G1614" s="13" t="s">
        <v>6473</v>
      </c>
      <c r="H1614" s="13" t="s">
        <v>744</v>
      </c>
      <c r="I1614" s="13" t="s">
        <v>6474</v>
      </c>
      <c r="J1614" t="s">
        <v>61</v>
      </c>
      <c r="K1614" t="s">
        <v>6831</v>
      </c>
    </row>
    <row r="1615" spans="1:11" x14ac:dyDescent="0.25">
      <c r="A1615">
        <v>1680</v>
      </c>
      <c r="B1615" t="s">
        <v>702</v>
      </c>
      <c r="C1615" t="s">
        <v>6818</v>
      </c>
      <c r="D1615" s="10">
        <v>42004</v>
      </c>
      <c r="E1615" s="13" t="s">
        <v>6475</v>
      </c>
      <c r="F1615" s="13" t="s">
        <v>6476</v>
      </c>
      <c r="G1615" s="13" t="s">
        <v>6477</v>
      </c>
      <c r="H1615" s="13" t="s">
        <v>744</v>
      </c>
      <c r="I1615" s="13" t="s">
        <v>6478</v>
      </c>
      <c r="J1615" t="s">
        <v>61</v>
      </c>
      <c r="K1615" t="s">
        <v>6831</v>
      </c>
    </row>
    <row r="1616" spans="1:11" x14ac:dyDescent="0.25">
      <c r="A1616">
        <v>1681</v>
      </c>
      <c r="B1616" t="s">
        <v>702</v>
      </c>
      <c r="C1616" t="s">
        <v>6819</v>
      </c>
      <c r="D1616" s="10">
        <v>42369</v>
      </c>
      <c r="E1616" s="13" t="s">
        <v>6479</v>
      </c>
      <c r="F1616" s="13" t="s">
        <v>6480</v>
      </c>
      <c r="G1616" s="13" t="s">
        <v>6481</v>
      </c>
      <c r="H1616" s="13" t="s">
        <v>744</v>
      </c>
      <c r="I1616" s="13" t="s">
        <v>6482</v>
      </c>
      <c r="J1616" t="s">
        <v>61</v>
      </c>
      <c r="K1616" t="s">
        <v>6831</v>
      </c>
    </row>
    <row r="1617" spans="1:11" x14ac:dyDescent="0.25">
      <c r="A1617">
        <v>1682</v>
      </c>
      <c r="B1617" t="s">
        <v>703</v>
      </c>
      <c r="C1617" t="s">
        <v>6816</v>
      </c>
      <c r="D1617" s="10">
        <v>41274</v>
      </c>
      <c r="E1617" s="13" t="s">
        <v>6483</v>
      </c>
      <c r="F1617" s="13" t="s">
        <v>6484</v>
      </c>
      <c r="G1617" s="13" t="s">
        <v>6485</v>
      </c>
      <c r="H1617" s="13" t="s">
        <v>744</v>
      </c>
      <c r="I1617" s="13" t="s">
        <v>6486</v>
      </c>
      <c r="J1617" t="s">
        <v>66</v>
      </c>
      <c r="K1617" t="s">
        <v>137</v>
      </c>
    </row>
    <row r="1618" spans="1:11" x14ac:dyDescent="0.25">
      <c r="A1618">
        <v>1683</v>
      </c>
      <c r="B1618" t="s">
        <v>703</v>
      </c>
      <c r="C1618" t="s">
        <v>6817</v>
      </c>
      <c r="D1618" s="10">
        <v>41639</v>
      </c>
      <c r="E1618" s="13" t="s">
        <v>6487</v>
      </c>
      <c r="F1618" s="13" t="s">
        <v>6488</v>
      </c>
      <c r="G1618" s="13" t="s">
        <v>6489</v>
      </c>
      <c r="H1618" s="13" t="s">
        <v>744</v>
      </c>
      <c r="I1618" s="13" t="s">
        <v>6490</v>
      </c>
      <c r="J1618" t="s">
        <v>66</v>
      </c>
      <c r="K1618" t="s">
        <v>137</v>
      </c>
    </row>
    <row r="1619" spans="1:11" x14ac:dyDescent="0.25">
      <c r="A1619">
        <v>1684</v>
      </c>
      <c r="B1619" t="s">
        <v>703</v>
      </c>
      <c r="C1619" t="s">
        <v>6818</v>
      </c>
      <c r="D1619" s="10">
        <v>42004</v>
      </c>
      <c r="E1619" s="13" t="s">
        <v>6491</v>
      </c>
      <c r="F1619" s="13" t="s">
        <v>1313</v>
      </c>
      <c r="G1619" s="13" t="s">
        <v>6492</v>
      </c>
      <c r="H1619" s="13" t="s">
        <v>744</v>
      </c>
      <c r="I1619" s="13" t="s">
        <v>6493</v>
      </c>
      <c r="J1619" t="s">
        <v>66</v>
      </c>
      <c r="K1619" t="s">
        <v>137</v>
      </c>
    </row>
    <row r="1620" spans="1:11" x14ac:dyDescent="0.25">
      <c r="A1620">
        <v>1685</v>
      </c>
      <c r="B1620" t="s">
        <v>703</v>
      </c>
      <c r="C1620" t="s">
        <v>6819</v>
      </c>
      <c r="D1620" s="10">
        <v>42369</v>
      </c>
      <c r="E1620" s="13" t="s">
        <v>6494</v>
      </c>
      <c r="F1620" s="13" t="s">
        <v>6495</v>
      </c>
      <c r="G1620" s="13" t="s">
        <v>6496</v>
      </c>
      <c r="H1620" s="13" t="s">
        <v>744</v>
      </c>
      <c r="I1620" s="13" t="s">
        <v>6497</v>
      </c>
      <c r="J1620" t="s">
        <v>66</v>
      </c>
      <c r="K1620" t="s">
        <v>137</v>
      </c>
    </row>
    <row r="1621" spans="1:11" x14ac:dyDescent="0.25">
      <c r="A1621">
        <v>1686</v>
      </c>
      <c r="B1621" t="s">
        <v>704</v>
      </c>
      <c r="C1621" t="s">
        <v>6816</v>
      </c>
      <c r="D1621" s="10">
        <v>41546</v>
      </c>
      <c r="E1621" s="13" t="s">
        <v>6498</v>
      </c>
      <c r="F1621" s="13" t="s">
        <v>6499</v>
      </c>
      <c r="G1621" s="13" t="s">
        <v>6500</v>
      </c>
      <c r="H1621" s="13" t="s">
        <v>744</v>
      </c>
      <c r="I1621" s="13" t="s">
        <v>744</v>
      </c>
      <c r="J1621" t="s">
        <v>6828</v>
      </c>
      <c r="K1621" t="s">
        <v>6906</v>
      </c>
    </row>
    <row r="1622" spans="1:11" x14ac:dyDescent="0.25">
      <c r="A1622">
        <v>1687</v>
      </c>
      <c r="B1622" t="s">
        <v>704</v>
      </c>
      <c r="C1622" t="s">
        <v>6817</v>
      </c>
      <c r="D1622" s="10">
        <v>41910</v>
      </c>
      <c r="E1622" s="13" t="s">
        <v>784</v>
      </c>
      <c r="F1622" s="13" t="s">
        <v>6501</v>
      </c>
      <c r="G1622" s="13" t="s">
        <v>6502</v>
      </c>
      <c r="H1622" s="13" t="s">
        <v>744</v>
      </c>
      <c r="I1622" s="13" t="s">
        <v>744</v>
      </c>
      <c r="J1622" t="s">
        <v>6828</v>
      </c>
      <c r="K1622" t="s">
        <v>6906</v>
      </c>
    </row>
    <row r="1623" spans="1:11" x14ac:dyDescent="0.25">
      <c r="A1623">
        <v>1688</v>
      </c>
      <c r="B1623" t="s">
        <v>704</v>
      </c>
      <c r="C1623" t="s">
        <v>6818</v>
      </c>
      <c r="D1623" s="10">
        <v>42274</v>
      </c>
      <c r="E1623" s="13" t="s">
        <v>6503</v>
      </c>
      <c r="F1623" s="13" t="s">
        <v>1531</v>
      </c>
      <c r="G1623" s="13" t="s">
        <v>6504</v>
      </c>
      <c r="H1623" s="13" t="s">
        <v>744</v>
      </c>
      <c r="I1623" s="13" t="s">
        <v>744</v>
      </c>
      <c r="J1623" t="s">
        <v>6828</v>
      </c>
      <c r="K1623" t="s">
        <v>6906</v>
      </c>
    </row>
    <row r="1624" spans="1:11" x14ac:dyDescent="0.25">
      <c r="A1624">
        <v>1689</v>
      </c>
      <c r="B1624" t="s">
        <v>704</v>
      </c>
      <c r="C1624" t="s">
        <v>6819</v>
      </c>
      <c r="D1624" s="10">
        <v>42638</v>
      </c>
      <c r="E1624" s="13" t="s">
        <v>6505</v>
      </c>
      <c r="F1624" s="13" t="s">
        <v>4620</v>
      </c>
      <c r="G1624" s="13" t="s">
        <v>6506</v>
      </c>
      <c r="H1624" s="13" t="s">
        <v>744</v>
      </c>
      <c r="I1624" s="13" t="s">
        <v>744</v>
      </c>
      <c r="J1624" t="s">
        <v>6828</v>
      </c>
      <c r="K1624" t="s">
        <v>6906</v>
      </c>
    </row>
    <row r="1625" spans="1:11" x14ac:dyDescent="0.25">
      <c r="A1625">
        <v>1690</v>
      </c>
      <c r="B1625" t="s">
        <v>705</v>
      </c>
      <c r="C1625" t="s">
        <v>6816</v>
      </c>
      <c r="D1625" s="10">
        <v>41639</v>
      </c>
      <c r="E1625" s="13" t="s">
        <v>6507</v>
      </c>
      <c r="F1625" s="13" t="s">
        <v>6508</v>
      </c>
      <c r="G1625" s="13" t="s">
        <v>6509</v>
      </c>
      <c r="H1625" s="13" t="s">
        <v>744</v>
      </c>
      <c r="I1625" s="13" t="s">
        <v>3743</v>
      </c>
      <c r="J1625" t="s">
        <v>6820</v>
      </c>
      <c r="K1625" t="s">
        <v>6919</v>
      </c>
    </row>
    <row r="1626" spans="1:11" x14ac:dyDescent="0.25">
      <c r="A1626">
        <v>1691</v>
      </c>
      <c r="B1626" t="s">
        <v>705</v>
      </c>
      <c r="C1626" t="s">
        <v>6817</v>
      </c>
      <c r="D1626" s="10">
        <v>42004</v>
      </c>
      <c r="E1626" s="13" t="s">
        <v>6510</v>
      </c>
      <c r="F1626" s="13" t="s">
        <v>6511</v>
      </c>
      <c r="G1626" s="13" t="s">
        <v>6203</v>
      </c>
      <c r="H1626" s="13" t="s">
        <v>744</v>
      </c>
      <c r="I1626" s="13" t="s">
        <v>3216</v>
      </c>
      <c r="J1626" t="s">
        <v>6820</v>
      </c>
      <c r="K1626" t="s">
        <v>6919</v>
      </c>
    </row>
    <row r="1627" spans="1:11" x14ac:dyDescent="0.25">
      <c r="A1627">
        <v>1692</v>
      </c>
      <c r="B1627" t="s">
        <v>705</v>
      </c>
      <c r="C1627" t="s">
        <v>6818</v>
      </c>
      <c r="D1627" s="10">
        <v>42369</v>
      </c>
      <c r="E1627" s="13" t="s">
        <v>6512</v>
      </c>
      <c r="F1627" s="13" t="s">
        <v>6513</v>
      </c>
      <c r="G1627" s="13" t="s">
        <v>6514</v>
      </c>
      <c r="H1627" s="13" t="s">
        <v>744</v>
      </c>
      <c r="I1627" s="13" t="s">
        <v>5205</v>
      </c>
      <c r="J1627" t="s">
        <v>6820</v>
      </c>
      <c r="K1627" t="s">
        <v>6919</v>
      </c>
    </row>
    <row r="1628" spans="1:11" x14ac:dyDescent="0.25">
      <c r="A1628">
        <v>1693</v>
      </c>
      <c r="B1628" t="s">
        <v>705</v>
      </c>
      <c r="C1628" t="s">
        <v>6819</v>
      </c>
      <c r="D1628" s="10">
        <v>42735</v>
      </c>
      <c r="E1628" s="13" t="s">
        <v>6515</v>
      </c>
      <c r="F1628" s="13" t="s">
        <v>6516</v>
      </c>
      <c r="G1628" s="13" t="s">
        <v>6218</v>
      </c>
      <c r="H1628" s="13" t="s">
        <v>744</v>
      </c>
      <c r="I1628" s="13" t="s">
        <v>6517</v>
      </c>
      <c r="J1628" t="s">
        <v>6820</v>
      </c>
      <c r="K1628" t="s">
        <v>6919</v>
      </c>
    </row>
    <row r="1629" spans="1:11" x14ac:dyDescent="0.25">
      <c r="A1629">
        <v>1698</v>
      </c>
      <c r="B1629" t="s">
        <v>706</v>
      </c>
      <c r="C1629" t="s">
        <v>6816</v>
      </c>
      <c r="D1629" s="10">
        <v>41639</v>
      </c>
      <c r="E1629" s="13" t="s">
        <v>6518</v>
      </c>
      <c r="F1629" s="13" t="s">
        <v>6519</v>
      </c>
      <c r="G1629" s="13" t="s">
        <v>6520</v>
      </c>
      <c r="H1629" s="13" t="s">
        <v>744</v>
      </c>
      <c r="I1629" s="13" t="s">
        <v>1231</v>
      </c>
      <c r="J1629" t="s">
        <v>8</v>
      </c>
      <c r="K1629" t="s">
        <v>6925</v>
      </c>
    </row>
    <row r="1630" spans="1:11" x14ac:dyDescent="0.25">
      <c r="A1630">
        <v>1699</v>
      </c>
      <c r="B1630" t="s">
        <v>706</v>
      </c>
      <c r="C1630" t="s">
        <v>6817</v>
      </c>
      <c r="D1630" s="10">
        <v>42004</v>
      </c>
      <c r="E1630" s="13" t="s">
        <v>6521</v>
      </c>
      <c r="F1630" s="13" t="s">
        <v>6522</v>
      </c>
      <c r="G1630" s="13" t="s">
        <v>6523</v>
      </c>
      <c r="H1630" s="13" t="s">
        <v>744</v>
      </c>
      <c r="I1630" s="13" t="s">
        <v>2266</v>
      </c>
      <c r="J1630" t="s">
        <v>8</v>
      </c>
      <c r="K1630" t="s">
        <v>6925</v>
      </c>
    </row>
    <row r="1631" spans="1:11" x14ac:dyDescent="0.25">
      <c r="A1631">
        <v>1700</v>
      </c>
      <c r="B1631" t="s">
        <v>706</v>
      </c>
      <c r="C1631" t="s">
        <v>6818</v>
      </c>
      <c r="D1631" s="10">
        <v>42369</v>
      </c>
      <c r="E1631" s="13" t="s">
        <v>6524</v>
      </c>
      <c r="F1631" s="13" t="s">
        <v>6525</v>
      </c>
      <c r="G1631" s="13" t="s">
        <v>6526</v>
      </c>
      <c r="H1631" s="13" t="s">
        <v>744</v>
      </c>
      <c r="I1631" s="13" t="s">
        <v>6527</v>
      </c>
      <c r="J1631" t="s">
        <v>8</v>
      </c>
      <c r="K1631" t="s">
        <v>6925</v>
      </c>
    </row>
    <row r="1632" spans="1:11" x14ac:dyDescent="0.25">
      <c r="A1632">
        <v>1701</v>
      </c>
      <c r="B1632" t="s">
        <v>706</v>
      </c>
      <c r="C1632" t="s">
        <v>6819</v>
      </c>
      <c r="D1632" s="10">
        <v>42735</v>
      </c>
      <c r="E1632" s="13" t="s">
        <v>6528</v>
      </c>
      <c r="F1632" s="13" t="s">
        <v>6529</v>
      </c>
      <c r="G1632" s="13" t="s">
        <v>6530</v>
      </c>
      <c r="H1632" s="13" t="s">
        <v>744</v>
      </c>
      <c r="I1632" s="13" t="s">
        <v>2154</v>
      </c>
      <c r="J1632" t="s">
        <v>8</v>
      </c>
      <c r="K1632" t="s">
        <v>6925</v>
      </c>
    </row>
    <row r="1633" spans="1:11" x14ac:dyDescent="0.25">
      <c r="A1633">
        <v>1702</v>
      </c>
      <c r="B1633" t="s">
        <v>708</v>
      </c>
      <c r="C1633" t="s">
        <v>6816</v>
      </c>
      <c r="D1633" s="10">
        <v>41274</v>
      </c>
      <c r="E1633" s="13" t="s">
        <v>6531</v>
      </c>
      <c r="F1633" s="13" t="s">
        <v>6532</v>
      </c>
      <c r="G1633" s="13" t="s">
        <v>822</v>
      </c>
      <c r="H1633" s="13" t="s">
        <v>744</v>
      </c>
      <c r="I1633" s="13" t="s">
        <v>6073</v>
      </c>
      <c r="J1633" t="s">
        <v>107</v>
      </c>
      <c r="K1633" t="s">
        <v>6846</v>
      </c>
    </row>
    <row r="1634" spans="1:11" x14ac:dyDescent="0.25">
      <c r="A1634">
        <v>1703</v>
      </c>
      <c r="B1634" t="s">
        <v>708</v>
      </c>
      <c r="C1634" t="s">
        <v>6817</v>
      </c>
      <c r="D1634" s="10">
        <v>41639</v>
      </c>
      <c r="E1634" s="13" t="s">
        <v>6533</v>
      </c>
      <c r="F1634" s="13" t="s">
        <v>2005</v>
      </c>
      <c r="G1634" s="13" t="s">
        <v>6534</v>
      </c>
      <c r="H1634" s="13" t="s">
        <v>744</v>
      </c>
      <c r="I1634" s="13" t="s">
        <v>1532</v>
      </c>
      <c r="J1634" t="s">
        <v>107</v>
      </c>
      <c r="K1634" t="s">
        <v>6846</v>
      </c>
    </row>
    <row r="1635" spans="1:11" x14ac:dyDescent="0.25">
      <c r="A1635">
        <v>1704</v>
      </c>
      <c r="B1635" t="s">
        <v>708</v>
      </c>
      <c r="C1635" t="s">
        <v>6818</v>
      </c>
      <c r="D1635" s="10">
        <v>42004</v>
      </c>
      <c r="E1635" s="13" t="s">
        <v>6535</v>
      </c>
      <c r="F1635" s="13" t="s">
        <v>787</v>
      </c>
      <c r="G1635" s="13" t="s">
        <v>1533</v>
      </c>
      <c r="H1635" s="13" t="s">
        <v>744</v>
      </c>
      <c r="I1635" s="13" t="s">
        <v>6536</v>
      </c>
      <c r="J1635" t="s">
        <v>107</v>
      </c>
      <c r="K1635" t="s">
        <v>6846</v>
      </c>
    </row>
    <row r="1636" spans="1:11" x14ac:dyDescent="0.25">
      <c r="A1636">
        <v>1705</v>
      </c>
      <c r="B1636" t="s">
        <v>708</v>
      </c>
      <c r="C1636" t="s">
        <v>6819</v>
      </c>
      <c r="D1636" s="10">
        <v>42369</v>
      </c>
      <c r="E1636" s="13" t="s">
        <v>6537</v>
      </c>
      <c r="F1636" s="13" t="s">
        <v>6538</v>
      </c>
      <c r="G1636" s="13" t="s">
        <v>6539</v>
      </c>
      <c r="H1636" s="13" t="s">
        <v>744</v>
      </c>
      <c r="I1636" s="13" t="s">
        <v>1736</v>
      </c>
      <c r="J1636" t="s">
        <v>107</v>
      </c>
      <c r="K1636" t="s">
        <v>6846</v>
      </c>
    </row>
    <row r="1637" spans="1:11" x14ac:dyDescent="0.25">
      <c r="A1637">
        <v>1706</v>
      </c>
      <c r="B1637" t="s">
        <v>709</v>
      </c>
      <c r="C1637" t="s">
        <v>6816</v>
      </c>
      <c r="D1637" s="10">
        <v>41305</v>
      </c>
      <c r="E1637" s="13" t="s">
        <v>6540</v>
      </c>
      <c r="F1637" s="13" t="s">
        <v>6541</v>
      </c>
      <c r="G1637" s="13" t="s">
        <v>6542</v>
      </c>
      <c r="H1637" s="13" t="s">
        <v>744</v>
      </c>
      <c r="I1637" s="13" t="s">
        <v>744</v>
      </c>
      <c r="J1637" t="s">
        <v>6828</v>
      </c>
      <c r="K1637" t="s">
        <v>6872</v>
      </c>
    </row>
    <row r="1638" spans="1:11" x14ac:dyDescent="0.25">
      <c r="A1638">
        <v>1707</v>
      </c>
      <c r="B1638" t="s">
        <v>709</v>
      </c>
      <c r="C1638" t="s">
        <v>6817</v>
      </c>
      <c r="D1638" s="10">
        <v>41670</v>
      </c>
      <c r="E1638" s="13" t="s">
        <v>6543</v>
      </c>
      <c r="F1638" s="13" t="s">
        <v>6544</v>
      </c>
      <c r="G1638" s="13" t="s">
        <v>6545</v>
      </c>
      <c r="H1638" s="13" t="s">
        <v>744</v>
      </c>
      <c r="I1638" s="13" t="s">
        <v>744</v>
      </c>
      <c r="J1638" t="s">
        <v>6828</v>
      </c>
      <c r="K1638" t="s">
        <v>6872</v>
      </c>
    </row>
    <row r="1639" spans="1:11" x14ac:dyDescent="0.25">
      <c r="A1639">
        <v>1708</v>
      </c>
      <c r="B1639" t="s">
        <v>709</v>
      </c>
      <c r="C1639" t="s">
        <v>6818</v>
      </c>
      <c r="D1639" s="10">
        <v>42035</v>
      </c>
      <c r="E1639" s="13" t="s">
        <v>6546</v>
      </c>
      <c r="F1639" s="13" t="s">
        <v>6547</v>
      </c>
      <c r="G1639" s="13" t="s">
        <v>6548</v>
      </c>
      <c r="H1639" s="13" t="s">
        <v>744</v>
      </c>
      <c r="I1639" s="13" t="s">
        <v>744</v>
      </c>
      <c r="J1639" t="s">
        <v>6828</v>
      </c>
      <c r="K1639" t="s">
        <v>6872</v>
      </c>
    </row>
    <row r="1640" spans="1:11" x14ac:dyDescent="0.25">
      <c r="A1640">
        <v>1709</v>
      </c>
      <c r="B1640" t="s">
        <v>709</v>
      </c>
      <c r="C1640" t="s">
        <v>6819</v>
      </c>
      <c r="D1640" s="10">
        <v>42400</v>
      </c>
      <c r="E1640" s="13" t="s">
        <v>6549</v>
      </c>
      <c r="F1640" s="13" t="s">
        <v>6550</v>
      </c>
      <c r="G1640" s="13" t="s">
        <v>6551</v>
      </c>
      <c r="H1640" s="13" t="s">
        <v>744</v>
      </c>
      <c r="I1640" s="13" t="s">
        <v>744</v>
      </c>
      <c r="J1640" t="s">
        <v>6828</v>
      </c>
      <c r="K1640" t="s">
        <v>6872</v>
      </c>
    </row>
    <row r="1641" spans="1:11" x14ac:dyDescent="0.25">
      <c r="A1641">
        <v>1710</v>
      </c>
      <c r="B1641" t="s">
        <v>710</v>
      </c>
      <c r="C1641" t="s">
        <v>6816</v>
      </c>
      <c r="D1641" s="10">
        <v>41912</v>
      </c>
      <c r="E1641" s="13" t="s">
        <v>6552</v>
      </c>
      <c r="F1641" s="13" t="s">
        <v>6553</v>
      </c>
      <c r="G1641" s="13" t="s">
        <v>6554</v>
      </c>
      <c r="H1641" s="13" t="s">
        <v>744</v>
      </c>
      <c r="I1641" s="13" t="s">
        <v>1857</v>
      </c>
      <c r="J1641" t="s">
        <v>79</v>
      </c>
      <c r="K1641" t="s">
        <v>6851</v>
      </c>
    </row>
    <row r="1642" spans="1:11" x14ac:dyDescent="0.25">
      <c r="A1642">
        <v>1711</v>
      </c>
      <c r="B1642" t="s">
        <v>710</v>
      </c>
      <c r="C1642" t="s">
        <v>6817</v>
      </c>
      <c r="D1642" s="10">
        <v>42277</v>
      </c>
      <c r="E1642" s="13" t="s">
        <v>6555</v>
      </c>
      <c r="F1642" s="13" t="s">
        <v>6556</v>
      </c>
      <c r="G1642" s="13" t="s">
        <v>6557</v>
      </c>
      <c r="H1642" s="13" t="s">
        <v>744</v>
      </c>
      <c r="I1642" s="13" t="s">
        <v>5561</v>
      </c>
      <c r="J1642" t="s">
        <v>79</v>
      </c>
      <c r="K1642" t="s">
        <v>6851</v>
      </c>
    </row>
    <row r="1643" spans="1:11" x14ac:dyDescent="0.25">
      <c r="A1643">
        <v>1712</v>
      </c>
      <c r="B1643" t="s">
        <v>710</v>
      </c>
      <c r="C1643" t="s">
        <v>6818</v>
      </c>
      <c r="D1643" s="10">
        <v>42643</v>
      </c>
      <c r="E1643" s="13" t="s">
        <v>6558</v>
      </c>
      <c r="F1643" s="13" t="s">
        <v>6559</v>
      </c>
      <c r="G1643" s="13" t="s">
        <v>6560</v>
      </c>
      <c r="H1643" s="13" t="s">
        <v>744</v>
      </c>
      <c r="I1643" s="13" t="s">
        <v>6561</v>
      </c>
      <c r="J1643" t="s">
        <v>79</v>
      </c>
      <c r="K1643" t="s">
        <v>6851</v>
      </c>
    </row>
    <row r="1644" spans="1:11" x14ac:dyDescent="0.25">
      <c r="A1644">
        <v>1713</v>
      </c>
      <c r="B1644" t="s">
        <v>711</v>
      </c>
      <c r="C1644" t="s">
        <v>6816</v>
      </c>
      <c r="D1644" s="10">
        <v>41274</v>
      </c>
      <c r="E1644" s="13" t="s">
        <v>6562</v>
      </c>
      <c r="F1644" s="13" t="s">
        <v>6563</v>
      </c>
      <c r="G1644" s="13" t="s">
        <v>6564</v>
      </c>
      <c r="H1644" s="13" t="s">
        <v>744</v>
      </c>
      <c r="I1644" s="13" t="s">
        <v>744</v>
      </c>
      <c r="J1644" t="s">
        <v>6822</v>
      </c>
      <c r="K1644" t="s">
        <v>6836</v>
      </c>
    </row>
    <row r="1645" spans="1:11" x14ac:dyDescent="0.25">
      <c r="A1645">
        <v>1714</v>
      </c>
      <c r="B1645" t="s">
        <v>711</v>
      </c>
      <c r="C1645" t="s">
        <v>6817</v>
      </c>
      <c r="D1645" s="10">
        <v>41639</v>
      </c>
      <c r="E1645" s="13" t="s">
        <v>6565</v>
      </c>
      <c r="F1645" s="13" t="s">
        <v>6566</v>
      </c>
      <c r="G1645" s="13" t="s">
        <v>6567</v>
      </c>
      <c r="H1645" s="13" t="s">
        <v>744</v>
      </c>
      <c r="I1645" s="13" t="s">
        <v>744</v>
      </c>
      <c r="J1645" t="s">
        <v>6822</v>
      </c>
      <c r="K1645" t="s">
        <v>6836</v>
      </c>
    </row>
    <row r="1646" spans="1:11" x14ac:dyDescent="0.25">
      <c r="A1646">
        <v>1715</v>
      </c>
      <c r="B1646" t="s">
        <v>711</v>
      </c>
      <c r="C1646" t="s">
        <v>6818</v>
      </c>
      <c r="D1646" s="10">
        <v>42004</v>
      </c>
      <c r="E1646" s="13" t="s">
        <v>6568</v>
      </c>
      <c r="F1646" s="13" t="s">
        <v>6569</v>
      </c>
      <c r="G1646" s="13" t="s">
        <v>6570</v>
      </c>
      <c r="H1646" s="13" t="s">
        <v>744</v>
      </c>
      <c r="I1646" s="13" t="s">
        <v>744</v>
      </c>
      <c r="J1646" t="s">
        <v>6822</v>
      </c>
      <c r="K1646" t="s">
        <v>6836</v>
      </c>
    </row>
    <row r="1647" spans="1:11" x14ac:dyDescent="0.25">
      <c r="A1647">
        <v>1716</v>
      </c>
      <c r="B1647" t="s">
        <v>711</v>
      </c>
      <c r="C1647" t="s">
        <v>6819</v>
      </c>
      <c r="D1647" s="10">
        <v>42369</v>
      </c>
      <c r="E1647" s="13" t="s">
        <v>6571</v>
      </c>
      <c r="F1647" s="13" t="s">
        <v>6572</v>
      </c>
      <c r="G1647" s="13" t="s">
        <v>6573</v>
      </c>
      <c r="H1647" s="13" t="s">
        <v>744</v>
      </c>
      <c r="I1647" s="13" t="s">
        <v>744</v>
      </c>
      <c r="J1647" t="s">
        <v>6822</v>
      </c>
      <c r="K1647" t="s">
        <v>6836</v>
      </c>
    </row>
    <row r="1648" spans="1:11" x14ac:dyDescent="0.25">
      <c r="A1648">
        <v>1717</v>
      </c>
      <c r="B1648" t="s">
        <v>712</v>
      </c>
      <c r="C1648" t="s">
        <v>6816</v>
      </c>
      <c r="D1648" s="10">
        <v>41274</v>
      </c>
      <c r="E1648" s="13" t="s">
        <v>6574</v>
      </c>
      <c r="F1648" s="13" t="s">
        <v>6575</v>
      </c>
      <c r="G1648" s="13" t="s">
        <v>1060</v>
      </c>
      <c r="H1648" s="13" t="s">
        <v>6576</v>
      </c>
      <c r="I1648" s="13" t="s">
        <v>744</v>
      </c>
      <c r="J1648" t="s">
        <v>6834</v>
      </c>
      <c r="K1648" t="s">
        <v>72</v>
      </c>
    </row>
    <row r="1649" spans="1:11" x14ac:dyDescent="0.25">
      <c r="A1649">
        <v>1718</v>
      </c>
      <c r="B1649" t="s">
        <v>712</v>
      </c>
      <c r="C1649" t="s">
        <v>6817</v>
      </c>
      <c r="D1649" s="10">
        <v>41639</v>
      </c>
      <c r="E1649" s="13" t="s">
        <v>6577</v>
      </c>
      <c r="F1649" s="13" t="s">
        <v>6578</v>
      </c>
      <c r="G1649" s="13" t="s">
        <v>1506</v>
      </c>
      <c r="H1649" s="13" t="s">
        <v>3216</v>
      </c>
      <c r="I1649" s="13" t="s">
        <v>744</v>
      </c>
      <c r="J1649" t="s">
        <v>6834</v>
      </c>
      <c r="K1649" t="s">
        <v>72</v>
      </c>
    </row>
    <row r="1650" spans="1:11" x14ac:dyDescent="0.25">
      <c r="A1650">
        <v>1719</v>
      </c>
      <c r="B1650" t="s">
        <v>712</v>
      </c>
      <c r="C1650" t="s">
        <v>6818</v>
      </c>
      <c r="D1650" s="10">
        <v>42004</v>
      </c>
      <c r="E1650" s="13" t="s">
        <v>6579</v>
      </c>
      <c r="F1650" s="13" t="s">
        <v>6580</v>
      </c>
      <c r="G1650" s="13" t="s">
        <v>1327</v>
      </c>
      <c r="H1650" s="13" t="s">
        <v>1914</v>
      </c>
      <c r="I1650" s="13" t="s">
        <v>744</v>
      </c>
      <c r="J1650" t="s">
        <v>6834</v>
      </c>
      <c r="K1650" t="s">
        <v>72</v>
      </c>
    </row>
    <row r="1651" spans="1:11" x14ac:dyDescent="0.25">
      <c r="A1651">
        <v>1720</v>
      </c>
      <c r="B1651" t="s">
        <v>712</v>
      </c>
      <c r="C1651" t="s">
        <v>6819</v>
      </c>
      <c r="D1651" s="10">
        <v>42369</v>
      </c>
      <c r="E1651" s="13" t="s">
        <v>6581</v>
      </c>
      <c r="F1651" s="13" t="s">
        <v>6582</v>
      </c>
      <c r="G1651" s="13" t="s">
        <v>6583</v>
      </c>
      <c r="H1651" s="13" t="s">
        <v>5447</v>
      </c>
      <c r="I1651" s="13" t="s">
        <v>744</v>
      </c>
      <c r="J1651" t="s">
        <v>6834</v>
      </c>
      <c r="K1651" t="s">
        <v>72</v>
      </c>
    </row>
    <row r="1652" spans="1:11" x14ac:dyDescent="0.25">
      <c r="A1652">
        <v>1721</v>
      </c>
      <c r="B1652" t="s">
        <v>713</v>
      </c>
      <c r="C1652" t="s">
        <v>6816</v>
      </c>
      <c r="D1652" s="10">
        <v>41274</v>
      </c>
      <c r="E1652" s="13" t="s">
        <v>1580</v>
      </c>
      <c r="F1652" s="13" t="s">
        <v>6584</v>
      </c>
      <c r="G1652" s="13" t="s">
        <v>6585</v>
      </c>
      <c r="H1652" s="13" t="s">
        <v>744</v>
      </c>
      <c r="I1652" s="13" t="s">
        <v>6586</v>
      </c>
      <c r="J1652" t="s">
        <v>6820</v>
      </c>
      <c r="K1652" t="s">
        <v>6861</v>
      </c>
    </row>
    <row r="1653" spans="1:11" x14ac:dyDescent="0.25">
      <c r="A1653">
        <v>1722</v>
      </c>
      <c r="B1653" t="s">
        <v>713</v>
      </c>
      <c r="C1653" t="s">
        <v>6817</v>
      </c>
      <c r="D1653" s="10">
        <v>41639</v>
      </c>
      <c r="E1653" s="13" t="s">
        <v>6587</v>
      </c>
      <c r="F1653" s="13" t="s">
        <v>6588</v>
      </c>
      <c r="G1653" s="13" t="s">
        <v>6589</v>
      </c>
      <c r="H1653" s="13" t="s">
        <v>744</v>
      </c>
      <c r="I1653" s="13" t="s">
        <v>1792</v>
      </c>
      <c r="J1653" t="s">
        <v>6820</v>
      </c>
      <c r="K1653" t="s">
        <v>6861</v>
      </c>
    </row>
    <row r="1654" spans="1:11" x14ac:dyDescent="0.25">
      <c r="A1654">
        <v>1723</v>
      </c>
      <c r="B1654" t="s">
        <v>713</v>
      </c>
      <c r="C1654" t="s">
        <v>6818</v>
      </c>
      <c r="D1654" s="10">
        <v>42004</v>
      </c>
      <c r="E1654" s="13" t="s">
        <v>6590</v>
      </c>
      <c r="F1654" s="13" t="s">
        <v>6591</v>
      </c>
      <c r="G1654" s="13" t="s">
        <v>4802</v>
      </c>
      <c r="H1654" s="13" t="s">
        <v>744</v>
      </c>
      <c r="I1654" s="13" t="s">
        <v>1097</v>
      </c>
      <c r="J1654" t="s">
        <v>6820</v>
      </c>
      <c r="K1654" t="s">
        <v>6861</v>
      </c>
    </row>
    <row r="1655" spans="1:11" x14ac:dyDescent="0.25">
      <c r="A1655">
        <v>1724</v>
      </c>
      <c r="B1655" t="s">
        <v>713</v>
      </c>
      <c r="C1655" t="s">
        <v>6819</v>
      </c>
      <c r="D1655" s="10">
        <v>42369</v>
      </c>
      <c r="E1655" s="13" t="s">
        <v>2291</v>
      </c>
      <c r="F1655" s="13" t="s">
        <v>6592</v>
      </c>
      <c r="G1655" s="13" t="s">
        <v>6593</v>
      </c>
      <c r="H1655" s="13" t="s">
        <v>744</v>
      </c>
      <c r="I1655" s="13" t="s">
        <v>1351</v>
      </c>
      <c r="J1655" t="s">
        <v>6820</v>
      </c>
      <c r="K1655" t="s">
        <v>6861</v>
      </c>
    </row>
    <row r="1656" spans="1:11" x14ac:dyDescent="0.25">
      <c r="A1656">
        <v>1725</v>
      </c>
      <c r="B1656" t="s">
        <v>714</v>
      </c>
      <c r="C1656" t="s">
        <v>6816</v>
      </c>
      <c r="D1656" s="10">
        <v>41274</v>
      </c>
      <c r="E1656" s="13" t="s">
        <v>6594</v>
      </c>
      <c r="F1656" s="13" t="s">
        <v>6595</v>
      </c>
      <c r="G1656" s="13" t="s">
        <v>6596</v>
      </c>
      <c r="H1656" s="13" t="s">
        <v>744</v>
      </c>
      <c r="I1656" s="13" t="s">
        <v>6597</v>
      </c>
      <c r="J1656" t="s">
        <v>6820</v>
      </c>
      <c r="K1656" t="s">
        <v>6926</v>
      </c>
    </row>
    <row r="1657" spans="1:11" x14ac:dyDescent="0.25">
      <c r="A1657">
        <v>1726</v>
      </c>
      <c r="B1657" t="s">
        <v>714</v>
      </c>
      <c r="C1657" t="s">
        <v>6817</v>
      </c>
      <c r="D1657" s="10">
        <v>41639</v>
      </c>
      <c r="E1657" s="13" t="s">
        <v>6598</v>
      </c>
      <c r="F1657" s="13" t="s">
        <v>6599</v>
      </c>
      <c r="G1657" s="13" t="s">
        <v>6600</v>
      </c>
      <c r="H1657" s="13" t="s">
        <v>744</v>
      </c>
      <c r="I1657" s="13" t="s">
        <v>6601</v>
      </c>
      <c r="J1657" t="s">
        <v>6820</v>
      </c>
      <c r="K1657" t="s">
        <v>6926</v>
      </c>
    </row>
    <row r="1658" spans="1:11" x14ac:dyDescent="0.25">
      <c r="A1658">
        <v>1727</v>
      </c>
      <c r="B1658" t="s">
        <v>714</v>
      </c>
      <c r="C1658" t="s">
        <v>6818</v>
      </c>
      <c r="D1658" s="10">
        <v>42004</v>
      </c>
      <c r="E1658" s="13" t="s">
        <v>6602</v>
      </c>
      <c r="F1658" s="13" t="s">
        <v>6603</v>
      </c>
      <c r="G1658" s="13" t="s">
        <v>6604</v>
      </c>
      <c r="H1658" s="13" t="s">
        <v>744</v>
      </c>
      <c r="I1658" s="13" t="s">
        <v>6605</v>
      </c>
      <c r="J1658" t="s">
        <v>6820</v>
      </c>
      <c r="K1658" t="s">
        <v>6926</v>
      </c>
    </row>
    <row r="1659" spans="1:11" x14ac:dyDescent="0.25">
      <c r="A1659">
        <v>1728</v>
      </c>
      <c r="B1659" t="s">
        <v>714</v>
      </c>
      <c r="C1659" t="s">
        <v>6819</v>
      </c>
      <c r="D1659" s="10">
        <v>42369</v>
      </c>
      <c r="E1659" s="13" t="s">
        <v>6606</v>
      </c>
      <c r="F1659" s="13" t="s">
        <v>6607</v>
      </c>
      <c r="G1659" s="13" t="s">
        <v>6608</v>
      </c>
      <c r="H1659" s="13" t="s">
        <v>744</v>
      </c>
      <c r="I1659" s="13" t="s">
        <v>6609</v>
      </c>
      <c r="J1659" t="s">
        <v>6820</v>
      </c>
      <c r="K1659" t="s">
        <v>6926</v>
      </c>
    </row>
    <row r="1660" spans="1:11" x14ac:dyDescent="0.25">
      <c r="A1660">
        <v>1729</v>
      </c>
      <c r="B1660" t="s">
        <v>716</v>
      </c>
      <c r="C1660" t="s">
        <v>6816</v>
      </c>
      <c r="D1660" s="10">
        <v>41274</v>
      </c>
      <c r="E1660" s="13" t="s">
        <v>6610</v>
      </c>
      <c r="F1660" s="13" t="s">
        <v>6611</v>
      </c>
      <c r="G1660" s="13" t="s">
        <v>6612</v>
      </c>
      <c r="H1660" s="13" t="s">
        <v>744</v>
      </c>
      <c r="I1660" s="13" t="s">
        <v>6613</v>
      </c>
      <c r="J1660" t="s">
        <v>107</v>
      </c>
      <c r="K1660" t="s">
        <v>6846</v>
      </c>
    </row>
    <row r="1661" spans="1:11" x14ac:dyDescent="0.25">
      <c r="A1661">
        <v>1730</v>
      </c>
      <c r="B1661" t="s">
        <v>716</v>
      </c>
      <c r="C1661" t="s">
        <v>6817</v>
      </c>
      <c r="D1661" s="10">
        <v>41639</v>
      </c>
      <c r="E1661" s="13" t="s">
        <v>6614</v>
      </c>
      <c r="F1661" s="13" t="s">
        <v>6615</v>
      </c>
      <c r="G1661" s="13" t="s">
        <v>6616</v>
      </c>
      <c r="H1661" s="13" t="s">
        <v>744</v>
      </c>
      <c r="I1661" s="13" t="s">
        <v>6617</v>
      </c>
      <c r="J1661" t="s">
        <v>107</v>
      </c>
      <c r="K1661" t="s">
        <v>6846</v>
      </c>
    </row>
    <row r="1662" spans="1:11" x14ac:dyDescent="0.25">
      <c r="A1662">
        <v>1731</v>
      </c>
      <c r="B1662" t="s">
        <v>716</v>
      </c>
      <c r="C1662" t="s">
        <v>6818</v>
      </c>
      <c r="D1662" s="10">
        <v>42004</v>
      </c>
      <c r="E1662" s="13" t="s">
        <v>6618</v>
      </c>
      <c r="F1662" s="13" t="s">
        <v>6619</v>
      </c>
      <c r="G1662" s="13" t="s">
        <v>6620</v>
      </c>
      <c r="H1662" s="13" t="s">
        <v>744</v>
      </c>
      <c r="I1662" s="13" t="s">
        <v>6621</v>
      </c>
      <c r="J1662" t="s">
        <v>107</v>
      </c>
      <c r="K1662" t="s">
        <v>6846</v>
      </c>
    </row>
    <row r="1663" spans="1:11" x14ac:dyDescent="0.25">
      <c r="A1663">
        <v>1732</v>
      </c>
      <c r="B1663" t="s">
        <v>716</v>
      </c>
      <c r="C1663" t="s">
        <v>6819</v>
      </c>
      <c r="D1663" s="10">
        <v>42369</v>
      </c>
      <c r="E1663" s="13" t="s">
        <v>6622</v>
      </c>
      <c r="F1663" s="13" t="s">
        <v>6623</v>
      </c>
      <c r="G1663" s="13" t="s">
        <v>6624</v>
      </c>
      <c r="H1663" s="13" t="s">
        <v>744</v>
      </c>
      <c r="I1663" s="13" t="s">
        <v>6625</v>
      </c>
      <c r="J1663" t="s">
        <v>107</v>
      </c>
      <c r="K1663" t="s">
        <v>6846</v>
      </c>
    </row>
    <row r="1664" spans="1:11" x14ac:dyDescent="0.25">
      <c r="A1664">
        <v>1733</v>
      </c>
      <c r="B1664" t="s">
        <v>717</v>
      </c>
      <c r="C1664" t="s">
        <v>6816</v>
      </c>
      <c r="D1664" s="10">
        <v>41274</v>
      </c>
      <c r="E1664" s="13" t="s">
        <v>6626</v>
      </c>
      <c r="F1664" s="13" t="s">
        <v>6627</v>
      </c>
      <c r="G1664" s="13" t="s">
        <v>6628</v>
      </c>
      <c r="H1664" s="13" t="s">
        <v>744</v>
      </c>
      <c r="I1664" s="13" t="s">
        <v>6629</v>
      </c>
      <c r="J1664" t="s">
        <v>61</v>
      </c>
      <c r="K1664" t="s">
        <v>62</v>
      </c>
    </row>
    <row r="1665" spans="1:11" x14ac:dyDescent="0.25">
      <c r="A1665">
        <v>1734</v>
      </c>
      <c r="B1665" t="s">
        <v>717</v>
      </c>
      <c r="C1665" t="s">
        <v>6817</v>
      </c>
      <c r="D1665" s="10">
        <v>41639</v>
      </c>
      <c r="E1665" s="13" t="s">
        <v>6630</v>
      </c>
      <c r="F1665" s="13" t="s">
        <v>6631</v>
      </c>
      <c r="G1665" s="13" t="s">
        <v>6632</v>
      </c>
      <c r="H1665" s="13" t="s">
        <v>744</v>
      </c>
      <c r="I1665" s="13" t="s">
        <v>6633</v>
      </c>
      <c r="J1665" t="s">
        <v>61</v>
      </c>
      <c r="K1665" t="s">
        <v>62</v>
      </c>
    </row>
    <row r="1666" spans="1:11" x14ac:dyDescent="0.25">
      <c r="A1666">
        <v>1735</v>
      </c>
      <c r="B1666" t="s">
        <v>717</v>
      </c>
      <c r="C1666" t="s">
        <v>6818</v>
      </c>
      <c r="D1666" s="10">
        <v>42004</v>
      </c>
      <c r="E1666" s="13" t="s">
        <v>6634</v>
      </c>
      <c r="F1666" s="13" t="s">
        <v>6635</v>
      </c>
      <c r="G1666" s="13" t="s">
        <v>6636</v>
      </c>
      <c r="H1666" s="13" t="s">
        <v>744</v>
      </c>
      <c r="I1666" s="13" t="s">
        <v>6637</v>
      </c>
      <c r="J1666" t="s">
        <v>61</v>
      </c>
      <c r="K1666" t="s">
        <v>62</v>
      </c>
    </row>
    <row r="1667" spans="1:11" x14ac:dyDescent="0.25">
      <c r="A1667">
        <v>1736</v>
      </c>
      <c r="B1667" t="s">
        <v>717</v>
      </c>
      <c r="C1667" t="s">
        <v>6819</v>
      </c>
      <c r="D1667" s="10">
        <v>42369</v>
      </c>
      <c r="E1667" s="13" t="s">
        <v>6638</v>
      </c>
      <c r="F1667" s="13" t="s">
        <v>6639</v>
      </c>
      <c r="G1667" s="13" t="s">
        <v>6640</v>
      </c>
      <c r="H1667" s="13" t="s">
        <v>744</v>
      </c>
      <c r="I1667" s="13" t="s">
        <v>6641</v>
      </c>
      <c r="J1667" t="s">
        <v>61</v>
      </c>
      <c r="K1667" t="s">
        <v>62</v>
      </c>
    </row>
    <row r="1668" spans="1:11" x14ac:dyDescent="0.25">
      <c r="A1668">
        <v>1737</v>
      </c>
      <c r="B1668" t="s">
        <v>718</v>
      </c>
      <c r="C1668" t="s">
        <v>6816</v>
      </c>
      <c r="D1668" s="10">
        <v>41274</v>
      </c>
      <c r="E1668" s="13" t="s">
        <v>6642</v>
      </c>
      <c r="F1668" s="13" t="s">
        <v>6643</v>
      </c>
      <c r="G1668" s="13" t="s">
        <v>744</v>
      </c>
      <c r="H1668" s="13" t="s">
        <v>744</v>
      </c>
      <c r="I1668" s="13" t="s">
        <v>6644</v>
      </c>
      <c r="J1668" t="s">
        <v>66</v>
      </c>
      <c r="K1668" t="s">
        <v>6833</v>
      </c>
    </row>
    <row r="1669" spans="1:11" x14ac:dyDescent="0.25">
      <c r="A1669">
        <v>1738</v>
      </c>
      <c r="B1669" t="s">
        <v>718</v>
      </c>
      <c r="C1669" t="s">
        <v>6817</v>
      </c>
      <c r="D1669" s="10">
        <v>41639</v>
      </c>
      <c r="E1669" s="13" t="s">
        <v>6645</v>
      </c>
      <c r="F1669" s="13" t="s">
        <v>6646</v>
      </c>
      <c r="G1669" s="13" t="s">
        <v>744</v>
      </c>
      <c r="H1669" s="13" t="s">
        <v>744</v>
      </c>
      <c r="I1669" s="13" t="s">
        <v>6647</v>
      </c>
      <c r="J1669" t="s">
        <v>66</v>
      </c>
      <c r="K1669" t="s">
        <v>6833</v>
      </c>
    </row>
    <row r="1670" spans="1:11" x14ac:dyDescent="0.25">
      <c r="A1670">
        <v>1739</v>
      </c>
      <c r="B1670" t="s">
        <v>718</v>
      </c>
      <c r="C1670" t="s">
        <v>6818</v>
      </c>
      <c r="D1670" s="10">
        <v>42004</v>
      </c>
      <c r="E1670" s="13" t="s">
        <v>6648</v>
      </c>
      <c r="F1670" s="13" t="s">
        <v>6649</v>
      </c>
      <c r="G1670" s="13" t="s">
        <v>744</v>
      </c>
      <c r="H1670" s="13" t="s">
        <v>744</v>
      </c>
      <c r="I1670" s="13" t="s">
        <v>6650</v>
      </c>
      <c r="J1670" t="s">
        <v>66</v>
      </c>
      <c r="K1670" t="s">
        <v>6833</v>
      </c>
    </row>
    <row r="1671" spans="1:11" x14ac:dyDescent="0.25">
      <c r="A1671">
        <v>1740</v>
      </c>
      <c r="B1671" t="s">
        <v>718</v>
      </c>
      <c r="C1671" t="s">
        <v>6819</v>
      </c>
      <c r="D1671" s="10">
        <v>42369</v>
      </c>
      <c r="E1671" s="13" t="s">
        <v>6651</v>
      </c>
      <c r="F1671" s="13" t="s">
        <v>6652</v>
      </c>
      <c r="G1671" s="13" t="s">
        <v>744</v>
      </c>
      <c r="H1671" s="13" t="s">
        <v>744</v>
      </c>
      <c r="I1671" s="13" t="s">
        <v>6653</v>
      </c>
      <c r="J1671" t="s">
        <v>66</v>
      </c>
      <c r="K1671" t="s">
        <v>6833</v>
      </c>
    </row>
    <row r="1672" spans="1:11" x14ac:dyDescent="0.25">
      <c r="A1672">
        <v>1741</v>
      </c>
      <c r="B1672" t="s">
        <v>719</v>
      </c>
      <c r="C1672" t="s">
        <v>6816</v>
      </c>
      <c r="D1672" s="10">
        <v>41363</v>
      </c>
      <c r="E1672" s="13" t="s">
        <v>6654</v>
      </c>
      <c r="F1672" s="13" t="s">
        <v>6655</v>
      </c>
      <c r="G1672" s="13" t="s">
        <v>6656</v>
      </c>
      <c r="H1672" s="13" t="s">
        <v>6657</v>
      </c>
      <c r="I1672" s="13" t="s">
        <v>6658</v>
      </c>
      <c r="J1672" t="s">
        <v>6822</v>
      </c>
      <c r="K1672" t="s">
        <v>46</v>
      </c>
    </row>
    <row r="1673" spans="1:11" x14ac:dyDescent="0.25">
      <c r="A1673">
        <v>1742</v>
      </c>
      <c r="B1673" t="s">
        <v>719</v>
      </c>
      <c r="C1673" t="s">
        <v>6817</v>
      </c>
      <c r="D1673" s="10">
        <v>41727</v>
      </c>
      <c r="E1673" s="13" t="s">
        <v>6659</v>
      </c>
      <c r="F1673" s="13" t="s">
        <v>6660</v>
      </c>
      <c r="G1673" s="13" t="s">
        <v>6661</v>
      </c>
      <c r="H1673" s="13" t="s">
        <v>6662</v>
      </c>
      <c r="I1673" s="13" t="s">
        <v>6663</v>
      </c>
      <c r="J1673" t="s">
        <v>6822</v>
      </c>
      <c r="K1673" t="s">
        <v>46</v>
      </c>
    </row>
    <row r="1674" spans="1:11" x14ac:dyDescent="0.25">
      <c r="A1674">
        <v>1743</v>
      </c>
      <c r="B1674" t="s">
        <v>719</v>
      </c>
      <c r="C1674" t="s">
        <v>6818</v>
      </c>
      <c r="D1674" s="10">
        <v>42091</v>
      </c>
      <c r="E1674" s="13" t="s">
        <v>6664</v>
      </c>
      <c r="F1674" s="13" t="s">
        <v>6665</v>
      </c>
      <c r="G1674" s="13" t="s">
        <v>6666</v>
      </c>
      <c r="H1674" s="13" t="s">
        <v>6667</v>
      </c>
      <c r="I1674" s="13" t="s">
        <v>6668</v>
      </c>
      <c r="J1674" t="s">
        <v>6822</v>
      </c>
      <c r="K1674" t="s">
        <v>46</v>
      </c>
    </row>
    <row r="1675" spans="1:11" x14ac:dyDescent="0.25">
      <c r="A1675">
        <v>1744</v>
      </c>
      <c r="B1675" t="s">
        <v>719</v>
      </c>
      <c r="C1675" t="s">
        <v>6819</v>
      </c>
      <c r="D1675" s="10">
        <v>42462</v>
      </c>
      <c r="E1675" s="13" t="s">
        <v>6669</v>
      </c>
      <c r="F1675" s="13" t="s">
        <v>6670</v>
      </c>
      <c r="G1675" s="13" t="s">
        <v>6671</v>
      </c>
      <c r="H1675" s="13" t="s">
        <v>6672</v>
      </c>
      <c r="I1675" s="13" t="s">
        <v>6673</v>
      </c>
      <c r="J1675" t="s">
        <v>6822</v>
      </c>
      <c r="K1675" t="s">
        <v>46</v>
      </c>
    </row>
    <row r="1676" spans="1:11" x14ac:dyDescent="0.25">
      <c r="A1676">
        <v>1745</v>
      </c>
      <c r="B1676" t="s">
        <v>720</v>
      </c>
      <c r="C1676" t="s">
        <v>6816</v>
      </c>
      <c r="D1676" s="10">
        <v>41274</v>
      </c>
      <c r="E1676" s="13" t="s">
        <v>6674</v>
      </c>
      <c r="F1676" s="13" t="s">
        <v>6675</v>
      </c>
      <c r="G1676" s="13" t="s">
        <v>6676</v>
      </c>
      <c r="H1676" s="13" t="s">
        <v>744</v>
      </c>
      <c r="I1676" s="13" t="s">
        <v>6677</v>
      </c>
      <c r="J1676" t="s">
        <v>107</v>
      </c>
      <c r="K1676" t="s">
        <v>6866</v>
      </c>
    </row>
    <row r="1677" spans="1:11" x14ac:dyDescent="0.25">
      <c r="A1677">
        <v>1746</v>
      </c>
      <c r="B1677" t="s">
        <v>720</v>
      </c>
      <c r="C1677" t="s">
        <v>6817</v>
      </c>
      <c r="D1677" s="10">
        <v>41639</v>
      </c>
      <c r="E1677" s="13" t="s">
        <v>6678</v>
      </c>
      <c r="F1677" s="13" t="s">
        <v>6679</v>
      </c>
      <c r="G1677" s="13" t="s">
        <v>6680</v>
      </c>
      <c r="H1677" s="13" t="s">
        <v>744</v>
      </c>
      <c r="I1677" s="13" t="s">
        <v>6681</v>
      </c>
      <c r="J1677" t="s">
        <v>107</v>
      </c>
      <c r="K1677" t="s">
        <v>6866</v>
      </c>
    </row>
    <row r="1678" spans="1:11" x14ac:dyDescent="0.25">
      <c r="A1678">
        <v>1747</v>
      </c>
      <c r="B1678" t="s">
        <v>720</v>
      </c>
      <c r="C1678" t="s">
        <v>6818</v>
      </c>
      <c r="D1678" s="10">
        <v>42004</v>
      </c>
      <c r="E1678" s="13" t="s">
        <v>6682</v>
      </c>
      <c r="F1678" s="13" t="s">
        <v>6683</v>
      </c>
      <c r="G1678" s="13" t="s">
        <v>6684</v>
      </c>
      <c r="H1678" s="13" t="s">
        <v>744</v>
      </c>
      <c r="I1678" s="13" t="s">
        <v>6685</v>
      </c>
      <c r="J1678" t="s">
        <v>107</v>
      </c>
      <c r="K1678" t="s">
        <v>6866</v>
      </c>
    </row>
    <row r="1679" spans="1:11" x14ac:dyDescent="0.25">
      <c r="A1679">
        <v>1748</v>
      </c>
      <c r="B1679" t="s">
        <v>720</v>
      </c>
      <c r="C1679" t="s">
        <v>6819</v>
      </c>
      <c r="D1679" s="10">
        <v>42369</v>
      </c>
      <c r="E1679" s="13" t="s">
        <v>6686</v>
      </c>
      <c r="F1679" s="13" t="s">
        <v>6687</v>
      </c>
      <c r="G1679" s="13" t="s">
        <v>6688</v>
      </c>
      <c r="H1679" s="13" t="s">
        <v>744</v>
      </c>
      <c r="I1679" s="13" t="s">
        <v>6689</v>
      </c>
      <c r="J1679" t="s">
        <v>107</v>
      </c>
      <c r="K1679" t="s">
        <v>6866</v>
      </c>
    </row>
    <row r="1680" spans="1:11" x14ac:dyDescent="0.25">
      <c r="A1680">
        <v>1749</v>
      </c>
      <c r="B1680" t="s">
        <v>721</v>
      </c>
      <c r="C1680" t="s">
        <v>6816</v>
      </c>
      <c r="D1680" s="10">
        <v>41274</v>
      </c>
      <c r="E1680" s="13" t="s">
        <v>6690</v>
      </c>
      <c r="F1680" s="13" t="s">
        <v>6691</v>
      </c>
      <c r="G1680" s="13" t="s">
        <v>6692</v>
      </c>
      <c r="H1680" s="13" t="s">
        <v>744</v>
      </c>
      <c r="I1680" s="13" t="s">
        <v>744</v>
      </c>
      <c r="J1680" t="s">
        <v>6824</v>
      </c>
      <c r="K1680" t="s">
        <v>6871</v>
      </c>
    </row>
    <row r="1681" spans="1:11" x14ac:dyDescent="0.25">
      <c r="A1681">
        <v>1750</v>
      </c>
      <c r="B1681" t="s">
        <v>721</v>
      </c>
      <c r="C1681" t="s">
        <v>6817</v>
      </c>
      <c r="D1681" s="10">
        <v>41639</v>
      </c>
      <c r="E1681" s="13" t="s">
        <v>6693</v>
      </c>
      <c r="F1681" s="13" t="s">
        <v>6694</v>
      </c>
      <c r="G1681" s="13" t="s">
        <v>6695</v>
      </c>
      <c r="H1681" s="13" t="s">
        <v>744</v>
      </c>
      <c r="I1681" s="13" t="s">
        <v>744</v>
      </c>
      <c r="J1681" t="s">
        <v>6824</v>
      </c>
      <c r="K1681" t="s">
        <v>6871</v>
      </c>
    </row>
    <row r="1682" spans="1:11" x14ac:dyDescent="0.25">
      <c r="A1682">
        <v>1751</v>
      </c>
      <c r="B1682" t="s">
        <v>721</v>
      </c>
      <c r="C1682" t="s">
        <v>6818</v>
      </c>
      <c r="D1682" s="10">
        <v>42004</v>
      </c>
      <c r="E1682" s="13" t="s">
        <v>6696</v>
      </c>
      <c r="F1682" s="13" t="s">
        <v>6697</v>
      </c>
      <c r="G1682" s="13" t="s">
        <v>6698</v>
      </c>
      <c r="H1682" s="13" t="s">
        <v>744</v>
      </c>
      <c r="I1682" s="13" t="s">
        <v>744</v>
      </c>
      <c r="J1682" t="s">
        <v>6824</v>
      </c>
      <c r="K1682" t="s">
        <v>6871</v>
      </c>
    </row>
    <row r="1683" spans="1:11" x14ac:dyDescent="0.25">
      <c r="A1683">
        <v>1752</v>
      </c>
      <c r="B1683" t="s">
        <v>721</v>
      </c>
      <c r="C1683" t="s">
        <v>6819</v>
      </c>
      <c r="D1683" s="10">
        <v>42369</v>
      </c>
      <c r="E1683" s="13" t="s">
        <v>6699</v>
      </c>
      <c r="F1683" s="13" t="s">
        <v>6700</v>
      </c>
      <c r="G1683" s="13" t="s">
        <v>6701</v>
      </c>
      <c r="H1683" s="13" t="s">
        <v>744</v>
      </c>
      <c r="I1683" s="13" t="s">
        <v>744</v>
      </c>
      <c r="J1683" t="s">
        <v>6824</v>
      </c>
      <c r="K1683" t="s">
        <v>6871</v>
      </c>
    </row>
    <row r="1684" spans="1:11" x14ac:dyDescent="0.25">
      <c r="A1684">
        <v>1753</v>
      </c>
      <c r="B1684" t="s">
        <v>722</v>
      </c>
      <c r="C1684" t="s">
        <v>6816</v>
      </c>
      <c r="D1684" s="10">
        <v>41274</v>
      </c>
      <c r="E1684" s="13" t="s">
        <v>6702</v>
      </c>
      <c r="F1684" s="13" t="s">
        <v>6703</v>
      </c>
      <c r="G1684" s="13" t="s">
        <v>6704</v>
      </c>
      <c r="H1684" s="13" t="s">
        <v>6705</v>
      </c>
      <c r="I1684" s="13" t="s">
        <v>1465</v>
      </c>
      <c r="J1684" t="s">
        <v>6822</v>
      </c>
      <c r="K1684" t="s">
        <v>6875</v>
      </c>
    </row>
    <row r="1685" spans="1:11" x14ac:dyDescent="0.25">
      <c r="A1685">
        <v>1754</v>
      </c>
      <c r="B1685" t="s">
        <v>722</v>
      </c>
      <c r="C1685" t="s">
        <v>6817</v>
      </c>
      <c r="D1685" s="10">
        <v>41639</v>
      </c>
      <c r="E1685" s="13" t="s">
        <v>6706</v>
      </c>
      <c r="F1685" s="13" t="s">
        <v>6707</v>
      </c>
      <c r="G1685" s="13" t="s">
        <v>6708</v>
      </c>
      <c r="H1685" s="13" t="s">
        <v>1447</v>
      </c>
      <c r="I1685" s="13" t="s">
        <v>4061</v>
      </c>
      <c r="J1685" t="s">
        <v>6822</v>
      </c>
      <c r="K1685" t="s">
        <v>6875</v>
      </c>
    </row>
    <row r="1686" spans="1:11" x14ac:dyDescent="0.25">
      <c r="A1686">
        <v>1755</v>
      </c>
      <c r="B1686" t="s">
        <v>722</v>
      </c>
      <c r="C1686" t="s">
        <v>6818</v>
      </c>
      <c r="D1686" s="10">
        <v>42004</v>
      </c>
      <c r="E1686" s="13" t="s">
        <v>3291</v>
      </c>
      <c r="F1686" s="13" t="s">
        <v>6709</v>
      </c>
      <c r="G1686" s="13" t="s">
        <v>2931</v>
      </c>
      <c r="H1686" s="13" t="s">
        <v>6710</v>
      </c>
      <c r="I1686" s="13" t="s">
        <v>6711</v>
      </c>
      <c r="J1686" t="s">
        <v>6822</v>
      </c>
      <c r="K1686" t="s">
        <v>6875</v>
      </c>
    </row>
    <row r="1687" spans="1:11" x14ac:dyDescent="0.25">
      <c r="A1687">
        <v>1756</v>
      </c>
      <c r="B1687" t="s">
        <v>722</v>
      </c>
      <c r="C1687" t="s">
        <v>6819</v>
      </c>
      <c r="D1687" s="10">
        <v>42369</v>
      </c>
      <c r="E1687" s="13" t="s">
        <v>6712</v>
      </c>
      <c r="F1687" s="13" t="s">
        <v>6713</v>
      </c>
      <c r="G1687" s="13" t="s">
        <v>6714</v>
      </c>
      <c r="H1687" s="13" t="s">
        <v>2263</v>
      </c>
      <c r="I1687" s="13" t="s">
        <v>6715</v>
      </c>
      <c r="J1687" t="s">
        <v>6822</v>
      </c>
      <c r="K1687" t="s">
        <v>6875</v>
      </c>
    </row>
    <row r="1688" spans="1:11" x14ac:dyDescent="0.25">
      <c r="A1688">
        <v>1757</v>
      </c>
      <c r="B1688" t="s">
        <v>723</v>
      </c>
      <c r="C1688" t="s">
        <v>6816</v>
      </c>
      <c r="D1688" s="10">
        <v>41274</v>
      </c>
      <c r="E1688" s="13" t="s">
        <v>6716</v>
      </c>
      <c r="F1688" s="13" t="s">
        <v>6717</v>
      </c>
      <c r="G1688" s="13" t="s">
        <v>6718</v>
      </c>
      <c r="H1688" s="13" t="s">
        <v>6719</v>
      </c>
      <c r="I1688" s="13" t="s">
        <v>744</v>
      </c>
      <c r="J1688" t="s">
        <v>8</v>
      </c>
      <c r="K1688" t="s">
        <v>6870</v>
      </c>
    </row>
    <row r="1689" spans="1:11" x14ac:dyDescent="0.25">
      <c r="A1689">
        <v>1758</v>
      </c>
      <c r="B1689" t="s">
        <v>723</v>
      </c>
      <c r="C1689" t="s">
        <v>6817</v>
      </c>
      <c r="D1689" s="10">
        <v>41639</v>
      </c>
      <c r="E1689" s="13" t="s">
        <v>6720</v>
      </c>
      <c r="F1689" s="13" t="s">
        <v>3539</v>
      </c>
      <c r="G1689" s="13" t="s">
        <v>1103</v>
      </c>
      <c r="H1689" s="13" t="s">
        <v>4738</v>
      </c>
      <c r="I1689" s="13" t="s">
        <v>744</v>
      </c>
      <c r="J1689" t="s">
        <v>8</v>
      </c>
      <c r="K1689" t="s">
        <v>6870</v>
      </c>
    </row>
    <row r="1690" spans="1:11" x14ac:dyDescent="0.25">
      <c r="A1690">
        <v>1759</v>
      </c>
      <c r="B1690" t="s">
        <v>723</v>
      </c>
      <c r="C1690" t="s">
        <v>6818</v>
      </c>
      <c r="D1690" s="10">
        <v>42004</v>
      </c>
      <c r="E1690" s="13" t="s">
        <v>6721</v>
      </c>
      <c r="F1690" s="13" t="s">
        <v>6722</v>
      </c>
      <c r="G1690" s="13" t="s">
        <v>4864</v>
      </c>
      <c r="H1690" s="13" t="s">
        <v>4738</v>
      </c>
      <c r="I1690" s="13" t="s">
        <v>744</v>
      </c>
      <c r="J1690" t="s">
        <v>8</v>
      </c>
      <c r="K1690" t="s">
        <v>6870</v>
      </c>
    </row>
    <row r="1691" spans="1:11" x14ac:dyDescent="0.25">
      <c r="A1691">
        <v>1760</v>
      </c>
      <c r="B1691" t="s">
        <v>723</v>
      </c>
      <c r="C1691" t="s">
        <v>6819</v>
      </c>
      <c r="D1691" s="10">
        <v>42369</v>
      </c>
      <c r="E1691" s="13" t="s">
        <v>6723</v>
      </c>
      <c r="F1691" s="13" t="s">
        <v>4556</v>
      </c>
      <c r="G1691" s="13" t="s">
        <v>6724</v>
      </c>
      <c r="H1691" s="13" t="s">
        <v>6725</v>
      </c>
      <c r="I1691" s="13" t="s">
        <v>744</v>
      </c>
      <c r="J1691" t="s">
        <v>8</v>
      </c>
      <c r="K1691" t="s">
        <v>6870</v>
      </c>
    </row>
    <row r="1692" spans="1:11" x14ac:dyDescent="0.25">
      <c r="A1692">
        <v>1761</v>
      </c>
      <c r="B1692" t="s">
        <v>724</v>
      </c>
      <c r="C1692" t="s">
        <v>6816</v>
      </c>
      <c r="D1692" s="10">
        <v>41274</v>
      </c>
      <c r="E1692" s="13" t="s">
        <v>6726</v>
      </c>
      <c r="F1692" s="13" t="s">
        <v>6727</v>
      </c>
      <c r="G1692" s="13" t="s">
        <v>6728</v>
      </c>
      <c r="H1692" s="13" t="s">
        <v>6729</v>
      </c>
      <c r="I1692" s="13" t="s">
        <v>6730</v>
      </c>
      <c r="J1692" t="s">
        <v>6822</v>
      </c>
      <c r="K1692" t="s">
        <v>6836</v>
      </c>
    </row>
    <row r="1693" spans="1:11" x14ac:dyDescent="0.25">
      <c r="A1693">
        <v>1762</v>
      </c>
      <c r="B1693" t="s">
        <v>724</v>
      </c>
      <c r="C1693" t="s">
        <v>6817</v>
      </c>
      <c r="D1693" s="10">
        <v>41639</v>
      </c>
      <c r="E1693" s="13" t="s">
        <v>6731</v>
      </c>
      <c r="F1693" s="13" t="s">
        <v>6732</v>
      </c>
      <c r="G1693" s="13" t="s">
        <v>6733</v>
      </c>
      <c r="H1693" s="13" t="s">
        <v>6734</v>
      </c>
      <c r="I1693" s="13" t="s">
        <v>6735</v>
      </c>
      <c r="J1693" t="s">
        <v>6822</v>
      </c>
      <c r="K1693" t="s">
        <v>6836</v>
      </c>
    </row>
    <row r="1694" spans="1:11" x14ac:dyDescent="0.25">
      <c r="A1694">
        <v>1763</v>
      </c>
      <c r="B1694" t="s">
        <v>724</v>
      </c>
      <c r="C1694" t="s">
        <v>6818</v>
      </c>
      <c r="D1694" s="10">
        <v>42004</v>
      </c>
      <c r="E1694" s="13" t="s">
        <v>6736</v>
      </c>
      <c r="F1694" s="13" t="s">
        <v>6737</v>
      </c>
      <c r="G1694" s="13" t="s">
        <v>6738</v>
      </c>
      <c r="H1694" s="13" t="s">
        <v>6739</v>
      </c>
      <c r="I1694" s="13" t="s">
        <v>6740</v>
      </c>
      <c r="J1694" t="s">
        <v>6822</v>
      </c>
      <c r="K1694" t="s">
        <v>6836</v>
      </c>
    </row>
    <row r="1695" spans="1:11" x14ac:dyDescent="0.25">
      <c r="A1695">
        <v>1764</v>
      </c>
      <c r="B1695" t="s">
        <v>724</v>
      </c>
      <c r="C1695" t="s">
        <v>6819</v>
      </c>
      <c r="D1695" s="10">
        <v>42369</v>
      </c>
      <c r="E1695" s="13" t="s">
        <v>6741</v>
      </c>
      <c r="F1695" s="13" t="s">
        <v>6742</v>
      </c>
      <c r="G1695" s="13" t="s">
        <v>6743</v>
      </c>
      <c r="H1695" s="13" t="s">
        <v>6744</v>
      </c>
      <c r="I1695" s="13" t="s">
        <v>6745</v>
      </c>
      <c r="J1695" t="s">
        <v>6822</v>
      </c>
      <c r="K1695" t="s">
        <v>6836</v>
      </c>
    </row>
    <row r="1696" spans="1:11" x14ac:dyDescent="0.25">
      <c r="A1696">
        <v>1765</v>
      </c>
      <c r="B1696" t="s">
        <v>725</v>
      </c>
      <c r="C1696" t="s">
        <v>6816</v>
      </c>
      <c r="D1696" s="10">
        <v>41272</v>
      </c>
      <c r="E1696" s="13" t="s">
        <v>6746</v>
      </c>
      <c r="F1696" s="13" t="s">
        <v>6747</v>
      </c>
      <c r="G1696" s="13" t="s">
        <v>6748</v>
      </c>
      <c r="H1696" s="13" t="s">
        <v>744</v>
      </c>
      <c r="I1696" s="13" t="s">
        <v>744</v>
      </c>
      <c r="J1696" t="s">
        <v>6820</v>
      </c>
      <c r="K1696" t="s">
        <v>206</v>
      </c>
    </row>
    <row r="1697" spans="1:11" x14ac:dyDescent="0.25">
      <c r="A1697">
        <v>1766</v>
      </c>
      <c r="B1697" t="s">
        <v>725</v>
      </c>
      <c r="C1697" t="s">
        <v>6817</v>
      </c>
      <c r="D1697" s="10">
        <v>41636</v>
      </c>
      <c r="E1697" s="13" t="s">
        <v>6749</v>
      </c>
      <c r="F1697" s="13" t="s">
        <v>6750</v>
      </c>
      <c r="G1697" s="13" t="s">
        <v>6751</v>
      </c>
      <c r="H1697" s="13" t="s">
        <v>744</v>
      </c>
      <c r="I1697" s="13" t="s">
        <v>744</v>
      </c>
      <c r="J1697" t="s">
        <v>6820</v>
      </c>
      <c r="K1697" t="s">
        <v>206</v>
      </c>
    </row>
    <row r="1698" spans="1:11" x14ac:dyDescent="0.25">
      <c r="A1698">
        <v>1767</v>
      </c>
      <c r="B1698" t="s">
        <v>725</v>
      </c>
      <c r="C1698" t="s">
        <v>6818</v>
      </c>
      <c r="D1698" s="10">
        <v>42000</v>
      </c>
      <c r="E1698" s="13" t="s">
        <v>6752</v>
      </c>
      <c r="F1698" s="13" t="s">
        <v>6753</v>
      </c>
      <c r="G1698" s="13" t="s">
        <v>6754</v>
      </c>
      <c r="H1698" s="13" t="s">
        <v>744</v>
      </c>
      <c r="I1698" s="13" t="s">
        <v>744</v>
      </c>
      <c r="J1698" t="s">
        <v>6820</v>
      </c>
      <c r="K1698" t="s">
        <v>206</v>
      </c>
    </row>
    <row r="1699" spans="1:11" x14ac:dyDescent="0.25">
      <c r="A1699">
        <v>1768</v>
      </c>
      <c r="B1699" t="s">
        <v>725</v>
      </c>
      <c r="C1699" t="s">
        <v>6819</v>
      </c>
      <c r="D1699" s="10">
        <v>42364</v>
      </c>
      <c r="E1699" s="13" t="s">
        <v>6755</v>
      </c>
      <c r="F1699" s="13" t="s">
        <v>6756</v>
      </c>
      <c r="G1699" s="13" t="s">
        <v>6757</v>
      </c>
      <c r="H1699" s="13" t="s">
        <v>744</v>
      </c>
      <c r="I1699" s="13" t="s">
        <v>744</v>
      </c>
      <c r="J1699" t="s">
        <v>6820</v>
      </c>
      <c r="K1699" t="s">
        <v>206</v>
      </c>
    </row>
    <row r="1700" spans="1:11" x14ac:dyDescent="0.25">
      <c r="A1700">
        <v>1769</v>
      </c>
      <c r="B1700" t="s">
        <v>726</v>
      </c>
      <c r="C1700" t="s">
        <v>6816</v>
      </c>
      <c r="D1700" s="10">
        <v>41274</v>
      </c>
      <c r="E1700" s="13" t="s">
        <v>6758</v>
      </c>
      <c r="F1700" s="13" t="s">
        <v>6759</v>
      </c>
      <c r="G1700" s="13" t="s">
        <v>6760</v>
      </c>
      <c r="H1700" s="13" t="s">
        <v>6761</v>
      </c>
      <c r="I1700" s="13" t="s">
        <v>744</v>
      </c>
      <c r="J1700" t="s">
        <v>6824</v>
      </c>
      <c r="K1700" t="s">
        <v>6826</v>
      </c>
    </row>
    <row r="1701" spans="1:11" x14ac:dyDescent="0.25">
      <c r="A1701">
        <v>1770</v>
      </c>
      <c r="B1701" t="s">
        <v>726</v>
      </c>
      <c r="C1701" t="s">
        <v>6817</v>
      </c>
      <c r="D1701" s="10">
        <v>41639</v>
      </c>
      <c r="E1701" s="13" t="s">
        <v>6762</v>
      </c>
      <c r="F1701" s="13" t="s">
        <v>6763</v>
      </c>
      <c r="G1701" s="13" t="s">
        <v>6764</v>
      </c>
      <c r="H1701" s="13" t="s">
        <v>6765</v>
      </c>
      <c r="I1701" s="13" t="s">
        <v>6766</v>
      </c>
      <c r="J1701" t="s">
        <v>6824</v>
      </c>
      <c r="K1701" t="s">
        <v>6826</v>
      </c>
    </row>
    <row r="1702" spans="1:11" x14ac:dyDescent="0.25">
      <c r="A1702">
        <v>1771</v>
      </c>
      <c r="B1702" t="s">
        <v>726</v>
      </c>
      <c r="C1702" t="s">
        <v>6818</v>
      </c>
      <c r="D1702" s="10">
        <v>42004</v>
      </c>
      <c r="E1702" s="13" t="s">
        <v>6767</v>
      </c>
      <c r="F1702" s="13" t="s">
        <v>6768</v>
      </c>
      <c r="G1702" s="13" t="s">
        <v>6769</v>
      </c>
      <c r="H1702" s="13" t="s">
        <v>6770</v>
      </c>
      <c r="I1702" s="13" t="s">
        <v>6771</v>
      </c>
      <c r="J1702" t="s">
        <v>6824</v>
      </c>
      <c r="K1702" t="s">
        <v>6826</v>
      </c>
    </row>
    <row r="1703" spans="1:11" x14ac:dyDescent="0.25">
      <c r="A1703">
        <v>1772</v>
      </c>
      <c r="B1703" t="s">
        <v>726</v>
      </c>
      <c r="C1703" t="s">
        <v>6819</v>
      </c>
      <c r="D1703" s="10">
        <v>42369</v>
      </c>
      <c r="E1703" s="13" t="s">
        <v>6772</v>
      </c>
      <c r="F1703" s="13" t="s">
        <v>6773</v>
      </c>
      <c r="G1703" s="13" t="s">
        <v>6774</v>
      </c>
      <c r="H1703" s="13" t="s">
        <v>6775</v>
      </c>
      <c r="I1703" s="13" t="s">
        <v>6776</v>
      </c>
      <c r="J1703" t="s">
        <v>6824</v>
      </c>
      <c r="K1703" t="s">
        <v>6826</v>
      </c>
    </row>
    <row r="1704" spans="1:11" x14ac:dyDescent="0.25">
      <c r="A1704">
        <v>1773</v>
      </c>
      <c r="B1704" t="s">
        <v>727</v>
      </c>
      <c r="C1704" t="s">
        <v>6816</v>
      </c>
      <c r="D1704" s="10">
        <v>41274</v>
      </c>
      <c r="E1704" s="13" t="s">
        <v>6777</v>
      </c>
      <c r="F1704" s="13" t="s">
        <v>6778</v>
      </c>
      <c r="G1704" s="13" t="s">
        <v>6779</v>
      </c>
      <c r="H1704" s="13" t="s">
        <v>744</v>
      </c>
      <c r="I1704" s="13" t="s">
        <v>6780</v>
      </c>
      <c r="J1704" t="s">
        <v>66</v>
      </c>
      <c r="K1704" t="s">
        <v>6864</v>
      </c>
    </row>
    <row r="1705" spans="1:11" x14ac:dyDescent="0.25">
      <c r="A1705">
        <v>1774</v>
      </c>
      <c r="B1705" t="s">
        <v>727</v>
      </c>
      <c r="C1705" t="s">
        <v>6817</v>
      </c>
      <c r="D1705" s="10">
        <v>41639</v>
      </c>
      <c r="E1705" s="13" t="s">
        <v>6781</v>
      </c>
      <c r="F1705" s="13" t="s">
        <v>6782</v>
      </c>
      <c r="G1705" s="13" t="s">
        <v>6783</v>
      </c>
      <c r="H1705" s="13" t="s">
        <v>744</v>
      </c>
      <c r="I1705" s="13" t="s">
        <v>6784</v>
      </c>
      <c r="J1705" t="s">
        <v>66</v>
      </c>
      <c r="K1705" t="s">
        <v>6864</v>
      </c>
    </row>
    <row r="1706" spans="1:11" x14ac:dyDescent="0.25">
      <c r="A1706">
        <v>1775</v>
      </c>
      <c r="B1706" t="s">
        <v>727</v>
      </c>
      <c r="C1706" t="s">
        <v>6818</v>
      </c>
      <c r="D1706" s="10">
        <v>42004</v>
      </c>
      <c r="E1706" s="13" t="s">
        <v>6785</v>
      </c>
      <c r="F1706" s="13" t="s">
        <v>6786</v>
      </c>
      <c r="G1706" s="13" t="s">
        <v>6787</v>
      </c>
      <c r="H1706" s="13" t="s">
        <v>744</v>
      </c>
      <c r="I1706" s="13" t="s">
        <v>6788</v>
      </c>
      <c r="J1706" t="s">
        <v>66</v>
      </c>
      <c r="K1706" t="s">
        <v>6864</v>
      </c>
    </row>
    <row r="1707" spans="1:11" x14ac:dyDescent="0.25">
      <c r="A1707">
        <v>1776</v>
      </c>
      <c r="B1707" t="s">
        <v>727</v>
      </c>
      <c r="C1707" t="s">
        <v>6819</v>
      </c>
      <c r="D1707" s="10">
        <v>42369</v>
      </c>
      <c r="E1707" s="13" t="s">
        <v>6789</v>
      </c>
      <c r="F1707" s="13" t="s">
        <v>6790</v>
      </c>
      <c r="G1707" s="13" t="s">
        <v>6791</v>
      </c>
      <c r="H1707" s="13" t="s">
        <v>744</v>
      </c>
      <c r="I1707" s="13" t="s">
        <v>6792</v>
      </c>
      <c r="J1707" t="s">
        <v>66</v>
      </c>
      <c r="K1707" t="s">
        <v>6864</v>
      </c>
    </row>
    <row r="1708" spans="1:11" x14ac:dyDescent="0.25">
      <c r="A1708">
        <v>1777</v>
      </c>
      <c r="B1708" t="s">
        <v>728</v>
      </c>
      <c r="C1708" t="s">
        <v>6816</v>
      </c>
      <c r="D1708" s="10">
        <v>41639</v>
      </c>
      <c r="E1708" s="13" t="s">
        <v>6793</v>
      </c>
      <c r="F1708" s="13" t="s">
        <v>2412</v>
      </c>
      <c r="G1708" s="13" t="s">
        <v>4972</v>
      </c>
      <c r="H1708" s="13" t="s">
        <v>6794</v>
      </c>
      <c r="I1708" s="13" t="s">
        <v>6795</v>
      </c>
      <c r="J1708" t="s">
        <v>6824</v>
      </c>
      <c r="K1708" t="s">
        <v>29</v>
      </c>
    </row>
    <row r="1709" spans="1:11" x14ac:dyDescent="0.25">
      <c r="A1709">
        <v>1778</v>
      </c>
      <c r="B1709" t="s">
        <v>728</v>
      </c>
      <c r="C1709" t="s">
        <v>6817</v>
      </c>
      <c r="D1709" s="10">
        <v>42004</v>
      </c>
      <c r="E1709" s="13" t="s">
        <v>6796</v>
      </c>
      <c r="F1709" s="13" t="s">
        <v>6797</v>
      </c>
      <c r="G1709" s="13" t="s">
        <v>6798</v>
      </c>
      <c r="H1709" s="13" t="s">
        <v>6799</v>
      </c>
      <c r="I1709" s="13" t="s">
        <v>6795</v>
      </c>
      <c r="J1709" t="s">
        <v>6824</v>
      </c>
      <c r="K1709" t="s">
        <v>29</v>
      </c>
    </row>
    <row r="1710" spans="1:11" x14ac:dyDescent="0.25">
      <c r="A1710">
        <v>1779</v>
      </c>
      <c r="B1710" t="s">
        <v>728</v>
      </c>
      <c r="C1710" t="s">
        <v>6818</v>
      </c>
      <c r="D1710" s="10">
        <v>42369</v>
      </c>
      <c r="E1710" s="13" t="s">
        <v>6800</v>
      </c>
      <c r="F1710" s="13" t="s">
        <v>1736</v>
      </c>
      <c r="G1710" s="13" t="s">
        <v>6801</v>
      </c>
      <c r="H1710" s="13" t="s">
        <v>6802</v>
      </c>
      <c r="I1710" s="13" t="s">
        <v>2788</v>
      </c>
      <c r="J1710" t="s">
        <v>6824</v>
      </c>
      <c r="K1710" t="s">
        <v>29</v>
      </c>
    </row>
    <row r="1711" spans="1:11" x14ac:dyDescent="0.25">
      <c r="A1711">
        <v>1780</v>
      </c>
      <c r="B1711" t="s">
        <v>728</v>
      </c>
      <c r="C1711" t="s">
        <v>6819</v>
      </c>
      <c r="D1711" s="10">
        <v>42735</v>
      </c>
      <c r="E1711" s="13" t="s">
        <v>6803</v>
      </c>
      <c r="F1711" s="13" t="s">
        <v>6804</v>
      </c>
      <c r="G1711" s="13" t="s">
        <v>757</v>
      </c>
      <c r="H1711" s="13" t="s">
        <v>6805</v>
      </c>
      <c r="I1711" s="13" t="s">
        <v>6806</v>
      </c>
      <c r="J1711" t="s">
        <v>6824</v>
      </c>
      <c r="K1711" t="s">
        <v>29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workbookViewId="0">
      <selection activeCell="D14" sqref="D14"/>
    </sheetView>
  </sheetViews>
  <sheetFormatPr defaultRowHeight="15" x14ac:dyDescent="0.25"/>
  <cols>
    <col min="1" max="1" width="17.5703125" customWidth="1"/>
    <col min="2" max="2" width="13.7109375" customWidth="1"/>
    <col min="3" max="3" width="35" customWidth="1"/>
    <col min="4" max="4" width="23" customWidth="1"/>
    <col min="5" max="5" width="21.140625" customWidth="1"/>
    <col min="6" max="6" width="23.28515625" customWidth="1"/>
    <col min="7" max="7" width="18" bestFit="1" customWidth="1"/>
  </cols>
  <sheetData>
    <row r="2" spans="1:7" ht="18.75" x14ac:dyDescent="0.3">
      <c r="A2" s="31" t="s">
        <v>1</v>
      </c>
      <c r="B2" s="31" t="s">
        <v>83</v>
      </c>
    </row>
    <row r="3" spans="1:7" ht="18.75" x14ac:dyDescent="0.3">
      <c r="C3" s="32" t="s">
        <v>6937</v>
      </c>
      <c r="D3" s="33"/>
      <c r="E3" s="33"/>
      <c r="F3" s="33"/>
      <c r="G3" s="34"/>
    </row>
    <row r="4" spans="1:7" ht="18.75" x14ac:dyDescent="0.3">
      <c r="C4" s="19"/>
      <c r="D4" s="17"/>
      <c r="E4" s="17"/>
      <c r="F4" s="17"/>
      <c r="G4" s="18"/>
    </row>
    <row r="5" spans="1:7" ht="18.75" x14ac:dyDescent="0.3">
      <c r="C5" s="20"/>
      <c r="D5" s="21"/>
      <c r="E5" s="21"/>
      <c r="F5" s="21"/>
      <c r="G5" s="22"/>
    </row>
    <row r="6" spans="1:7" ht="18.75" x14ac:dyDescent="0.3">
      <c r="C6" s="30" t="s">
        <v>6938</v>
      </c>
      <c r="D6" s="23" t="s">
        <v>6816</v>
      </c>
      <c r="E6" s="23" t="s">
        <v>6817</v>
      </c>
      <c r="F6" s="23" t="s">
        <v>6818</v>
      </c>
      <c r="G6" s="24" t="s">
        <v>6819</v>
      </c>
    </row>
    <row r="7" spans="1:7" ht="18.75" x14ac:dyDescent="0.25">
      <c r="C7" s="25" t="s">
        <v>6929</v>
      </c>
      <c r="D7" s="26" t="str">
        <f t="array" ref="D7">INDEX(Total_Revenue,MATCH(1,($B$2=Ticker_Symbol)*(D6=Years),0))</f>
        <v>2,069,600,000</v>
      </c>
      <c r="E7" s="26" t="str">
        <f t="array" ref="E7">INDEX(Total_Revenue,MATCH(1,($B$2=Ticker_Symbol)*(E6=Years),0))</f>
        <v>2,118,300,000</v>
      </c>
      <c r="F7" s="26" t="str">
        <f t="array" ref="F7">INDEX(Total_Revenue,MATCH(1,($B$2=Ticker_Symbol)*(F6=Years),0))</f>
        <v>2,068,100,000</v>
      </c>
      <c r="G7" s="26" t="str">
        <f t="array" ref="G7">INDEX(Total_Revenue,MATCH(1,($B$2=Ticker_Symbol)*(G6=Years),0))</f>
        <v>2,238,000,000</v>
      </c>
    </row>
    <row r="8" spans="1:7" ht="18.75" x14ac:dyDescent="0.25">
      <c r="C8" s="25" t="s">
        <v>6930</v>
      </c>
      <c r="D8" s="26" t="str">
        <f t="array" ref="D8">INDEX(COGS,MATCH(1,($B$2=Ticker_Symbol)*(D6=Years),0))</f>
        <v>1,208,100,000</v>
      </c>
      <c r="E8" s="26" t="str">
        <f t="array" ref="E8">INDEX(COGS,MATCH(1,($B$2=Ticker_Symbol)*(E6=Years),0))</f>
        <v>1,264,600,000</v>
      </c>
      <c r="F8" s="26" t="str">
        <f t="array" ref="F8">INDEX(COGS,MATCH(1,($B$2=Ticker_Symbol)*(F6=Years),0))</f>
        <v>1,199,000,000</v>
      </c>
      <c r="G8" s="26" t="str">
        <f t="array" ref="G8">INDEX(COGS,MATCH(1,($B$2=Ticker_Symbol)*(G6=Years),0))</f>
        <v>1,252,700,000</v>
      </c>
    </row>
    <row r="9" spans="1:7" s="15" customFormat="1" ht="18.75" x14ac:dyDescent="0.25">
      <c r="C9" s="27" t="s">
        <v>6931</v>
      </c>
      <c r="D9" s="28" t="e">
        <f t="array" ref="D9">D6-D7</f>
        <v>#VALUE!</v>
      </c>
      <c r="E9" s="28" t="e">
        <f t="array" ref="E9">E6-E7</f>
        <v>#VALUE!</v>
      </c>
      <c r="F9" s="28" t="e">
        <f t="array" ref="F9">F6-F7</f>
        <v>#VALUE!</v>
      </c>
      <c r="G9" s="28" t="e">
        <f t="array" ref="G9">G6-G7</f>
        <v>#VALUE!</v>
      </c>
    </row>
    <row r="10" spans="1:7" ht="18.75" x14ac:dyDescent="0.25">
      <c r="C10" s="25" t="s">
        <v>6932</v>
      </c>
      <c r="D10" s="26" t="str">
        <f t="array" ref="D10">INDEX(SGA,MATCH(1,($B$2=Ticker_Symbol)*(D6=Years),0))</f>
        <v>483,100,000</v>
      </c>
      <c r="E10" s="26" t="str">
        <f t="array" ref="E10">INDEX(SGA,MATCH(1,($B$2=Ticker_Symbol)*(E6=Years),0))</f>
        <v>527,400,000</v>
      </c>
      <c r="F10" s="26" t="str">
        <f t="array" ref="F10">INDEX(SGA,MATCH(1,($B$2=Ticker_Symbol)*(F6=Years),0))</f>
        <v>510,500,000</v>
      </c>
      <c r="G10" s="26" t="str">
        <f t="array" ref="G10">INDEX(SGA,MATCH(1,($B$2=Ticker_Symbol)*(G6=Years),0))</f>
        <v>559,800,000</v>
      </c>
    </row>
    <row r="11" spans="1:7" ht="18.75" x14ac:dyDescent="0.25">
      <c r="C11" s="25" t="s">
        <v>6933</v>
      </c>
      <c r="D11" s="26" t="str">
        <f t="array" ref="D11">INDEX(Other_Operating_Items,MATCH(1,($B$2=Ticker_Symbol)*(D6=Years),0))</f>
        <v>-</v>
      </c>
      <c r="E11" s="26" t="str">
        <f t="array" ref="E11">INDEX(Other_Operating_Items,MATCH(1,($B$2=Ticker_Symbol)*(E6=Years),0))</f>
        <v>-</v>
      </c>
      <c r="F11" s="26" t="str">
        <f t="array" ref="F11">INDEX(Other_Operating_Items,MATCH(1,($B$2=Ticker_Symbol)*(F6=Years),0))</f>
        <v>-</v>
      </c>
      <c r="G11" s="26" t="str">
        <f t="array" ref="G11">INDEX(Other_Operating_Items,MATCH(1,($B$2=Ticker_Symbol)*(G6=Years),0))</f>
        <v>-</v>
      </c>
    </row>
    <row r="12" spans="1:7" ht="18.75" x14ac:dyDescent="0.25">
      <c r="C12" s="25" t="s">
        <v>6934</v>
      </c>
      <c r="D12" s="26" t="str">
        <f t="array" ref="D12">INDEX(R_D,MATCH(1,($B$2=Ticker_Symbol)*(D6=Years),0))</f>
        <v>-</v>
      </c>
      <c r="E12" s="26" t="str">
        <f t="array" ref="E12">INDEX(R_D,MATCH(1,($B$2=Ticker_Symbol)*(E6=Years),0))</f>
        <v>-</v>
      </c>
      <c r="F12" s="26" t="str">
        <f t="array" ref="F12">INDEX(R_D,MATCH(1,($B$2=Ticker_Symbol)*(F6=Years),0))</f>
        <v>-</v>
      </c>
      <c r="G12" s="26" t="str">
        <f t="array" ref="G12">INDEX(R_D,MATCH(1,($B$2=Ticker_Symbol)*(G6=Years),0))</f>
        <v>-</v>
      </c>
    </row>
    <row r="13" spans="1:7" ht="18.75" x14ac:dyDescent="0.25">
      <c r="C13" s="25" t="s">
        <v>6935</v>
      </c>
      <c r="D13" s="29" t="e">
        <f>D10:D12</f>
        <v>#VALUE!</v>
      </c>
      <c r="E13" s="29" t="e">
        <f t="shared" ref="E13:G13" si="0">E10:E12</f>
        <v>#VALUE!</v>
      </c>
      <c r="F13" s="29" t="e">
        <f t="shared" si="0"/>
        <v>#VALUE!</v>
      </c>
      <c r="G13" s="29" t="e">
        <f t="shared" si="0"/>
        <v>#VALUE!</v>
      </c>
    </row>
    <row r="14" spans="1:7" ht="18.75" x14ac:dyDescent="0.25">
      <c r="C14" s="35" t="s">
        <v>6936</v>
      </c>
      <c r="D14" s="36" t="e">
        <f>D9-D13</f>
        <v>#VALUE!</v>
      </c>
      <c r="E14" s="36" t="e">
        <f t="shared" ref="E14:G14" si="1">E9-E13</f>
        <v>#VALUE!</v>
      </c>
      <c r="F14" s="36" t="e">
        <f t="shared" si="1"/>
        <v>#VALUE!</v>
      </c>
      <c r="G14" s="36" t="e">
        <f t="shared" si="1"/>
        <v>#VALUE!</v>
      </c>
    </row>
  </sheetData>
  <mergeCells count="1">
    <mergeCell ref="C3:G3"/>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Ticker!$A$4:$A$433</xm:f>
          </x14:formula1>
          <xm:sqref>B2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1"/>
  <sheetViews>
    <sheetView tabSelected="1" workbookViewId="0">
      <selection activeCell="E9" sqref="E9"/>
    </sheetView>
  </sheetViews>
  <sheetFormatPr defaultRowHeight="15" x14ac:dyDescent="0.25"/>
  <cols>
    <col min="1" max="1" width="17.5703125" customWidth="1"/>
    <col min="2" max="2" width="13.7109375" customWidth="1"/>
    <col min="3" max="3" width="37.7109375" customWidth="1"/>
    <col min="4" max="4" width="18.140625" customWidth="1"/>
    <col min="5" max="5" width="23" customWidth="1"/>
    <col min="6" max="6" width="21.140625" customWidth="1"/>
    <col min="7" max="7" width="23.28515625" customWidth="1"/>
    <col min="8" max="8" width="19.42578125" bestFit="1" customWidth="1"/>
    <col min="9" max="9" width="21.5703125" customWidth="1"/>
    <col min="10" max="10" width="27.7109375" customWidth="1"/>
  </cols>
  <sheetData>
    <row r="2" spans="1:10" ht="18.75" x14ac:dyDescent="0.3">
      <c r="A2" s="31" t="s">
        <v>1</v>
      </c>
      <c r="B2" s="31" t="s">
        <v>6</v>
      </c>
    </row>
    <row r="3" spans="1:10" ht="18.75" x14ac:dyDescent="0.3">
      <c r="C3" s="32" t="s">
        <v>6937</v>
      </c>
      <c r="D3" s="33"/>
      <c r="E3" s="33"/>
      <c r="F3" s="33"/>
      <c r="G3" s="33"/>
      <c r="H3" s="34"/>
    </row>
    <row r="4" spans="1:10" ht="18.75" x14ac:dyDescent="0.3">
      <c r="C4" s="19"/>
      <c r="D4" s="17"/>
      <c r="E4" s="17"/>
      <c r="F4" s="17"/>
      <c r="G4" s="17"/>
      <c r="H4" s="18"/>
    </row>
    <row r="5" spans="1:10" ht="18.75" x14ac:dyDescent="0.3">
      <c r="C5" s="20"/>
      <c r="D5" s="21"/>
      <c r="E5" s="21"/>
      <c r="F5" s="21"/>
      <c r="G5" s="21"/>
      <c r="H5" s="22"/>
    </row>
    <row r="6" spans="1:10" ht="18.75" x14ac:dyDescent="0.3">
      <c r="C6" s="38" t="s">
        <v>6938</v>
      </c>
      <c r="D6" s="51"/>
      <c r="E6" s="23" t="s">
        <v>6816</v>
      </c>
      <c r="F6" s="23" t="s">
        <v>6817</v>
      </c>
      <c r="G6" s="23" t="s">
        <v>6818</v>
      </c>
      <c r="H6" s="24" t="s">
        <v>6819</v>
      </c>
      <c r="I6" s="47" t="s">
        <v>6939</v>
      </c>
      <c r="J6" s="40" t="s">
        <v>6940</v>
      </c>
    </row>
    <row r="7" spans="1:10" ht="18.75" x14ac:dyDescent="0.25">
      <c r="C7" s="25" t="s">
        <v>6929</v>
      </c>
      <c r="D7" s="25"/>
      <c r="E7" s="26" t="str">
        <f t="array" ref="E7">INDEX(Total_Revenue,MATCH(1,($B$2=Ticker_Symbol)*(E6=Years),0))</f>
        <v>24,855,000,000</v>
      </c>
      <c r="F7" s="26" t="str">
        <f t="array" ref="F7">INDEX(Total_Revenue,MATCH(1,($B$2=Ticker_Symbol)*(F6=Years),0))</f>
        <v>26,743,000,000</v>
      </c>
      <c r="G7" s="26" t="str">
        <f t="array" ref="G7">INDEX(Total_Revenue,MATCH(1,($B$2=Ticker_Symbol)*(G6=Years),0))</f>
        <v>42,650,000,000</v>
      </c>
      <c r="H7" s="26" t="str">
        <f t="array" ref="H7">INDEX(Total_Revenue,MATCH(1,($B$2=Ticker_Symbol)*(H6=Years),0))</f>
        <v>40,990,000,000</v>
      </c>
      <c r="I7" s="41" t="e">
        <f t="array" aca="1" ref="I7" ca="1">H7*(1+I20)</f>
        <v>#VALUE!</v>
      </c>
      <c r="J7" s="41" t="e">
        <f t="array" aca="1" ref="J7" ca="1">I7*(1+J20)</f>
        <v>#VALUE!</v>
      </c>
    </row>
    <row r="8" spans="1:10" ht="18.75" x14ac:dyDescent="0.25">
      <c r="C8" s="25" t="s">
        <v>6930</v>
      </c>
      <c r="D8" s="25"/>
      <c r="E8" s="26" t="str">
        <f t="array" ref="E8">INDEX(COGS,MATCH(1,($B$2=Ticker_Symbol)*(E6=Years),0))</f>
        <v>10,499,000,000</v>
      </c>
      <c r="F8" s="26" t="str">
        <f t="array" ref="F8">INDEX(COGS,MATCH(1,($B$2=Ticker_Symbol)*(F6=Years),0))</f>
        <v>11,019,000,000</v>
      </c>
      <c r="G8" s="26" t="str">
        <f t="array" ref="G8">INDEX(COGS,MATCH(1,($B$2=Ticker_Symbol)*(G6=Years),0))</f>
        <v>15,620,000,000</v>
      </c>
      <c r="H8" s="26" t="str">
        <f t="array" ref="H8">INDEX(COGS,MATCH(1,($B$2=Ticker_Symbol)*(H6=Years),0))</f>
        <v>11,096,000,000</v>
      </c>
      <c r="I8" s="42"/>
      <c r="J8" s="43"/>
    </row>
    <row r="9" spans="1:10" s="15" customFormat="1" ht="18.75" x14ac:dyDescent="0.25">
      <c r="C9" s="27" t="s">
        <v>6931</v>
      </c>
      <c r="D9" s="27"/>
      <c r="E9" s="28" t="e">
        <f t="array" ref="E9">E6-E7</f>
        <v>#VALUE!</v>
      </c>
      <c r="F9" s="28" t="e">
        <f t="array" ref="F9">F6-F7</f>
        <v>#VALUE!</v>
      </c>
      <c r="G9" s="28" t="e">
        <f t="array" ref="G9">G6-G7</f>
        <v>#VALUE!</v>
      </c>
      <c r="H9" s="28" t="e">
        <f t="array" ref="H9">H6-H7</f>
        <v>#VALUE!</v>
      </c>
      <c r="I9" s="44" t="e">
        <f ca="1">I7*I21</f>
        <v>#VALUE!</v>
      </c>
      <c r="J9" s="44" t="e">
        <f ca="1">J7*J21</f>
        <v>#VALUE!</v>
      </c>
    </row>
    <row r="10" spans="1:10" ht="18.75" x14ac:dyDescent="0.25">
      <c r="C10" s="25" t="s">
        <v>6932</v>
      </c>
      <c r="D10" s="25"/>
      <c r="E10" s="26" t="str">
        <f t="array" ref="E10">INDEX(SGA,MATCH(1,($B$2=Ticker_Symbol)*(E6=Years),0))</f>
        <v>12,977,000,000</v>
      </c>
      <c r="F10" s="26" t="str">
        <f t="array" ref="F10">INDEX(SGA,MATCH(1,($B$2=Ticker_Symbol)*(F6=Years),0))</f>
        <v>12,913,000,000</v>
      </c>
      <c r="G10" s="26" t="str">
        <f t="array" ref="G10">INDEX(SGA,MATCH(1,($B$2=Ticker_Symbol)*(G6=Years),0))</f>
        <v>20,686,000,000</v>
      </c>
      <c r="H10" s="26" t="str">
        <f t="array" ref="H10">INDEX(SGA,MATCH(1,($B$2=Ticker_Symbol)*(H6=Years),0))</f>
        <v>21,275,000,000</v>
      </c>
      <c r="I10" s="45"/>
      <c r="J10" s="46"/>
    </row>
    <row r="11" spans="1:10" ht="18.75" x14ac:dyDescent="0.25">
      <c r="C11" s="25" t="s">
        <v>6933</v>
      </c>
      <c r="D11" s="25"/>
      <c r="E11" s="26" t="str">
        <f t="array" ref="E11">INDEX(Other_Operating_Items,MATCH(1,($B$2=Ticker_Symbol)*(E6=Years),0))</f>
        <v>845,000,000</v>
      </c>
      <c r="F11" s="26" t="str">
        <f t="array" ref="F11">INDEX(Other_Operating_Items,MATCH(1,($B$2=Ticker_Symbol)*(F6=Years),0))</f>
        <v>853,000,000</v>
      </c>
      <c r="G11" s="26" t="str">
        <f t="array" ref="G11">INDEX(Other_Operating_Items,MATCH(1,($B$2=Ticker_Symbol)*(G6=Years),0))</f>
        <v>1,295,000,000</v>
      </c>
      <c r="H11" s="26" t="str">
        <f t="array" ref="H11">INDEX(Other_Operating_Items,MATCH(1,($B$2=Ticker_Symbol)*(H6=Years),0))</f>
        <v>1,364,000,000</v>
      </c>
      <c r="I11" s="45"/>
      <c r="J11" s="46"/>
    </row>
    <row r="12" spans="1:10" ht="18.75" x14ac:dyDescent="0.25">
      <c r="C12" s="25" t="s">
        <v>6934</v>
      </c>
      <c r="D12" s="25"/>
      <c r="E12" s="26" t="str">
        <f t="array" ref="E12">INDEX(R_D,MATCH(1,($B$2=Ticker_Symbol)*(E6=Years),0))</f>
        <v>-</v>
      </c>
      <c r="F12" s="26" t="str">
        <f t="array" ref="F12">INDEX(R_D,MATCH(1,($B$2=Ticker_Symbol)*(F6=Years),0))</f>
        <v>-</v>
      </c>
      <c r="G12" s="26" t="str">
        <f t="array" ref="G12">INDEX(R_D,MATCH(1,($B$2=Ticker_Symbol)*(G6=Years),0))</f>
        <v>-</v>
      </c>
      <c r="H12" s="26" t="str">
        <f t="array" ref="H12">INDEX(R_D,MATCH(1,($B$2=Ticker_Symbol)*(H6=Years),0))</f>
        <v>-</v>
      </c>
      <c r="I12" s="45"/>
      <c r="J12" s="46"/>
    </row>
    <row r="13" spans="1:10" ht="18.75" x14ac:dyDescent="0.25">
      <c r="C13" s="25" t="s">
        <v>6935</v>
      </c>
      <c r="D13" s="25"/>
      <c r="E13" s="29" t="e">
        <f>E10:E12</f>
        <v>#VALUE!</v>
      </c>
      <c r="F13" s="29" t="e">
        <f t="shared" ref="F13:H13" si="0">F10:F12</f>
        <v>#VALUE!</v>
      </c>
      <c r="G13" s="29" t="e">
        <f t="shared" si="0"/>
        <v>#VALUE!</v>
      </c>
      <c r="H13" s="29" t="e">
        <f t="shared" si="0"/>
        <v>#VALUE!</v>
      </c>
      <c r="I13" s="45"/>
      <c r="J13" s="46"/>
    </row>
    <row r="14" spans="1:10" ht="18.75" x14ac:dyDescent="0.25">
      <c r="C14" s="35" t="s">
        <v>6936</v>
      </c>
      <c r="D14" s="35"/>
      <c r="E14" s="36" t="e">
        <f>E9-E13</f>
        <v>#VALUE!</v>
      </c>
      <c r="F14" s="36" t="e">
        <f t="shared" ref="F14:H14" si="1">F9-F13</f>
        <v>#VALUE!</v>
      </c>
      <c r="G14" s="36" t="e">
        <f t="shared" si="1"/>
        <v>#VALUE!</v>
      </c>
      <c r="H14" s="36" t="e">
        <f t="shared" si="1"/>
        <v>#VALUE!</v>
      </c>
      <c r="I14" s="48" t="e">
        <f ca="1">I7*I22</f>
        <v>#VALUE!</v>
      </c>
      <c r="J14" s="48" t="e">
        <f ca="1">J7*J22</f>
        <v>#VALUE!</v>
      </c>
    </row>
    <row r="18" spans="3:10" ht="21" x14ac:dyDescent="0.35">
      <c r="C18" s="52" t="s">
        <v>6941</v>
      </c>
      <c r="D18" s="52"/>
      <c r="E18" s="53"/>
      <c r="F18" s="53"/>
      <c r="G18" s="53"/>
      <c r="H18" s="53"/>
      <c r="I18" s="53"/>
      <c r="J18" s="53"/>
    </row>
    <row r="19" spans="3:10" ht="21.75" thickBot="1" x14ac:dyDescent="0.4">
      <c r="C19" s="54"/>
      <c r="D19" s="54"/>
      <c r="E19" s="55" t="s">
        <v>6945</v>
      </c>
      <c r="F19" s="55"/>
      <c r="G19" s="55"/>
      <c r="H19" s="55"/>
      <c r="I19" s="55" t="s">
        <v>6946</v>
      </c>
      <c r="J19" s="55"/>
    </row>
    <row r="20" spans="3:10" ht="21.75" thickTop="1" x14ac:dyDescent="0.35">
      <c r="C20" s="56" t="s">
        <v>6942</v>
      </c>
      <c r="D20" s="56"/>
      <c r="E20" s="56" t="s">
        <v>6947</v>
      </c>
      <c r="F20" s="63" t="e">
        <f t="array" ref="F20">F7-E7-1</f>
        <v>#VALUE!</v>
      </c>
      <c r="G20" s="63" t="e">
        <f t="array" ref="G20">G7-F7-1</f>
        <v>#VALUE!</v>
      </c>
      <c r="H20" s="63" t="e">
        <f t="array" ref="H20">H7-G7-1</f>
        <v>#VALUE!</v>
      </c>
      <c r="I20" s="64" t="e">
        <f t="array" aca="1" ref="I20" ca="1">OFFSET(I30,MATCH(D26,C31:C33,0),0)</f>
        <v>#VALUE!</v>
      </c>
      <c r="J20" s="64" t="e">
        <f t="array" aca="1" ref="J20" ca="1">OFFSET(J30,MATCH(D26,D31:D33,0),0)</f>
        <v>#N/A</v>
      </c>
    </row>
    <row r="21" spans="3:10" ht="21" x14ac:dyDescent="0.35">
      <c r="C21" s="57" t="s">
        <v>6943</v>
      </c>
      <c r="D21" s="57"/>
      <c r="E21" s="58">
        <f t="array" ref="E21">INDEX(Gross_Margin,MATCH(1,(B2=Ticker_Symbol)*(E6=Years),0),0)</f>
        <v>0.57759002212834432</v>
      </c>
      <c r="F21" s="58">
        <f t="array" ref="F21">INDEX(Gross_Margin,MATCH(1,(B2=Ticker_Symbol)*(F6=Years),0),0)</f>
        <v>0.60741128519612608</v>
      </c>
      <c r="G21" s="58">
        <f t="array" ref="G21">INDEX(Gross_Margin,MATCH(1,(B2=Ticker_Symbol)*(G6=Years),0),0)</f>
        <v>0.60741128519612608</v>
      </c>
      <c r="H21" s="58">
        <f t="array" ref="H21">INDEX(Gross_Margin,MATCH(1,(B2=Ticker_Symbol)*(H6=Years),0),0)</f>
        <v>0.75383352872215714</v>
      </c>
      <c r="I21" s="58">
        <f t="array" aca="1" ref="I21" ca="1">OFFSET(I34,MATCH(D26,C35:C37,0),0)</f>
        <v>0.63656153031068841</v>
      </c>
      <c r="J21" s="58">
        <f t="array" aca="1" ref="J21" ca="1">OFFSET(J34,MATCH(D26,C35:C37,0),0)</f>
        <v>0.63656153031068841</v>
      </c>
    </row>
    <row r="22" spans="3:10" ht="21" x14ac:dyDescent="0.35">
      <c r="C22" s="59" t="s">
        <v>6944</v>
      </c>
      <c r="D22" s="59"/>
      <c r="E22" s="60">
        <f t="array" ref="E22">INDEX(Operatin_Margin,MATCH(1,($B$2=Ticker_Symbol)*(E6=Years),0),0)</f>
        <v>2.1484610742305371E-2</v>
      </c>
      <c r="F22" s="60">
        <f t="array" ref="F22">INDEX(Operatin_Margin,MATCH(1,($B$2=Ticker_Symbol)*(F6=Years),0),0)</f>
        <v>9.0565755524810235E-2</v>
      </c>
      <c r="G22" s="60">
        <f t="array" ref="G22">INDEX(Operatin_Margin,MATCH(1,($B$2=Ticker_Symbol)*(G6=Years),0),0)</f>
        <v>0.42975381008206331</v>
      </c>
      <c r="H22" s="60">
        <f t="array" ref="H22">INDEX(Operatin_Margin,MATCH(1,($B$2=Ticker_Symbol)*(H6=Years),0),0)</f>
        <v>0.40666016101488167</v>
      </c>
      <c r="I22" s="60">
        <f t="array" aca="1" ref="I22:J22" ca="1">OFFSET(I38,MATCH(D26,C39:C41,0),0)</f>
        <v>0.23711608434101514</v>
      </c>
      <c r="J22" s="60">
        <f ca="1"/>
        <v>0.23711608434101514</v>
      </c>
    </row>
    <row r="26" spans="3:10" ht="18.75" x14ac:dyDescent="0.3">
      <c r="C26" s="16" t="s">
        <v>6957</v>
      </c>
      <c r="D26" s="16" t="s">
        <v>6955</v>
      </c>
      <c r="E26" s="16"/>
      <c r="F26" s="16"/>
      <c r="G26" s="16"/>
      <c r="H26" s="16"/>
      <c r="I26" s="16"/>
      <c r="J26" s="16"/>
    </row>
    <row r="27" spans="3:10" ht="18.75" x14ac:dyDescent="0.3">
      <c r="C27" s="16"/>
      <c r="D27" s="16"/>
      <c r="E27" s="16"/>
      <c r="F27" s="16"/>
      <c r="G27" s="16"/>
      <c r="H27" s="16"/>
      <c r="I27" s="16"/>
      <c r="J27" s="16"/>
    </row>
    <row r="28" spans="3:10" ht="18.75" x14ac:dyDescent="0.3">
      <c r="C28" s="61" t="s">
        <v>6952</v>
      </c>
      <c r="D28" s="61"/>
      <c r="E28" s="61"/>
      <c r="F28" s="61"/>
      <c r="G28" s="61"/>
      <c r="H28" s="61"/>
      <c r="I28" s="39"/>
      <c r="J28" s="39"/>
    </row>
    <row r="29" spans="3:10" ht="18.75" x14ac:dyDescent="0.3">
      <c r="C29" s="16"/>
      <c r="D29" s="16"/>
      <c r="E29" s="16"/>
      <c r="F29" s="16"/>
      <c r="G29" s="16"/>
      <c r="H29" s="16"/>
      <c r="I29" s="16"/>
      <c r="J29" s="16"/>
    </row>
    <row r="30" spans="3:10" ht="19.5" thickBot="1" x14ac:dyDescent="0.35">
      <c r="C30" s="49" t="s">
        <v>6953</v>
      </c>
      <c r="D30" s="49"/>
      <c r="E30" s="50"/>
      <c r="F30" s="50"/>
      <c r="G30" s="50"/>
      <c r="H30" s="50"/>
      <c r="I30" s="50" t="s">
        <v>739</v>
      </c>
      <c r="J30" s="50" t="s">
        <v>740</v>
      </c>
    </row>
    <row r="31" spans="3:10" ht="30.75" customHeight="1" thickTop="1" x14ac:dyDescent="0.3">
      <c r="C31" s="16" t="s">
        <v>6954</v>
      </c>
      <c r="D31" s="16"/>
      <c r="E31" s="16">
        <v>1</v>
      </c>
      <c r="F31" s="16"/>
      <c r="G31" s="16"/>
      <c r="H31" s="16"/>
      <c r="I31" s="62">
        <f ca="1">I31+_xlfn.STDEV.P(F20:H20)</f>
        <v>0</v>
      </c>
      <c r="J31" s="62">
        <v>0</v>
      </c>
    </row>
    <row r="32" spans="3:10" ht="37.5" customHeight="1" x14ac:dyDescent="0.3">
      <c r="C32" s="16" t="s">
        <v>6955</v>
      </c>
      <c r="D32" s="16"/>
      <c r="E32" s="16">
        <v>2</v>
      </c>
      <c r="F32" s="16"/>
      <c r="G32" s="16"/>
      <c r="H32" s="16"/>
      <c r="I32" s="62" t="e">
        <f>AVERAGE(F20:H20)</f>
        <v>#VALUE!</v>
      </c>
      <c r="J32" s="62" t="e">
        <v>#VALUE!</v>
      </c>
    </row>
    <row r="33" spans="3:10" ht="18.75" x14ac:dyDescent="0.3">
      <c r="C33" s="16" t="s">
        <v>6956</v>
      </c>
      <c r="D33" s="16"/>
      <c r="E33" s="16">
        <v>3</v>
      </c>
      <c r="F33" s="16"/>
      <c r="G33" s="16"/>
      <c r="H33" s="16"/>
      <c r="I33" s="62">
        <f ca="1">I33+_xlfn.STDEV.P(F20:H20)</f>
        <v>0</v>
      </c>
      <c r="J33" s="62">
        <v>0</v>
      </c>
    </row>
    <row r="34" spans="3:10" ht="19.5" thickBot="1" x14ac:dyDescent="0.35">
      <c r="C34" s="49" t="s">
        <v>6943</v>
      </c>
      <c r="D34" s="49"/>
      <c r="E34" s="50"/>
      <c r="F34" s="50"/>
      <c r="G34" s="50"/>
      <c r="H34" s="50"/>
      <c r="I34" s="65"/>
      <c r="J34" s="65"/>
    </row>
    <row r="35" spans="3:10" ht="19.5" thickTop="1" x14ac:dyDescent="0.3">
      <c r="C35" s="16" t="s">
        <v>6954</v>
      </c>
      <c r="D35" s="16"/>
      <c r="E35" s="16">
        <v>1</v>
      </c>
      <c r="F35" s="16"/>
      <c r="G35" s="16"/>
      <c r="H35" s="16"/>
      <c r="I35" s="62">
        <f t="array" ref="I35">I36+_xlfn.STDEV.P(E21:H21)</f>
        <v>0.70535439689073054</v>
      </c>
      <c r="J35" s="62">
        <f>I35</f>
        <v>0.70535439689073054</v>
      </c>
    </row>
    <row r="36" spans="3:10" ht="37.5" customHeight="1" x14ac:dyDescent="0.3">
      <c r="C36" s="16" t="s">
        <v>6955</v>
      </c>
      <c r="D36" s="16"/>
      <c r="E36" s="16">
        <v>2</v>
      </c>
      <c r="F36" s="16"/>
      <c r="G36" s="16"/>
      <c r="H36" s="16"/>
      <c r="I36" s="62">
        <f t="array" ref="I36">AVERAGE(E21:H21)</f>
        <v>0.63656153031068841</v>
      </c>
      <c r="J36" s="62">
        <f t="shared" ref="J36:J37" si="2">I36</f>
        <v>0.63656153031068841</v>
      </c>
    </row>
    <row r="37" spans="3:10" ht="18.75" x14ac:dyDescent="0.3">
      <c r="C37" s="16" t="s">
        <v>6956</v>
      </c>
      <c r="D37" s="16"/>
      <c r="E37" s="16">
        <v>3</v>
      </c>
      <c r="F37" s="16"/>
      <c r="G37" s="16"/>
      <c r="H37" s="16"/>
      <c r="I37" s="62">
        <f t="array" ref="I37">I36+_xlfn.STDEV.P(E21:H21)</f>
        <v>0.70535439689073054</v>
      </c>
      <c r="J37" s="62">
        <f t="shared" si="2"/>
        <v>0.70535439689073054</v>
      </c>
    </row>
    <row r="38" spans="3:10" ht="19.5" thickBot="1" x14ac:dyDescent="0.35">
      <c r="C38" s="49" t="s">
        <v>6944</v>
      </c>
      <c r="D38" s="49"/>
      <c r="E38" s="50"/>
      <c r="F38" s="50"/>
      <c r="G38" s="50"/>
      <c r="H38" s="50"/>
      <c r="I38" s="50"/>
      <c r="J38" s="50"/>
    </row>
    <row r="39" spans="3:10" ht="19.5" thickTop="1" x14ac:dyDescent="0.3">
      <c r="C39" s="16" t="s">
        <v>6954</v>
      </c>
      <c r="D39" s="16"/>
      <c r="E39" s="16">
        <v>1</v>
      </c>
      <c r="F39" s="16"/>
      <c r="G39" s="16"/>
      <c r="H39" s="16"/>
      <c r="I39" s="62">
        <f>I40+_xlfn.STDEV.P(E22:H22)</f>
        <v>0.42002891781393337</v>
      </c>
      <c r="J39" s="62">
        <f>I39</f>
        <v>0.42002891781393337</v>
      </c>
    </row>
    <row r="40" spans="3:10" ht="42" customHeight="1" x14ac:dyDescent="0.3">
      <c r="C40" s="16" t="s">
        <v>6955</v>
      </c>
      <c r="D40" s="16"/>
      <c r="E40" s="16">
        <v>2</v>
      </c>
      <c r="F40" s="16"/>
      <c r="G40" s="16"/>
      <c r="H40" s="16"/>
      <c r="I40" s="62">
        <f>AVERAGE(E22:H22)</f>
        <v>0.23711608434101514</v>
      </c>
      <c r="J40" s="62">
        <f t="shared" ref="J40:J41" si="3">I40</f>
        <v>0.23711608434101514</v>
      </c>
    </row>
    <row r="41" spans="3:10" ht="18.75" x14ac:dyDescent="0.3">
      <c r="C41" s="16" t="s">
        <v>6956</v>
      </c>
      <c r="D41" s="16"/>
      <c r="E41" s="16">
        <v>3</v>
      </c>
      <c r="F41" s="16"/>
      <c r="G41" s="16"/>
      <c r="H41" s="16"/>
      <c r="I41" s="62">
        <f>I40-_xlfn.STDEV.P(E22:H22)</f>
        <v>5.4203250868096881E-2</v>
      </c>
      <c r="J41" s="62">
        <f t="shared" si="3"/>
        <v>5.4203250868096881E-2</v>
      </c>
    </row>
  </sheetData>
  <mergeCells count="3">
    <mergeCell ref="C3:H3"/>
    <mergeCell ref="E19:H19"/>
    <mergeCell ref="I19:J19"/>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Ticker!$A$4:$A$433</xm:f>
          </x14:formula1>
          <xm:sqref>B2</xm:sqref>
        </x14:dataValidation>
        <x14:dataValidation type="list" allowBlank="1" showInputMessage="1" showErrorMessage="1">
          <x14:formula1>
            <xm:f>'Case Dropdwon'!$A$1:$A$3</xm:f>
          </x14:formula1>
          <xm:sqref>D26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D3" sqref="D3"/>
    </sheetView>
  </sheetViews>
  <sheetFormatPr defaultRowHeight="15" x14ac:dyDescent="0.25"/>
  <cols>
    <col min="1" max="1" width="11" bestFit="1" customWidth="1"/>
  </cols>
  <sheetData>
    <row r="1" spans="1:1" ht="24.75" customHeight="1" x14ac:dyDescent="0.25">
      <c r="A1" t="s">
        <v>6958</v>
      </c>
    </row>
    <row r="2" spans="1:1" ht="41.25" customHeight="1" x14ac:dyDescent="0.25">
      <c r="A2" t="s">
        <v>6955</v>
      </c>
    </row>
    <row r="3" spans="1:1" ht="30.75" customHeight="1" x14ac:dyDescent="0.25">
      <c r="A3" t="s">
        <v>6956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BCDB8E-3E5F-41B6-8AFE-9EAF160A49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Project  Analyze NYSE Data</vt:lpstr>
      <vt:lpstr>Summary Statistics &amp; Visuals</vt:lpstr>
      <vt:lpstr>Ticker</vt:lpstr>
      <vt:lpstr>Data</vt:lpstr>
      <vt:lpstr>Income Statement Task 2</vt:lpstr>
      <vt:lpstr>Forecasting -Task 3</vt:lpstr>
      <vt:lpstr>Case Dropdwon</vt:lpstr>
      <vt:lpstr>COGS</vt:lpstr>
      <vt:lpstr>Gross_Margin</vt:lpstr>
      <vt:lpstr>Gross_Profit</vt:lpstr>
      <vt:lpstr>Operatin_Margin</vt:lpstr>
      <vt:lpstr>Operating_Profit</vt:lpstr>
      <vt:lpstr>Other_Operating_Items</vt:lpstr>
      <vt:lpstr>R_D</vt:lpstr>
      <vt:lpstr>SGA</vt:lpstr>
      <vt:lpstr>Ticker_Symbol</vt:lpstr>
      <vt:lpstr>Total_Revenue</vt:lpstr>
      <vt:lpstr>Years</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Shala, Fatmir (010)</dc:creator>
  <cp:lastModifiedBy>Shala, Fatmir (010)</cp:lastModifiedBy>
  <dcterms:created xsi:type="dcterms:W3CDTF">2023-11-24T08:40:44Z</dcterms:created>
  <dcterms:modified xsi:type="dcterms:W3CDTF">2023-11-29T11:34:52Z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2023-11-24T08:40:44Z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61ef93a8-d3c5-4ec4-a014-a8f02d5946c8</vt:lpwstr>
  </property>
  <property fmtid="{D5CDD505-2E9C-101B-9397-08002B2CF9AE}" pid="8" name="MSIP_Label_924dbb1d-991d-4bbd-aad5-33bac1d8ffaf_ContentBits">
    <vt:lpwstr>0</vt:lpwstr>
  </property>
</Properties>
</file>