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compliance-monitoring\result\"/>
    </mc:Choice>
  </mc:AlternateContent>
  <xr:revisionPtr revIDLastSave="0" documentId="13_ncr:1_{64434751-43ED-4DD4-B922-3A375CF37E79}" xr6:coauthVersionLast="47" xr6:coauthVersionMax="47" xr10:uidLastSave="{00000000-0000-0000-0000-000000000000}"/>
  <bookViews>
    <workbookView xWindow="-120" yWindow="-120" windowWidth="20730" windowHeight="11040" firstSheet="1" activeTab="2" xr2:uid="{3B8BD01F-BF77-419A-AAA9-77990D979C69}"/>
  </bookViews>
  <sheets>
    <sheet name="Cleaning" sheetId="4" r:id="rId1"/>
    <sheet name="Pivot Table" sheetId="6" r:id="rId2"/>
    <sheet name="Dashboard" sheetId="7" r:id="rId3"/>
  </sheets>
  <definedNames>
    <definedName name="ExternalData_2" localSheetId="0" hidden="1">Cleaning!$B$8:$H$508</definedName>
    <definedName name="NativeTimeline_Tgl_Pembayaran">#N/A</definedName>
    <definedName name="Slicer_Kurir">#N/A</definedName>
    <definedName name="Slicer_Status_Kepatuhan_Waktu">#N/A</definedName>
    <definedName name="Slicer_Status_Pesana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 i="4" l="1"/>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C7" i="6"/>
  <c r="S10" i="4" l="1"/>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9" i="4"/>
  <c r="U12" i="4"/>
  <c r="U9" i="4"/>
  <c r="E3" i="4" l="1"/>
  <c r="J9" i="4" l="1"/>
  <c r="N9" i="4" s="1"/>
  <c r="J10" i="4"/>
  <c r="N10" i="4" s="1"/>
  <c r="J11" i="4"/>
  <c r="N11" i="4" s="1"/>
  <c r="J12" i="4"/>
  <c r="N12" i="4" s="1"/>
  <c r="J13" i="4"/>
  <c r="N13" i="4" s="1"/>
  <c r="J14" i="4"/>
  <c r="N14" i="4" s="1"/>
  <c r="J15" i="4"/>
  <c r="N15" i="4" s="1"/>
  <c r="J16" i="4"/>
  <c r="N16" i="4" s="1"/>
  <c r="J17" i="4"/>
  <c r="N17" i="4" s="1"/>
  <c r="J18" i="4"/>
  <c r="N18" i="4" s="1"/>
  <c r="J19" i="4"/>
  <c r="N19" i="4" s="1"/>
  <c r="J20" i="4"/>
  <c r="N20" i="4" s="1"/>
  <c r="J21" i="4"/>
  <c r="N21" i="4" s="1"/>
  <c r="J22" i="4"/>
  <c r="N22" i="4" s="1"/>
  <c r="J23" i="4"/>
  <c r="N23" i="4" s="1"/>
  <c r="J24" i="4"/>
  <c r="N24" i="4" s="1"/>
  <c r="J25" i="4"/>
  <c r="N25" i="4" s="1"/>
  <c r="J26" i="4"/>
  <c r="N26" i="4" s="1"/>
  <c r="J27" i="4"/>
  <c r="N27" i="4" s="1"/>
  <c r="J28" i="4"/>
  <c r="N28" i="4" s="1"/>
  <c r="J29" i="4"/>
  <c r="N29" i="4" s="1"/>
  <c r="J30" i="4"/>
  <c r="N30" i="4" s="1"/>
  <c r="J31" i="4"/>
  <c r="N31" i="4" s="1"/>
  <c r="J32" i="4"/>
  <c r="N32" i="4" s="1"/>
  <c r="J33" i="4"/>
  <c r="N33" i="4" s="1"/>
  <c r="J34" i="4"/>
  <c r="N34" i="4" s="1"/>
  <c r="J35" i="4"/>
  <c r="N35" i="4" s="1"/>
  <c r="J36" i="4"/>
  <c r="N36" i="4" s="1"/>
  <c r="J37" i="4"/>
  <c r="N37" i="4" s="1"/>
  <c r="J38" i="4"/>
  <c r="N38" i="4" s="1"/>
  <c r="J39" i="4"/>
  <c r="N39" i="4" s="1"/>
  <c r="J40" i="4"/>
  <c r="N40" i="4" s="1"/>
  <c r="J41" i="4"/>
  <c r="N41" i="4" s="1"/>
  <c r="J42" i="4"/>
  <c r="N42" i="4" s="1"/>
  <c r="J43" i="4"/>
  <c r="N43" i="4" s="1"/>
  <c r="J44" i="4"/>
  <c r="N44" i="4" s="1"/>
  <c r="J45" i="4"/>
  <c r="N45" i="4" s="1"/>
  <c r="J46" i="4"/>
  <c r="N46" i="4" s="1"/>
  <c r="J47" i="4"/>
  <c r="N47" i="4" s="1"/>
  <c r="J48" i="4"/>
  <c r="N48" i="4" s="1"/>
  <c r="J49" i="4"/>
  <c r="N49" i="4" s="1"/>
  <c r="J50" i="4"/>
  <c r="N50" i="4" s="1"/>
  <c r="J51" i="4"/>
  <c r="N51" i="4" s="1"/>
  <c r="J52" i="4"/>
  <c r="N52" i="4" s="1"/>
  <c r="J53" i="4"/>
  <c r="N53" i="4" s="1"/>
  <c r="J54" i="4"/>
  <c r="N54" i="4" s="1"/>
  <c r="J55" i="4"/>
  <c r="N55" i="4" s="1"/>
  <c r="J56" i="4"/>
  <c r="N56" i="4" s="1"/>
  <c r="J57" i="4"/>
  <c r="N57" i="4" s="1"/>
  <c r="J58" i="4"/>
  <c r="N58" i="4" s="1"/>
  <c r="J59" i="4"/>
  <c r="N59" i="4" s="1"/>
  <c r="J60" i="4"/>
  <c r="N60" i="4" s="1"/>
  <c r="J61" i="4"/>
  <c r="N61" i="4" s="1"/>
  <c r="J62" i="4"/>
  <c r="N62" i="4" s="1"/>
  <c r="J63" i="4"/>
  <c r="N63" i="4" s="1"/>
  <c r="J64" i="4"/>
  <c r="N64" i="4" s="1"/>
  <c r="J65" i="4"/>
  <c r="N65" i="4" s="1"/>
  <c r="J66" i="4"/>
  <c r="N66" i="4" s="1"/>
  <c r="J67" i="4"/>
  <c r="N67" i="4" s="1"/>
  <c r="J68" i="4"/>
  <c r="N68" i="4" s="1"/>
  <c r="J69" i="4"/>
  <c r="N69" i="4" s="1"/>
  <c r="J70" i="4"/>
  <c r="N70" i="4" s="1"/>
  <c r="J71" i="4"/>
  <c r="N71" i="4" s="1"/>
  <c r="J72" i="4"/>
  <c r="N72" i="4" s="1"/>
  <c r="J73" i="4"/>
  <c r="N73" i="4" s="1"/>
  <c r="J74" i="4"/>
  <c r="N74" i="4" s="1"/>
  <c r="J75" i="4"/>
  <c r="N75" i="4" s="1"/>
  <c r="J76" i="4"/>
  <c r="N76" i="4" s="1"/>
  <c r="J77" i="4"/>
  <c r="N77" i="4" s="1"/>
  <c r="J78" i="4"/>
  <c r="N78" i="4" s="1"/>
  <c r="J79" i="4"/>
  <c r="N79" i="4" s="1"/>
  <c r="J80" i="4"/>
  <c r="N80" i="4" s="1"/>
  <c r="J81" i="4"/>
  <c r="N81" i="4" s="1"/>
  <c r="J82" i="4"/>
  <c r="N82" i="4" s="1"/>
  <c r="J83" i="4"/>
  <c r="N83" i="4" s="1"/>
  <c r="J84" i="4"/>
  <c r="N84" i="4" s="1"/>
  <c r="J85" i="4"/>
  <c r="N85" i="4" s="1"/>
  <c r="J86" i="4"/>
  <c r="N86" i="4" s="1"/>
  <c r="J87" i="4"/>
  <c r="N87" i="4" s="1"/>
  <c r="J88" i="4"/>
  <c r="N88" i="4" s="1"/>
  <c r="J89" i="4"/>
  <c r="N89" i="4" s="1"/>
  <c r="J90" i="4"/>
  <c r="N90" i="4" s="1"/>
  <c r="J91" i="4"/>
  <c r="N91" i="4" s="1"/>
  <c r="J92" i="4"/>
  <c r="N92" i="4" s="1"/>
  <c r="J93" i="4"/>
  <c r="N93" i="4" s="1"/>
  <c r="J94" i="4"/>
  <c r="N94" i="4" s="1"/>
  <c r="J95" i="4"/>
  <c r="N95" i="4" s="1"/>
  <c r="J96" i="4"/>
  <c r="N96" i="4" s="1"/>
  <c r="J97" i="4"/>
  <c r="N97" i="4" s="1"/>
  <c r="J98" i="4"/>
  <c r="N98" i="4" s="1"/>
  <c r="J99" i="4"/>
  <c r="N99" i="4" s="1"/>
  <c r="J100" i="4"/>
  <c r="N100" i="4" s="1"/>
  <c r="J101" i="4"/>
  <c r="N101" i="4" s="1"/>
  <c r="J102" i="4"/>
  <c r="N102" i="4" s="1"/>
  <c r="J103" i="4"/>
  <c r="N103" i="4" s="1"/>
  <c r="J104" i="4"/>
  <c r="N104" i="4" s="1"/>
  <c r="J105" i="4"/>
  <c r="N105" i="4" s="1"/>
  <c r="J106" i="4"/>
  <c r="N106" i="4" s="1"/>
  <c r="J107" i="4"/>
  <c r="N107" i="4" s="1"/>
  <c r="J108" i="4"/>
  <c r="N108" i="4" s="1"/>
  <c r="J109" i="4"/>
  <c r="N109" i="4" s="1"/>
  <c r="J110" i="4"/>
  <c r="N110" i="4" s="1"/>
  <c r="J111" i="4"/>
  <c r="N111" i="4" s="1"/>
  <c r="J112" i="4"/>
  <c r="N112" i="4" s="1"/>
  <c r="J113" i="4"/>
  <c r="N113" i="4" s="1"/>
  <c r="J114" i="4"/>
  <c r="N114" i="4" s="1"/>
  <c r="J115" i="4"/>
  <c r="N115" i="4" s="1"/>
  <c r="J116" i="4"/>
  <c r="N116" i="4" s="1"/>
  <c r="J117" i="4"/>
  <c r="N117" i="4" s="1"/>
  <c r="J118" i="4"/>
  <c r="N118" i="4" s="1"/>
  <c r="J119" i="4"/>
  <c r="N119" i="4" s="1"/>
  <c r="J120" i="4"/>
  <c r="N120" i="4" s="1"/>
  <c r="J121" i="4"/>
  <c r="N121" i="4" s="1"/>
  <c r="J122" i="4"/>
  <c r="N122" i="4" s="1"/>
  <c r="J123" i="4"/>
  <c r="N123" i="4" s="1"/>
  <c r="J124" i="4"/>
  <c r="N124" i="4" s="1"/>
  <c r="J125" i="4"/>
  <c r="N125" i="4" s="1"/>
  <c r="J126" i="4"/>
  <c r="N126" i="4" s="1"/>
  <c r="J127" i="4"/>
  <c r="N127" i="4" s="1"/>
  <c r="J128" i="4"/>
  <c r="N128" i="4" s="1"/>
  <c r="J129" i="4"/>
  <c r="N129" i="4" s="1"/>
  <c r="J130" i="4"/>
  <c r="N130" i="4" s="1"/>
  <c r="J131" i="4"/>
  <c r="N131" i="4" s="1"/>
  <c r="J132" i="4"/>
  <c r="N132" i="4" s="1"/>
  <c r="J133" i="4"/>
  <c r="N133" i="4" s="1"/>
  <c r="J134" i="4"/>
  <c r="N134" i="4" s="1"/>
  <c r="J135" i="4"/>
  <c r="N135" i="4" s="1"/>
  <c r="J136" i="4"/>
  <c r="N136" i="4" s="1"/>
  <c r="J137" i="4"/>
  <c r="N137" i="4" s="1"/>
  <c r="J138" i="4"/>
  <c r="N138" i="4" s="1"/>
  <c r="J139" i="4"/>
  <c r="N139" i="4" s="1"/>
  <c r="J140" i="4"/>
  <c r="N140" i="4" s="1"/>
  <c r="J141" i="4"/>
  <c r="N141" i="4" s="1"/>
  <c r="J142" i="4"/>
  <c r="N142" i="4" s="1"/>
  <c r="J143" i="4"/>
  <c r="N143" i="4" s="1"/>
  <c r="J144" i="4"/>
  <c r="N144" i="4" s="1"/>
  <c r="J145" i="4"/>
  <c r="N145" i="4" s="1"/>
  <c r="J146" i="4"/>
  <c r="N146" i="4" s="1"/>
  <c r="J147" i="4"/>
  <c r="N147" i="4" s="1"/>
  <c r="J148" i="4"/>
  <c r="N148" i="4" s="1"/>
  <c r="J149" i="4"/>
  <c r="N149" i="4" s="1"/>
  <c r="J150" i="4"/>
  <c r="N150" i="4" s="1"/>
  <c r="J151" i="4"/>
  <c r="N151" i="4" s="1"/>
  <c r="J152" i="4"/>
  <c r="N152" i="4" s="1"/>
  <c r="J153" i="4"/>
  <c r="N153" i="4" s="1"/>
  <c r="J154" i="4"/>
  <c r="N154" i="4" s="1"/>
  <c r="J155" i="4"/>
  <c r="N155" i="4" s="1"/>
  <c r="J156" i="4"/>
  <c r="N156" i="4" s="1"/>
  <c r="J157" i="4"/>
  <c r="N157" i="4" s="1"/>
  <c r="J158" i="4"/>
  <c r="N158" i="4" s="1"/>
  <c r="J159" i="4"/>
  <c r="N159" i="4" s="1"/>
  <c r="J160" i="4"/>
  <c r="N160" i="4" s="1"/>
  <c r="J161" i="4"/>
  <c r="N161" i="4" s="1"/>
  <c r="J162" i="4"/>
  <c r="N162" i="4" s="1"/>
  <c r="J163" i="4"/>
  <c r="N163" i="4" s="1"/>
  <c r="J164" i="4"/>
  <c r="N164" i="4" s="1"/>
  <c r="J165" i="4"/>
  <c r="N165" i="4" s="1"/>
  <c r="J166" i="4"/>
  <c r="N166" i="4" s="1"/>
  <c r="J167" i="4"/>
  <c r="N167" i="4" s="1"/>
  <c r="J168" i="4"/>
  <c r="N168" i="4" s="1"/>
  <c r="J169" i="4"/>
  <c r="N169" i="4" s="1"/>
  <c r="J170" i="4"/>
  <c r="N170" i="4" s="1"/>
  <c r="J171" i="4"/>
  <c r="N171" i="4" s="1"/>
  <c r="J172" i="4"/>
  <c r="N172" i="4" s="1"/>
  <c r="J173" i="4"/>
  <c r="N173" i="4" s="1"/>
  <c r="J174" i="4"/>
  <c r="N174" i="4" s="1"/>
  <c r="J175" i="4"/>
  <c r="N175" i="4" s="1"/>
  <c r="J176" i="4"/>
  <c r="N176" i="4" s="1"/>
  <c r="J177" i="4"/>
  <c r="N177" i="4" s="1"/>
  <c r="J178" i="4"/>
  <c r="N178" i="4" s="1"/>
  <c r="J179" i="4"/>
  <c r="N179" i="4" s="1"/>
  <c r="J180" i="4"/>
  <c r="N180" i="4" s="1"/>
  <c r="J181" i="4"/>
  <c r="N181" i="4" s="1"/>
  <c r="J182" i="4"/>
  <c r="N182" i="4" s="1"/>
  <c r="J183" i="4"/>
  <c r="N183" i="4" s="1"/>
  <c r="J184" i="4"/>
  <c r="N184" i="4" s="1"/>
  <c r="J185" i="4"/>
  <c r="N185" i="4" s="1"/>
  <c r="J186" i="4"/>
  <c r="N186" i="4" s="1"/>
  <c r="J187" i="4"/>
  <c r="N187" i="4" s="1"/>
  <c r="J188" i="4"/>
  <c r="N188" i="4" s="1"/>
  <c r="J189" i="4"/>
  <c r="N189" i="4" s="1"/>
  <c r="J190" i="4"/>
  <c r="N190" i="4" s="1"/>
  <c r="J191" i="4"/>
  <c r="N191" i="4" s="1"/>
  <c r="J192" i="4"/>
  <c r="N192" i="4" s="1"/>
  <c r="J193" i="4"/>
  <c r="N193" i="4" s="1"/>
  <c r="J194" i="4"/>
  <c r="N194" i="4" s="1"/>
  <c r="J195" i="4"/>
  <c r="N195" i="4" s="1"/>
  <c r="J196" i="4"/>
  <c r="N196" i="4" s="1"/>
  <c r="J197" i="4"/>
  <c r="N197" i="4" s="1"/>
  <c r="J198" i="4"/>
  <c r="N198" i="4" s="1"/>
  <c r="J199" i="4"/>
  <c r="N199" i="4" s="1"/>
  <c r="J200" i="4"/>
  <c r="N200" i="4" s="1"/>
  <c r="J201" i="4"/>
  <c r="N201" i="4" s="1"/>
  <c r="J202" i="4"/>
  <c r="N202" i="4" s="1"/>
  <c r="J203" i="4"/>
  <c r="N203" i="4" s="1"/>
  <c r="J204" i="4"/>
  <c r="N204" i="4" s="1"/>
  <c r="J205" i="4"/>
  <c r="N205" i="4" s="1"/>
  <c r="J206" i="4"/>
  <c r="N206" i="4" s="1"/>
  <c r="J207" i="4"/>
  <c r="N207" i="4" s="1"/>
  <c r="J208" i="4"/>
  <c r="N208" i="4" s="1"/>
  <c r="J209" i="4"/>
  <c r="N209" i="4" s="1"/>
  <c r="J210" i="4"/>
  <c r="N210" i="4" s="1"/>
  <c r="J211" i="4"/>
  <c r="N211" i="4" s="1"/>
  <c r="J212" i="4"/>
  <c r="N212" i="4" s="1"/>
  <c r="J213" i="4"/>
  <c r="N213" i="4" s="1"/>
  <c r="J214" i="4"/>
  <c r="N214" i="4" s="1"/>
  <c r="J215" i="4"/>
  <c r="N215" i="4" s="1"/>
  <c r="J216" i="4"/>
  <c r="N216" i="4" s="1"/>
  <c r="J217" i="4"/>
  <c r="N217" i="4" s="1"/>
  <c r="J218" i="4"/>
  <c r="N218" i="4" s="1"/>
  <c r="J219" i="4"/>
  <c r="N219" i="4" s="1"/>
  <c r="J220" i="4"/>
  <c r="N220" i="4" s="1"/>
  <c r="J221" i="4"/>
  <c r="N221" i="4" s="1"/>
  <c r="J222" i="4"/>
  <c r="N222" i="4" s="1"/>
  <c r="J223" i="4"/>
  <c r="N223" i="4" s="1"/>
  <c r="J224" i="4"/>
  <c r="N224" i="4" s="1"/>
  <c r="J225" i="4"/>
  <c r="N225" i="4" s="1"/>
  <c r="J226" i="4"/>
  <c r="N226" i="4" s="1"/>
  <c r="J227" i="4"/>
  <c r="N227" i="4" s="1"/>
  <c r="J228" i="4"/>
  <c r="N228" i="4" s="1"/>
  <c r="J229" i="4"/>
  <c r="N229" i="4" s="1"/>
  <c r="J230" i="4"/>
  <c r="N230" i="4" s="1"/>
  <c r="J231" i="4"/>
  <c r="N231" i="4" s="1"/>
  <c r="J232" i="4"/>
  <c r="N232" i="4" s="1"/>
  <c r="J233" i="4"/>
  <c r="N233" i="4" s="1"/>
  <c r="J234" i="4"/>
  <c r="N234" i="4" s="1"/>
  <c r="J235" i="4"/>
  <c r="N235" i="4" s="1"/>
  <c r="J236" i="4"/>
  <c r="N236" i="4" s="1"/>
  <c r="J237" i="4"/>
  <c r="N237" i="4" s="1"/>
  <c r="J238" i="4"/>
  <c r="N238" i="4" s="1"/>
  <c r="J239" i="4"/>
  <c r="N239" i="4" s="1"/>
  <c r="J240" i="4"/>
  <c r="N240" i="4" s="1"/>
  <c r="J241" i="4"/>
  <c r="N241" i="4" s="1"/>
  <c r="J242" i="4"/>
  <c r="N242" i="4" s="1"/>
  <c r="J243" i="4"/>
  <c r="N243" i="4" s="1"/>
  <c r="J244" i="4"/>
  <c r="N244" i="4" s="1"/>
  <c r="J245" i="4"/>
  <c r="N245" i="4" s="1"/>
  <c r="J246" i="4"/>
  <c r="N246" i="4" s="1"/>
  <c r="J247" i="4"/>
  <c r="N247" i="4" s="1"/>
  <c r="J248" i="4"/>
  <c r="N248" i="4" s="1"/>
  <c r="J249" i="4"/>
  <c r="N249" i="4" s="1"/>
  <c r="J250" i="4"/>
  <c r="N250" i="4" s="1"/>
  <c r="J251" i="4"/>
  <c r="N251" i="4" s="1"/>
  <c r="J252" i="4"/>
  <c r="N252" i="4" s="1"/>
  <c r="J253" i="4"/>
  <c r="N253" i="4" s="1"/>
  <c r="J254" i="4"/>
  <c r="N254" i="4" s="1"/>
  <c r="J255" i="4"/>
  <c r="N255" i="4" s="1"/>
  <c r="J256" i="4"/>
  <c r="N256" i="4" s="1"/>
  <c r="J257" i="4"/>
  <c r="N257" i="4" s="1"/>
  <c r="J258" i="4"/>
  <c r="N258" i="4" s="1"/>
  <c r="J259" i="4"/>
  <c r="N259" i="4" s="1"/>
  <c r="J260" i="4"/>
  <c r="N260" i="4" s="1"/>
  <c r="J261" i="4"/>
  <c r="N261" i="4" s="1"/>
  <c r="J262" i="4"/>
  <c r="N262" i="4" s="1"/>
  <c r="J263" i="4"/>
  <c r="N263" i="4" s="1"/>
  <c r="J264" i="4"/>
  <c r="N264" i="4" s="1"/>
  <c r="J265" i="4"/>
  <c r="N265" i="4" s="1"/>
  <c r="J266" i="4"/>
  <c r="N266" i="4" s="1"/>
  <c r="J267" i="4"/>
  <c r="N267" i="4" s="1"/>
  <c r="J268" i="4"/>
  <c r="N268" i="4" s="1"/>
  <c r="J269" i="4"/>
  <c r="N269" i="4" s="1"/>
  <c r="J270" i="4"/>
  <c r="N270" i="4" s="1"/>
  <c r="J271" i="4"/>
  <c r="N271" i="4" s="1"/>
  <c r="J272" i="4"/>
  <c r="N272" i="4" s="1"/>
  <c r="J273" i="4"/>
  <c r="N273" i="4" s="1"/>
  <c r="J274" i="4"/>
  <c r="N274" i="4" s="1"/>
  <c r="J275" i="4"/>
  <c r="N275" i="4" s="1"/>
  <c r="J276" i="4"/>
  <c r="N276" i="4" s="1"/>
  <c r="J277" i="4"/>
  <c r="N277" i="4" s="1"/>
  <c r="J278" i="4"/>
  <c r="N278" i="4" s="1"/>
  <c r="J279" i="4"/>
  <c r="N279" i="4" s="1"/>
  <c r="J280" i="4"/>
  <c r="N280" i="4" s="1"/>
  <c r="J281" i="4"/>
  <c r="N281" i="4" s="1"/>
  <c r="J282" i="4"/>
  <c r="N282" i="4" s="1"/>
  <c r="J283" i="4"/>
  <c r="N283" i="4" s="1"/>
  <c r="J284" i="4"/>
  <c r="N284" i="4" s="1"/>
  <c r="J285" i="4"/>
  <c r="N285" i="4" s="1"/>
  <c r="J286" i="4"/>
  <c r="N286" i="4" s="1"/>
  <c r="J287" i="4"/>
  <c r="N287" i="4" s="1"/>
  <c r="J288" i="4"/>
  <c r="N288" i="4" s="1"/>
  <c r="J289" i="4"/>
  <c r="N289" i="4" s="1"/>
  <c r="J290" i="4"/>
  <c r="N290" i="4" s="1"/>
  <c r="J291" i="4"/>
  <c r="N291" i="4" s="1"/>
  <c r="J292" i="4"/>
  <c r="N292" i="4" s="1"/>
  <c r="J293" i="4"/>
  <c r="N293" i="4" s="1"/>
  <c r="J294" i="4"/>
  <c r="N294" i="4" s="1"/>
  <c r="J295" i="4"/>
  <c r="N295" i="4" s="1"/>
  <c r="J296" i="4"/>
  <c r="N296" i="4" s="1"/>
  <c r="J297" i="4"/>
  <c r="N297" i="4" s="1"/>
  <c r="J298" i="4"/>
  <c r="N298" i="4" s="1"/>
  <c r="J299" i="4"/>
  <c r="N299" i="4" s="1"/>
  <c r="J300" i="4"/>
  <c r="N300" i="4" s="1"/>
  <c r="J301" i="4"/>
  <c r="N301" i="4" s="1"/>
  <c r="J302" i="4"/>
  <c r="N302" i="4" s="1"/>
  <c r="J303" i="4"/>
  <c r="N303" i="4" s="1"/>
  <c r="J304" i="4"/>
  <c r="N304" i="4" s="1"/>
  <c r="J305" i="4"/>
  <c r="N305" i="4" s="1"/>
  <c r="J306" i="4"/>
  <c r="N306" i="4" s="1"/>
  <c r="J307" i="4"/>
  <c r="N307" i="4" s="1"/>
  <c r="J308" i="4"/>
  <c r="N308" i="4" s="1"/>
  <c r="J309" i="4"/>
  <c r="N309" i="4" s="1"/>
  <c r="J310" i="4"/>
  <c r="N310" i="4" s="1"/>
  <c r="J311" i="4"/>
  <c r="N311" i="4" s="1"/>
  <c r="J312" i="4"/>
  <c r="N312" i="4" s="1"/>
  <c r="J313" i="4"/>
  <c r="N313" i="4" s="1"/>
  <c r="J314" i="4"/>
  <c r="N314" i="4" s="1"/>
  <c r="J315" i="4"/>
  <c r="N315" i="4" s="1"/>
  <c r="J316" i="4"/>
  <c r="N316" i="4" s="1"/>
  <c r="J317" i="4"/>
  <c r="N317" i="4" s="1"/>
  <c r="J318" i="4"/>
  <c r="N318" i="4" s="1"/>
  <c r="J319" i="4"/>
  <c r="N319" i="4" s="1"/>
  <c r="J320" i="4"/>
  <c r="N320" i="4" s="1"/>
  <c r="J321" i="4"/>
  <c r="N321" i="4" s="1"/>
  <c r="J322" i="4"/>
  <c r="N322" i="4" s="1"/>
  <c r="J323" i="4"/>
  <c r="N323" i="4" s="1"/>
  <c r="J324" i="4"/>
  <c r="N324" i="4" s="1"/>
  <c r="J325" i="4"/>
  <c r="N325" i="4" s="1"/>
  <c r="J326" i="4"/>
  <c r="N326" i="4" s="1"/>
  <c r="J327" i="4"/>
  <c r="N327" i="4" s="1"/>
  <c r="J328" i="4"/>
  <c r="N328" i="4" s="1"/>
  <c r="J329" i="4"/>
  <c r="N329" i="4" s="1"/>
  <c r="J330" i="4"/>
  <c r="N330" i="4" s="1"/>
  <c r="J331" i="4"/>
  <c r="N331" i="4" s="1"/>
  <c r="J332" i="4"/>
  <c r="N332" i="4" s="1"/>
  <c r="J333" i="4"/>
  <c r="N333" i="4" s="1"/>
  <c r="J334" i="4"/>
  <c r="N334" i="4" s="1"/>
  <c r="J335" i="4"/>
  <c r="N335" i="4" s="1"/>
  <c r="J336" i="4"/>
  <c r="N336" i="4" s="1"/>
  <c r="J337" i="4"/>
  <c r="N337" i="4" s="1"/>
  <c r="J338" i="4"/>
  <c r="N338" i="4" s="1"/>
  <c r="J339" i="4"/>
  <c r="N339" i="4" s="1"/>
  <c r="J340" i="4"/>
  <c r="N340" i="4" s="1"/>
  <c r="J341" i="4"/>
  <c r="N341" i="4" s="1"/>
  <c r="J342" i="4"/>
  <c r="N342" i="4" s="1"/>
  <c r="J343" i="4"/>
  <c r="N343" i="4" s="1"/>
  <c r="J344" i="4"/>
  <c r="N344" i="4" s="1"/>
  <c r="J345" i="4"/>
  <c r="N345" i="4" s="1"/>
  <c r="J346" i="4"/>
  <c r="N346" i="4" s="1"/>
  <c r="J347" i="4"/>
  <c r="N347" i="4" s="1"/>
  <c r="J348" i="4"/>
  <c r="N348" i="4" s="1"/>
  <c r="J349" i="4"/>
  <c r="N349" i="4" s="1"/>
  <c r="J350" i="4"/>
  <c r="N350" i="4" s="1"/>
  <c r="J351" i="4"/>
  <c r="N351" i="4" s="1"/>
  <c r="J352" i="4"/>
  <c r="N352" i="4" s="1"/>
  <c r="J353" i="4"/>
  <c r="N353" i="4" s="1"/>
  <c r="J354" i="4"/>
  <c r="N354" i="4" s="1"/>
  <c r="J355" i="4"/>
  <c r="N355" i="4" s="1"/>
  <c r="J356" i="4"/>
  <c r="N356" i="4" s="1"/>
  <c r="J357" i="4"/>
  <c r="N357" i="4" s="1"/>
  <c r="J358" i="4"/>
  <c r="N358" i="4" s="1"/>
  <c r="J359" i="4"/>
  <c r="N359" i="4" s="1"/>
  <c r="J360" i="4"/>
  <c r="N360" i="4" s="1"/>
  <c r="J361" i="4"/>
  <c r="N361" i="4" s="1"/>
  <c r="J362" i="4"/>
  <c r="N362" i="4" s="1"/>
  <c r="J363" i="4"/>
  <c r="N363" i="4" s="1"/>
  <c r="J364" i="4"/>
  <c r="N364" i="4" s="1"/>
  <c r="J365" i="4"/>
  <c r="N365" i="4" s="1"/>
  <c r="J366" i="4"/>
  <c r="N366" i="4" s="1"/>
  <c r="J367" i="4"/>
  <c r="N367" i="4" s="1"/>
  <c r="J368" i="4"/>
  <c r="N368" i="4" s="1"/>
  <c r="J369" i="4"/>
  <c r="N369" i="4" s="1"/>
  <c r="J370" i="4"/>
  <c r="N370" i="4" s="1"/>
  <c r="J371" i="4"/>
  <c r="N371" i="4" s="1"/>
  <c r="J372" i="4"/>
  <c r="N372" i="4" s="1"/>
  <c r="J373" i="4"/>
  <c r="N373" i="4" s="1"/>
  <c r="J374" i="4"/>
  <c r="N374" i="4" s="1"/>
  <c r="J375" i="4"/>
  <c r="N375" i="4" s="1"/>
  <c r="J376" i="4"/>
  <c r="N376" i="4" s="1"/>
  <c r="J377" i="4"/>
  <c r="N377" i="4" s="1"/>
  <c r="J378" i="4"/>
  <c r="N378" i="4" s="1"/>
  <c r="J379" i="4"/>
  <c r="N379" i="4" s="1"/>
  <c r="J380" i="4"/>
  <c r="N380" i="4" s="1"/>
  <c r="J381" i="4"/>
  <c r="N381" i="4" s="1"/>
  <c r="J382" i="4"/>
  <c r="N382" i="4" s="1"/>
  <c r="J383" i="4"/>
  <c r="N383" i="4" s="1"/>
  <c r="J384" i="4"/>
  <c r="N384" i="4" s="1"/>
  <c r="J385" i="4"/>
  <c r="N385" i="4" s="1"/>
  <c r="J386" i="4"/>
  <c r="N386" i="4" s="1"/>
  <c r="J387" i="4"/>
  <c r="N387" i="4" s="1"/>
  <c r="J388" i="4"/>
  <c r="N388" i="4" s="1"/>
  <c r="J389" i="4"/>
  <c r="N389" i="4" s="1"/>
  <c r="J390" i="4"/>
  <c r="N390" i="4" s="1"/>
  <c r="J391" i="4"/>
  <c r="N391" i="4" s="1"/>
  <c r="J392" i="4"/>
  <c r="N392" i="4" s="1"/>
  <c r="J393" i="4"/>
  <c r="N393" i="4" s="1"/>
  <c r="J394" i="4"/>
  <c r="N394" i="4" s="1"/>
  <c r="J395" i="4"/>
  <c r="N395" i="4" s="1"/>
  <c r="J396" i="4"/>
  <c r="N396" i="4" s="1"/>
  <c r="J397" i="4"/>
  <c r="N397" i="4" s="1"/>
  <c r="J398" i="4"/>
  <c r="N398" i="4" s="1"/>
  <c r="J399" i="4"/>
  <c r="N399" i="4" s="1"/>
  <c r="J400" i="4"/>
  <c r="N400" i="4" s="1"/>
  <c r="J401" i="4"/>
  <c r="N401" i="4" s="1"/>
  <c r="J402" i="4"/>
  <c r="N402" i="4" s="1"/>
  <c r="J403" i="4"/>
  <c r="N403" i="4" s="1"/>
  <c r="J404" i="4"/>
  <c r="N404" i="4" s="1"/>
  <c r="J405" i="4"/>
  <c r="N405" i="4" s="1"/>
  <c r="J406" i="4"/>
  <c r="N406" i="4" s="1"/>
  <c r="J407" i="4"/>
  <c r="N407" i="4" s="1"/>
  <c r="J408" i="4"/>
  <c r="N408" i="4" s="1"/>
  <c r="J409" i="4"/>
  <c r="N409" i="4" s="1"/>
  <c r="J410" i="4"/>
  <c r="N410" i="4" s="1"/>
  <c r="J411" i="4"/>
  <c r="N411" i="4" s="1"/>
  <c r="J412" i="4"/>
  <c r="N412" i="4" s="1"/>
  <c r="J413" i="4"/>
  <c r="N413" i="4" s="1"/>
  <c r="J414" i="4"/>
  <c r="N414" i="4" s="1"/>
  <c r="J415" i="4"/>
  <c r="N415" i="4" s="1"/>
  <c r="J416" i="4"/>
  <c r="N416" i="4" s="1"/>
  <c r="J417" i="4"/>
  <c r="N417" i="4" s="1"/>
  <c r="J418" i="4"/>
  <c r="N418" i="4" s="1"/>
  <c r="J419" i="4"/>
  <c r="N419" i="4" s="1"/>
  <c r="J420" i="4"/>
  <c r="N420" i="4" s="1"/>
  <c r="J421" i="4"/>
  <c r="N421" i="4" s="1"/>
  <c r="J422" i="4"/>
  <c r="N422" i="4" s="1"/>
  <c r="J423" i="4"/>
  <c r="N423" i="4" s="1"/>
  <c r="J424" i="4"/>
  <c r="N424" i="4" s="1"/>
  <c r="J425" i="4"/>
  <c r="N425" i="4" s="1"/>
  <c r="J426" i="4"/>
  <c r="N426" i="4" s="1"/>
  <c r="J427" i="4"/>
  <c r="N427" i="4" s="1"/>
  <c r="J428" i="4"/>
  <c r="N428" i="4" s="1"/>
  <c r="J429" i="4"/>
  <c r="N429" i="4" s="1"/>
  <c r="J430" i="4"/>
  <c r="N430" i="4" s="1"/>
  <c r="J431" i="4"/>
  <c r="N431" i="4" s="1"/>
  <c r="J432" i="4"/>
  <c r="N432" i="4" s="1"/>
  <c r="J433" i="4"/>
  <c r="N433" i="4" s="1"/>
  <c r="J434" i="4"/>
  <c r="N434" i="4" s="1"/>
  <c r="J435" i="4"/>
  <c r="N435" i="4" s="1"/>
  <c r="J436" i="4"/>
  <c r="N436" i="4" s="1"/>
  <c r="J437" i="4"/>
  <c r="N437" i="4" s="1"/>
  <c r="J438" i="4"/>
  <c r="N438" i="4" s="1"/>
  <c r="J439" i="4"/>
  <c r="N439" i="4" s="1"/>
  <c r="J440" i="4"/>
  <c r="N440" i="4" s="1"/>
  <c r="J441" i="4"/>
  <c r="N441" i="4" s="1"/>
  <c r="J442" i="4"/>
  <c r="N442" i="4" s="1"/>
  <c r="J443" i="4"/>
  <c r="N443" i="4" s="1"/>
  <c r="J444" i="4"/>
  <c r="N444" i="4" s="1"/>
  <c r="J445" i="4"/>
  <c r="N445" i="4" s="1"/>
  <c r="J446" i="4"/>
  <c r="N446" i="4" s="1"/>
  <c r="J447" i="4"/>
  <c r="N447" i="4" s="1"/>
  <c r="J448" i="4"/>
  <c r="N448" i="4" s="1"/>
  <c r="J449" i="4"/>
  <c r="N449" i="4" s="1"/>
  <c r="J450" i="4"/>
  <c r="N450" i="4" s="1"/>
  <c r="J451" i="4"/>
  <c r="N451" i="4" s="1"/>
  <c r="J452" i="4"/>
  <c r="N452" i="4" s="1"/>
  <c r="J453" i="4"/>
  <c r="N453" i="4" s="1"/>
  <c r="J454" i="4"/>
  <c r="N454" i="4" s="1"/>
  <c r="J455" i="4"/>
  <c r="N455" i="4" s="1"/>
  <c r="J456" i="4"/>
  <c r="N456" i="4" s="1"/>
  <c r="J457" i="4"/>
  <c r="N457" i="4" s="1"/>
  <c r="J458" i="4"/>
  <c r="N458" i="4" s="1"/>
  <c r="J459" i="4"/>
  <c r="N459" i="4" s="1"/>
  <c r="J460" i="4"/>
  <c r="N460" i="4" s="1"/>
  <c r="J461" i="4"/>
  <c r="N461" i="4" s="1"/>
  <c r="J462" i="4"/>
  <c r="N462" i="4" s="1"/>
  <c r="J463" i="4"/>
  <c r="N463" i="4" s="1"/>
  <c r="J464" i="4"/>
  <c r="N464" i="4" s="1"/>
  <c r="J465" i="4"/>
  <c r="N465" i="4" s="1"/>
  <c r="J466" i="4"/>
  <c r="N466" i="4" s="1"/>
  <c r="J467" i="4"/>
  <c r="N467" i="4" s="1"/>
  <c r="J468" i="4"/>
  <c r="N468" i="4" s="1"/>
  <c r="J469" i="4"/>
  <c r="N469" i="4" s="1"/>
  <c r="J470" i="4"/>
  <c r="N470" i="4" s="1"/>
  <c r="J471" i="4"/>
  <c r="N471" i="4" s="1"/>
  <c r="J472" i="4"/>
  <c r="N472" i="4" s="1"/>
  <c r="J473" i="4"/>
  <c r="N473" i="4" s="1"/>
  <c r="J474" i="4"/>
  <c r="N474" i="4" s="1"/>
  <c r="J475" i="4"/>
  <c r="N475" i="4" s="1"/>
  <c r="J476" i="4"/>
  <c r="N476" i="4" s="1"/>
  <c r="J477" i="4"/>
  <c r="N477" i="4" s="1"/>
  <c r="J478" i="4"/>
  <c r="N478" i="4" s="1"/>
  <c r="J479" i="4"/>
  <c r="N479" i="4" s="1"/>
  <c r="J480" i="4"/>
  <c r="N480" i="4" s="1"/>
  <c r="J481" i="4"/>
  <c r="N481" i="4" s="1"/>
  <c r="J482" i="4"/>
  <c r="N482" i="4" s="1"/>
  <c r="J483" i="4"/>
  <c r="N483" i="4" s="1"/>
  <c r="J484" i="4"/>
  <c r="N484" i="4" s="1"/>
  <c r="J485" i="4"/>
  <c r="N485" i="4" s="1"/>
  <c r="J486" i="4"/>
  <c r="N486" i="4" s="1"/>
  <c r="J487" i="4"/>
  <c r="N487" i="4" s="1"/>
  <c r="J488" i="4"/>
  <c r="N488" i="4" s="1"/>
  <c r="J489" i="4"/>
  <c r="N489" i="4" s="1"/>
  <c r="J490" i="4"/>
  <c r="N490" i="4" s="1"/>
  <c r="J491" i="4"/>
  <c r="N491" i="4" s="1"/>
  <c r="J492" i="4"/>
  <c r="N492" i="4" s="1"/>
  <c r="J493" i="4"/>
  <c r="N493" i="4" s="1"/>
  <c r="J494" i="4"/>
  <c r="N494" i="4" s="1"/>
  <c r="J495" i="4"/>
  <c r="N495" i="4" s="1"/>
  <c r="J496" i="4"/>
  <c r="N496" i="4" s="1"/>
  <c r="J497" i="4"/>
  <c r="N497" i="4" s="1"/>
  <c r="J498" i="4"/>
  <c r="N498" i="4" s="1"/>
  <c r="J499" i="4"/>
  <c r="N499" i="4" s="1"/>
  <c r="J500" i="4"/>
  <c r="N500" i="4" s="1"/>
  <c r="J501" i="4"/>
  <c r="N501" i="4" s="1"/>
  <c r="J502" i="4"/>
  <c r="N502" i="4" s="1"/>
  <c r="J503" i="4"/>
  <c r="N503" i="4" s="1"/>
  <c r="J504" i="4"/>
  <c r="N504" i="4" s="1"/>
  <c r="J505" i="4"/>
  <c r="N505" i="4" s="1"/>
  <c r="J506" i="4"/>
  <c r="N506" i="4" s="1"/>
  <c r="J507" i="4"/>
  <c r="N507" i="4" s="1"/>
  <c r="J508" i="4"/>
  <c r="N508"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FCB39A-9F07-41B0-BAD5-17B0BC1D5FDA}" keepAlive="1" name="Query - dOrders(1)" description="Connection to the 'dOrders' query in the workbook." type="5" refreshedVersion="8" background="1" saveData="1">
    <dbPr connection="Provider=Microsoft.Mashup.OleDb.1;Data Source=$Workbook$;Location=dOrders;Extended Properties=&quot;&quot;" command="SELECT * FROM [dOrders]"/>
  </connection>
  <connection id="2" xr16:uid="{00D80A84-F82C-4165-AC33-BB7E4C1C90D9}"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35C1BB46-7FF6-44E1-95AE-34860B489CA8}" keepAlive="1" name="Query - Parameter2" description="Connection to the 'Parameter2' query in the workbook." type="5" refreshedVersion="0" background="1">
    <dbPr connection="Provider=Microsoft.Mashup.OleDb.1;Data Source=$Workbook$;Location=Parameter2;Extended Properties=&quot;&quot;" command="SELECT * FROM [Parameter2]"/>
  </connection>
  <connection id="4" xr16:uid="{29197EE1-7393-46EE-A537-0CC9FC2E890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8963739C-FF24-47F3-887A-E9FFFBE92482}"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6" xr16:uid="{95B0D267-DED7-4F8B-A5B7-5E0D513E4D02}"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87D9D82C-AE48-4872-9201-8F4242B10F8A}"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8" xr16:uid="{B0521737-63A9-4E80-8B5B-3FE6CE3CD5CF}"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9" xr16:uid="{C30308D7-86BE-480A-A691-74C2A7212120}" keepAlive="1" name="Query - Transform Sample File (2)" description="Connection to the 'Transform Sample File (2)' query in the workbook." type="5" refreshedVersion="0" background="1">
    <dbPr connection="Provider=Microsoft.Mashup.OleDb.1;Data Source=$Workbook$;Location=&quot;Transform Sample File (2)&quot;;Extended Properties=&quot;&quot;" command="SELECT * FROM [Transform Sample File (2)]"/>
  </connection>
</connections>
</file>

<file path=xl/sharedStrings.xml><?xml version="1.0" encoding="utf-8"?>
<sst xmlns="http://schemas.openxmlformats.org/spreadsheetml/2006/main" count="2056" uniqueCount="996">
  <si>
    <t>ID_Pesanan</t>
  </si>
  <si>
    <t>Tgl_Pembayaran</t>
  </si>
  <si>
    <t>Tgl_Diserahkan_Kurir</t>
  </si>
  <si>
    <t>Kurir</t>
  </si>
  <si>
    <t>Nomor_Resi</t>
  </si>
  <si>
    <t>Status_Pesanan</t>
  </si>
  <si>
    <t>Waktu_Diserahkan_Kurir(Hari)</t>
  </si>
  <si>
    <t>JNE</t>
  </si>
  <si>
    <t>Selesai</t>
  </si>
  <si>
    <t>SiCepat</t>
  </si>
  <si>
    <t>J&amp;T</t>
  </si>
  <si>
    <t>Batal</t>
  </si>
  <si>
    <t/>
  </si>
  <si>
    <t>Status Resi</t>
  </si>
  <si>
    <t>Max Waktu Pengiriman</t>
  </si>
  <si>
    <t>Panjang Resi</t>
  </si>
  <si>
    <t>Bentuk Resi</t>
  </si>
  <si>
    <t>RESI</t>
  </si>
  <si>
    <t>XXXXXXX</t>
  </si>
  <si>
    <t>Tidak Valid</t>
  </si>
  <si>
    <t>Row Labels</t>
  </si>
  <si>
    <t>Grand Total</t>
  </si>
  <si>
    <t>Menyusul</t>
  </si>
  <si>
    <t>JNE Express</t>
  </si>
  <si>
    <t>SC0019S87263</t>
  </si>
  <si>
    <t>Sicepat</t>
  </si>
  <si>
    <t>ORD-2507-111</t>
  </si>
  <si>
    <t>J&amp;T Express</t>
  </si>
  <si>
    <t>ORD-2507-001</t>
  </si>
  <si>
    <t>ORD-2507-002</t>
  </si>
  <si>
    <t>ORD-2507-003</t>
  </si>
  <si>
    <t>RESI9776552803</t>
  </si>
  <si>
    <t>Dalam Proses</t>
  </si>
  <si>
    <t>ORD-2507-004</t>
  </si>
  <si>
    <t>ORD-2507-005</t>
  </si>
  <si>
    <t>ORD-2507-006</t>
  </si>
  <si>
    <t>ORD-2507-007</t>
  </si>
  <si>
    <t>ORD-2507-008</t>
  </si>
  <si>
    <t>ORD-2507-009</t>
  </si>
  <si>
    <t>ORD-2507-010</t>
  </si>
  <si>
    <t>ORD-2507-011</t>
  </si>
  <si>
    <t>ORD-2507-012</t>
  </si>
  <si>
    <t>ORD-2507-013</t>
  </si>
  <si>
    <t>ORD-2507-014</t>
  </si>
  <si>
    <t>ORD-2507-015</t>
  </si>
  <si>
    <t>ORD-2507-016</t>
  </si>
  <si>
    <t>ORD-2507-017</t>
  </si>
  <si>
    <t>ORD-2507-018</t>
  </si>
  <si>
    <t>Anteraja</t>
  </si>
  <si>
    <t>ORD-2507-019</t>
  </si>
  <si>
    <t>ORD-2507-020</t>
  </si>
  <si>
    <t>ORD-2507-021</t>
  </si>
  <si>
    <t>ORD-2507-022</t>
  </si>
  <si>
    <t>ORD-2507-023</t>
  </si>
  <si>
    <t>ORD-2507-024</t>
  </si>
  <si>
    <t>ORD-2507-025</t>
  </si>
  <si>
    <t>ORD-2507-026</t>
  </si>
  <si>
    <t>ORD-2507-027</t>
  </si>
  <si>
    <t>ORD-2507-028</t>
  </si>
  <si>
    <t>ORD-2507-029</t>
  </si>
  <si>
    <t>ORD-2507-030</t>
  </si>
  <si>
    <t>ORD-2507-031</t>
  </si>
  <si>
    <t>ORD-2507-032</t>
  </si>
  <si>
    <t>ORD-2507-033</t>
  </si>
  <si>
    <t>ORD-2507-034</t>
  </si>
  <si>
    <t>ORD-2507-035</t>
  </si>
  <si>
    <t>ORD-2507-036</t>
  </si>
  <si>
    <t>ORD-2507-037</t>
  </si>
  <si>
    <t>ORD-2507-038</t>
  </si>
  <si>
    <t>ORD-2507-039</t>
  </si>
  <si>
    <t>ORD-2507-040</t>
  </si>
  <si>
    <t>ORD-2507-041</t>
  </si>
  <si>
    <t>ORD-2507-042</t>
  </si>
  <si>
    <t>ORD-2507-043</t>
  </si>
  <si>
    <t>ORD-2507-044</t>
  </si>
  <si>
    <t>ORD-2507-045</t>
  </si>
  <si>
    <t>ORD-2507-046</t>
  </si>
  <si>
    <t>ORD-2507-047</t>
  </si>
  <si>
    <t>ORD-2507-048</t>
  </si>
  <si>
    <t>ORD-2507-049</t>
  </si>
  <si>
    <t>ORD-2507-050</t>
  </si>
  <si>
    <t>ORD-2507-051</t>
  </si>
  <si>
    <t>ORD-2507-052</t>
  </si>
  <si>
    <t>ORD-2507-053</t>
  </si>
  <si>
    <t>ORD-2507-054</t>
  </si>
  <si>
    <t>ORD-2507-055</t>
  </si>
  <si>
    <t>ORD-2507-056</t>
  </si>
  <si>
    <t>ORD-2507-057</t>
  </si>
  <si>
    <t>ORD-2507-058</t>
  </si>
  <si>
    <t>ORD-2507-059</t>
  </si>
  <si>
    <t>ORD-2507-060</t>
  </si>
  <si>
    <t>ORD-2507-061</t>
  </si>
  <si>
    <t>ORD-2507-062</t>
  </si>
  <si>
    <t>ORD-2507-063</t>
  </si>
  <si>
    <t>ORD-2507-064</t>
  </si>
  <si>
    <t>ORD-2507-065</t>
  </si>
  <si>
    <t>ORD-2507-066</t>
  </si>
  <si>
    <t>ORD-2507-067</t>
  </si>
  <si>
    <t>ORD-2507-068</t>
  </si>
  <si>
    <t>ORD-2507-069</t>
  </si>
  <si>
    <t>ORD-2507-070</t>
  </si>
  <si>
    <t>ORD-2507-071</t>
  </si>
  <si>
    <t>ORD-2507-072</t>
  </si>
  <si>
    <t>ORD-2507-073</t>
  </si>
  <si>
    <t>ORD-2507-074</t>
  </si>
  <si>
    <t>ORD-2507-075</t>
  </si>
  <si>
    <t>ORD-2507-076</t>
  </si>
  <si>
    <t>ORD-2507-077</t>
  </si>
  <si>
    <t>ORD-2507-078</t>
  </si>
  <si>
    <t>ORD-2507-079</t>
  </si>
  <si>
    <t>ORD-2507-080</t>
  </si>
  <si>
    <t>ORD-2507-081</t>
  </si>
  <si>
    <t>ORD-2507-082</t>
  </si>
  <si>
    <t>ORD-2507-083</t>
  </si>
  <si>
    <t>ORD-2507-084</t>
  </si>
  <si>
    <t>ORD-2507-085</t>
  </si>
  <si>
    <t>ORD-2507-086</t>
  </si>
  <si>
    <t>ORD-2507-087</t>
  </si>
  <si>
    <t>ORD-2507-088</t>
  </si>
  <si>
    <t>ORD-2507-089</t>
  </si>
  <si>
    <t>RESI9381721143</t>
  </si>
  <si>
    <t>ORD-2507-090</t>
  </si>
  <si>
    <t>ORD-2507-091</t>
  </si>
  <si>
    <t>ORD-2507-092</t>
  </si>
  <si>
    <t>ORD-2507-093</t>
  </si>
  <si>
    <t>ORD-2507-094</t>
  </si>
  <si>
    <t>ORD-2507-095</t>
  </si>
  <si>
    <t>ORD-2507-096</t>
  </si>
  <si>
    <t>ORD-2507-097</t>
  </si>
  <si>
    <t>ORD-2507-098</t>
  </si>
  <si>
    <t>ORD-2507-099</t>
  </si>
  <si>
    <t>ORD-2507-100</t>
  </si>
  <si>
    <t>ORD-2507-101</t>
  </si>
  <si>
    <t>ORD-2507-102</t>
  </si>
  <si>
    <t>ORD-2507-103</t>
  </si>
  <si>
    <t>ORD-2507-104</t>
  </si>
  <si>
    <t>ORD-2507-105</t>
  </si>
  <si>
    <t>ORD-2507-106</t>
  </si>
  <si>
    <t>RESI8757570742</t>
  </si>
  <si>
    <t>ORD-2507-107</t>
  </si>
  <si>
    <t>ORD-2507-108</t>
  </si>
  <si>
    <t>ORD-2507-109</t>
  </si>
  <si>
    <t>RESI3190227431</t>
  </si>
  <si>
    <t>ORD-2507-110</t>
  </si>
  <si>
    <t>ORD-2507-112</t>
  </si>
  <si>
    <t>ORD-2507-113</t>
  </si>
  <si>
    <t>ORD-2507-114</t>
  </si>
  <si>
    <t>ORD-2507-115</t>
  </si>
  <si>
    <t>ORD-2507-116</t>
  </si>
  <si>
    <t>ORD-2507-117</t>
  </si>
  <si>
    <t>RESI9991312028</t>
  </si>
  <si>
    <t>ORD-2507-118</t>
  </si>
  <si>
    <t>ORD-2507-119</t>
  </si>
  <si>
    <t>ORD-2507-120</t>
  </si>
  <si>
    <t>ORD-2507-121</t>
  </si>
  <si>
    <t>ORD-2507-122</t>
  </si>
  <si>
    <t>ORD-2507-123</t>
  </si>
  <si>
    <t>ORD-2507-124</t>
  </si>
  <si>
    <t>ORD-2507-125</t>
  </si>
  <si>
    <t>ORD-2507-126</t>
  </si>
  <si>
    <t>ORD-2507-127</t>
  </si>
  <si>
    <t>ORD-2507-128</t>
  </si>
  <si>
    <t>ORD-2507-129</t>
  </si>
  <si>
    <t>ORD-2507-130</t>
  </si>
  <si>
    <t>ORD-2507-131</t>
  </si>
  <si>
    <t>ORD-2507-132</t>
  </si>
  <si>
    <t>ORD-2507-133</t>
  </si>
  <si>
    <t>ORD-2507-134</t>
  </si>
  <si>
    <t>ORD-2507-135</t>
  </si>
  <si>
    <t>ORD-2507-136</t>
  </si>
  <si>
    <t>ORD-2507-137</t>
  </si>
  <si>
    <t>ORD-2507-138</t>
  </si>
  <si>
    <t>ORD-2507-139</t>
  </si>
  <si>
    <t>RESI3738900744</t>
  </si>
  <si>
    <t>ORD-2507-140</t>
  </si>
  <si>
    <t>ORD-2507-141</t>
  </si>
  <si>
    <t>ORD-2507-142</t>
  </si>
  <si>
    <t>ORD-2507-143</t>
  </si>
  <si>
    <t>ORD-2507-144</t>
  </si>
  <si>
    <t>ORD-2507-145</t>
  </si>
  <si>
    <t>ORD-2507-146</t>
  </si>
  <si>
    <t>ORD-2507-147</t>
  </si>
  <si>
    <t>ORD-2507-148</t>
  </si>
  <si>
    <t>ORD-2507-149</t>
  </si>
  <si>
    <t>ORD-2507-150</t>
  </si>
  <si>
    <t>ORD-2507-151</t>
  </si>
  <si>
    <t>ORD-2507-152</t>
  </si>
  <si>
    <t>ORD-2507-153</t>
  </si>
  <si>
    <t>RESI7581349462</t>
  </si>
  <si>
    <t>ORD-2507-154</t>
  </si>
  <si>
    <t>ORD-2507-155</t>
  </si>
  <si>
    <t>ORD-2507-156</t>
  </si>
  <si>
    <t>ORD-2507-157</t>
  </si>
  <si>
    <t>ORD-2507-158</t>
  </si>
  <si>
    <t>ORD-2507-159</t>
  </si>
  <si>
    <t>ORD-2507-160</t>
  </si>
  <si>
    <t>ORD-2507-161</t>
  </si>
  <si>
    <t>ORD-2507-162</t>
  </si>
  <si>
    <t>ORD-2507-163</t>
  </si>
  <si>
    <t>ORD-2507-164</t>
  </si>
  <si>
    <t>ORD-2507-165</t>
  </si>
  <si>
    <t>ORD-2507-166</t>
  </si>
  <si>
    <t>ORD-2507-167</t>
  </si>
  <si>
    <t>ORD-2507-168</t>
  </si>
  <si>
    <t>ORD-2507-169</t>
  </si>
  <si>
    <t>ORD-2507-170</t>
  </si>
  <si>
    <t>ORD-2507-171</t>
  </si>
  <si>
    <t>ORD-2507-172</t>
  </si>
  <si>
    <t>ORD-2507-173</t>
  </si>
  <si>
    <t>ORD-2507-174</t>
  </si>
  <si>
    <t>ORD-2507-175</t>
  </si>
  <si>
    <t>ORD-2507-176</t>
  </si>
  <si>
    <t>RESI4287754238</t>
  </si>
  <si>
    <t>ORD-2507-177</t>
  </si>
  <si>
    <t>ORD-2507-178</t>
  </si>
  <si>
    <t>ORD-2507-179</t>
  </si>
  <si>
    <t>ORD-2507-180</t>
  </si>
  <si>
    <t>ORD-2507-181</t>
  </si>
  <si>
    <t>ORD-2507-182</t>
  </si>
  <si>
    <t>ORD-2507-183</t>
  </si>
  <si>
    <t>ORD-2507-184</t>
  </si>
  <si>
    <t>ORD-2507-185</t>
  </si>
  <si>
    <t>ORD-2507-186</t>
  </si>
  <si>
    <t>ORD-2507-187</t>
  </si>
  <si>
    <t>ORD-2507-188</t>
  </si>
  <si>
    <t>ORD-2507-189</t>
  </si>
  <si>
    <t>ORD-2507-190</t>
  </si>
  <si>
    <t>RESI1769945233</t>
  </si>
  <si>
    <t>ORD-2507-191</t>
  </si>
  <si>
    <t>ORD-2507-192</t>
  </si>
  <si>
    <t>RESI9630522755</t>
  </si>
  <si>
    <t>ORD-2507-193</t>
  </si>
  <si>
    <t>RESI7729286656</t>
  </si>
  <si>
    <t>ORD-2507-194</t>
  </si>
  <si>
    <t>ORD-2507-195</t>
  </si>
  <si>
    <t>RESI4177181331</t>
  </si>
  <si>
    <t>ORD-2507-196</t>
  </si>
  <si>
    <t>RESI8617360361</t>
  </si>
  <si>
    <t>ORD-2507-197</t>
  </si>
  <si>
    <t>ORD-2507-198</t>
  </si>
  <si>
    <t>ORD-2507-199</t>
  </si>
  <si>
    <t>ORD-2507-200</t>
  </si>
  <si>
    <t>RESI3238126936</t>
  </si>
  <si>
    <t>ORD-2507-201</t>
  </si>
  <si>
    <t>ORD-2507-202</t>
  </si>
  <si>
    <t>ORD-2507-203</t>
  </si>
  <si>
    <t>ORD-2507-204</t>
  </si>
  <si>
    <t>ORD-2507-205</t>
  </si>
  <si>
    <t>ORD-2507-206</t>
  </si>
  <si>
    <t>ORD-2507-207</t>
  </si>
  <si>
    <t>ORD-2507-208</t>
  </si>
  <si>
    <t>ORD-2507-209</t>
  </si>
  <si>
    <t>ORD-2507-210</t>
  </si>
  <si>
    <t>ORD-2507-211</t>
  </si>
  <si>
    <t>ORD-2507-212</t>
  </si>
  <si>
    <t>ORD-2507-213</t>
  </si>
  <si>
    <t>ORD-2507-214</t>
  </si>
  <si>
    <t>ORD-2507-215</t>
  </si>
  <si>
    <t>ORD-2507-216</t>
  </si>
  <si>
    <t>ORD-2507-217</t>
  </si>
  <si>
    <t>ORD-2507-218</t>
  </si>
  <si>
    <t>ORD-2507-219</t>
  </si>
  <si>
    <t>ORD-2507-220</t>
  </si>
  <si>
    <t>ORD-2507-221</t>
  </si>
  <si>
    <t>ORD-2507-222</t>
  </si>
  <si>
    <t>ORD-2507-223</t>
  </si>
  <si>
    <t>ORD-2507-224</t>
  </si>
  <si>
    <t>ORD-2507-225</t>
  </si>
  <si>
    <t>ORD-2507-226</t>
  </si>
  <si>
    <t>ORD-2507-227</t>
  </si>
  <si>
    <t>ORD-2507-228</t>
  </si>
  <si>
    <t>ORD-2507-229</t>
  </si>
  <si>
    <t>ORD-2507-230</t>
  </si>
  <si>
    <t>ORD-2507-231</t>
  </si>
  <si>
    <t>ORD-2507-232</t>
  </si>
  <si>
    <t>ORD-2507-233</t>
  </si>
  <si>
    <t>ORD-2507-234</t>
  </si>
  <si>
    <t>ORD-2507-235</t>
  </si>
  <si>
    <t>ORD-2507-236</t>
  </si>
  <si>
    <t>ORD-2507-237</t>
  </si>
  <si>
    <t>ORD-2507-238</t>
  </si>
  <si>
    <t>ORD-2507-239</t>
  </si>
  <si>
    <t>ORD-2507-240</t>
  </si>
  <si>
    <t>ORD-2507-241</t>
  </si>
  <si>
    <t>ORD-2507-242</t>
  </si>
  <si>
    <t>ORD-2507-243</t>
  </si>
  <si>
    <t>ORD-2507-244</t>
  </si>
  <si>
    <t>ORD-2507-245</t>
  </si>
  <si>
    <t>ORD-2507-246</t>
  </si>
  <si>
    <t>ORD-2507-247</t>
  </si>
  <si>
    <t>ORD-2507-248</t>
  </si>
  <si>
    <t>ORD-2507-249</t>
  </si>
  <si>
    <t>ORD-2507-250</t>
  </si>
  <si>
    <t>ORD-2507-251</t>
  </si>
  <si>
    <t>ORD-2507-252</t>
  </si>
  <si>
    <t>ORD-2507-253</t>
  </si>
  <si>
    <t>ORD-2507-254</t>
  </si>
  <si>
    <t>RESI7660157097</t>
  </si>
  <si>
    <t>ORD-2507-255</t>
  </si>
  <si>
    <t>ORD-2507-256</t>
  </si>
  <si>
    <t>ORD-2507-257</t>
  </si>
  <si>
    <t>ORD-2507-258</t>
  </si>
  <si>
    <t>ORD-2507-259</t>
  </si>
  <si>
    <t>ORD-2507-260</t>
  </si>
  <si>
    <t>ORD-2507-261</t>
  </si>
  <si>
    <t>RESI5728897164</t>
  </si>
  <si>
    <t>ORD-2507-262</t>
  </si>
  <si>
    <t>ORD-2507-263</t>
  </si>
  <si>
    <t>ORD-2507-264</t>
  </si>
  <si>
    <t>ORD-2507-265</t>
  </si>
  <si>
    <t>RESI1005502537</t>
  </si>
  <si>
    <t>ORD-2507-266</t>
  </si>
  <si>
    <t>RESI1968870456</t>
  </si>
  <si>
    <t>ORD-2507-267</t>
  </si>
  <si>
    <t>ORD-2507-268</t>
  </si>
  <si>
    <t>ORD-2507-269</t>
  </si>
  <si>
    <t>ORD-2507-270</t>
  </si>
  <si>
    <t>ORD-2507-271</t>
  </si>
  <si>
    <t>ORD-2507-272</t>
  </si>
  <si>
    <t>ORD-2507-273</t>
  </si>
  <si>
    <t>ORD-2507-274</t>
  </si>
  <si>
    <t>ORD-2507-275</t>
  </si>
  <si>
    <t>ORD-2507-276</t>
  </si>
  <si>
    <t>ORD-2507-277</t>
  </si>
  <si>
    <t>RESI7059726570</t>
  </si>
  <si>
    <t>ORD-2507-278</t>
  </si>
  <si>
    <t>ORD-2507-279</t>
  </si>
  <si>
    <t>RESI4731897202</t>
  </si>
  <si>
    <t>ORD-2507-280</t>
  </si>
  <si>
    <t>ORD-2507-281</t>
  </si>
  <si>
    <t>RESI1247508299</t>
  </si>
  <si>
    <t>ORD-2507-282</t>
  </si>
  <si>
    <t>RESI6894699853</t>
  </si>
  <si>
    <t>ORD-2507-283</t>
  </si>
  <si>
    <t>RESI5412866242</t>
  </si>
  <si>
    <t>ORD-2507-284</t>
  </si>
  <si>
    <t>ORD-2507-285</t>
  </si>
  <si>
    <t>ORD-2507-286</t>
  </si>
  <si>
    <t>ORD-2507-287</t>
  </si>
  <si>
    <t>ORD-2507-288</t>
  </si>
  <si>
    <t>RESI9579064478</t>
  </si>
  <si>
    <t>ORD-2507-289</t>
  </si>
  <si>
    <t>RESI3397657114</t>
  </si>
  <si>
    <t>ORD-2507-290</t>
  </si>
  <si>
    <t>ORD-2507-291</t>
  </si>
  <si>
    <t>ORD-2507-292</t>
  </si>
  <si>
    <t>RESI2965254350</t>
  </si>
  <si>
    <t>ORD-2507-293</t>
  </si>
  <si>
    <t>RESI4322338756</t>
  </si>
  <si>
    <t>ORD-2507-294</t>
  </si>
  <si>
    <t>ORD-2507-295</t>
  </si>
  <si>
    <t>ORD-2507-296</t>
  </si>
  <si>
    <t>ORD-2507-297</t>
  </si>
  <si>
    <t>ORD-2507-298</t>
  </si>
  <si>
    <t>ORD-2507-299</t>
  </si>
  <si>
    <t>ORD-2507-300</t>
  </si>
  <si>
    <t>ORD-2507-301</t>
  </si>
  <si>
    <t>ORD-2507-302</t>
  </si>
  <si>
    <t>ORD-2507-303</t>
  </si>
  <si>
    <t>ORD-2507-304</t>
  </si>
  <si>
    <t>ORD-2507-305</t>
  </si>
  <si>
    <t>ORD-2507-306</t>
  </si>
  <si>
    <t>ORD-2507-307</t>
  </si>
  <si>
    <t>ORD-2507-308</t>
  </si>
  <si>
    <t>ORD-2507-309</t>
  </si>
  <si>
    <t>ORD-2507-310</t>
  </si>
  <si>
    <t>ORD-2507-311</t>
  </si>
  <si>
    <t>ORD-2507-312</t>
  </si>
  <si>
    <t>RESI8178927766</t>
  </si>
  <si>
    <t>ORD-2507-313</t>
  </si>
  <si>
    <t>ORD-2507-314</t>
  </si>
  <si>
    <t>RESI8394040015</t>
  </si>
  <si>
    <t>ORD-2507-315</t>
  </si>
  <si>
    <t>ORD-2507-316</t>
  </si>
  <si>
    <t>ORD-2507-317</t>
  </si>
  <si>
    <t>ORD-2507-318</t>
  </si>
  <si>
    <t>ORD-2507-319</t>
  </si>
  <si>
    <t>ORD-2507-320</t>
  </si>
  <si>
    <t>RESI4605117440</t>
  </si>
  <si>
    <t>ORD-2507-321</t>
  </si>
  <si>
    <t>ORD-2507-322</t>
  </si>
  <si>
    <t>ORD-2507-323</t>
  </si>
  <si>
    <t>RESI6126033644</t>
  </si>
  <si>
    <t>ORD-2507-324</t>
  </si>
  <si>
    <t>RESI2095286033</t>
  </si>
  <si>
    <t>ORD-2507-325</t>
  </si>
  <si>
    <t>RESI7657887271</t>
  </si>
  <si>
    <t>ORD-2507-326</t>
  </si>
  <si>
    <t>RESI6720396142</t>
  </si>
  <si>
    <t>ORD-2507-327</t>
  </si>
  <si>
    <t>ORD-2507-328</t>
  </si>
  <si>
    <t>ORD-2507-329</t>
  </si>
  <si>
    <t>ORD-2507-330</t>
  </si>
  <si>
    <t>RESI8238760130</t>
  </si>
  <si>
    <t>ORD-2507-331</t>
  </si>
  <si>
    <t>ORD-2507-332</t>
  </si>
  <si>
    <t>ORD-2507-333</t>
  </si>
  <si>
    <t>ORD-2507-334</t>
  </si>
  <si>
    <t>ORD-2507-335</t>
  </si>
  <si>
    <t>ORD-2507-336</t>
  </si>
  <si>
    <t>ORD-2507-337</t>
  </si>
  <si>
    <t>ORD-2507-338</t>
  </si>
  <si>
    <t>ORD-2507-339</t>
  </si>
  <si>
    <t>ORD-2507-340</t>
  </si>
  <si>
    <t>ORD-2507-341</t>
  </si>
  <si>
    <t>RESI9918338001</t>
  </si>
  <si>
    <t>ORD-2507-342</t>
  </si>
  <si>
    <t>RESI4329446784</t>
  </si>
  <si>
    <t>ORD-2507-343</t>
  </si>
  <si>
    <t>ORD-2507-344</t>
  </si>
  <si>
    <t>ORD-2507-345</t>
  </si>
  <si>
    <t>ORD-2507-346</t>
  </si>
  <si>
    <t>ORD-2507-347</t>
  </si>
  <si>
    <t>ORD-2507-348</t>
  </si>
  <si>
    <t>ORD-2507-349</t>
  </si>
  <si>
    <t>ORD-2507-350</t>
  </si>
  <si>
    <t>RESI3738568701</t>
  </si>
  <si>
    <t>ORD-2507-351</t>
  </si>
  <si>
    <t>ORD-2507-352</t>
  </si>
  <si>
    <t>ORD-2507-353</t>
  </si>
  <si>
    <t>ORD-2507-354</t>
  </si>
  <si>
    <t>ORD-2507-355</t>
  </si>
  <si>
    <t>RESI5654961069</t>
  </si>
  <si>
    <t>ORD-2507-356</t>
  </si>
  <si>
    <t>ORD-2507-357</t>
  </si>
  <si>
    <t>ORD-2507-358</t>
  </si>
  <si>
    <t>ORD-2507-359</t>
  </si>
  <si>
    <t>ORD-2507-360</t>
  </si>
  <si>
    <t>ORD-2507-361</t>
  </si>
  <si>
    <t>ORD-2507-362</t>
  </si>
  <si>
    <t>ORD-2507-363</t>
  </si>
  <si>
    <t>ORD-2507-364</t>
  </si>
  <si>
    <t>ORD-2507-365</t>
  </si>
  <si>
    <t>ORD-2507-366</t>
  </si>
  <si>
    <t>ORD-2507-367</t>
  </si>
  <si>
    <t>ORD-2507-368</t>
  </si>
  <si>
    <t>ORD-2507-369</t>
  </si>
  <si>
    <t>ORD-2507-370</t>
  </si>
  <si>
    <t>ORD-2507-371</t>
  </si>
  <si>
    <t>ORD-2507-372</t>
  </si>
  <si>
    <t>ORD-2507-373</t>
  </si>
  <si>
    <t>ORD-2507-374</t>
  </si>
  <si>
    <t>ORD-2507-375</t>
  </si>
  <si>
    <t>RESI7384985150</t>
  </si>
  <si>
    <t>ORD-2507-376</t>
  </si>
  <si>
    <t>ORD-2507-377</t>
  </si>
  <si>
    <t>RESI8646369354</t>
  </si>
  <si>
    <t>ORD-2507-378</t>
  </si>
  <si>
    <t>RESI9283130753</t>
  </si>
  <si>
    <t>ORD-2507-379</t>
  </si>
  <si>
    <t>ORD-2507-380</t>
  </si>
  <si>
    <t>ORD-2507-381</t>
  </si>
  <si>
    <t>RESI1666898313</t>
  </si>
  <si>
    <t>ORD-2507-382</t>
  </si>
  <si>
    <t>ORD-2507-383</t>
  </si>
  <si>
    <t>ORD-2507-384</t>
  </si>
  <si>
    <t>ORD-2507-385</t>
  </si>
  <si>
    <t>ORD-2507-386</t>
  </si>
  <si>
    <t>ORD-2507-387</t>
  </si>
  <si>
    <t>ORD-2507-388</t>
  </si>
  <si>
    <t>ORD-2507-389</t>
  </si>
  <si>
    <t>ORD-2507-390</t>
  </si>
  <si>
    <t>ORD-2507-391</t>
  </si>
  <si>
    <t>ORD-2507-392</t>
  </si>
  <si>
    <t>ORD-2507-393</t>
  </si>
  <si>
    <t>ORD-2507-394</t>
  </si>
  <si>
    <t>ORD-2507-395</t>
  </si>
  <si>
    <t>ORD-2507-396</t>
  </si>
  <si>
    <t>ORD-2507-397</t>
  </si>
  <si>
    <t>ORD-2507-398</t>
  </si>
  <si>
    <t>ORD-2507-399</t>
  </si>
  <si>
    <t>ORD-2507-400</t>
  </si>
  <si>
    <t>ORD-2507-401</t>
  </si>
  <si>
    <t>ORD-2507-402</t>
  </si>
  <si>
    <t>ORD-2507-403</t>
  </si>
  <si>
    <t>ORD-2507-404</t>
  </si>
  <si>
    <t>ORD-2507-405</t>
  </si>
  <si>
    <t>ORD-2507-406</t>
  </si>
  <si>
    <t>ORD-2507-407</t>
  </si>
  <si>
    <t>ORD-2507-408</t>
  </si>
  <si>
    <t>ORD-2507-409</t>
  </si>
  <si>
    <t>RESI4898351305</t>
  </si>
  <si>
    <t>ORD-2507-410</t>
  </si>
  <si>
    <t>ORD-2507-411</t>
  </si>
  <si>
    <t>ORD-2507-412</t>
  </si>
  <si>
    <t>RESI1386903346</t>
  </si>
  <si>
    <t>ORD-2507-413</t>
  </si>
  <si>
    <t>ORD-2507-414</t>
  </si>
  <si>
    <t>RESI3473979489</t>
  </si>
  <si>
    <t>ORD-2507-415</t>
  </si>
  <si>
    <t>ORD-2507-416</t>
  </si>
  <si>
    <t>ORD-2507-417</t>
  </si>
  <si>
    <t>ORD-2507-418</t>
  </si>
  <si>
    <t>ORD-2507-419</t>
  </si>
  <si>
    <t>ORD-2507-420</t>
  </si>
  <si>
    <t>ORD-2507-421</t>
  </si>
  <si>
    <t>ORD-2507-422</t>
  </si>
  <si>
    <t>ORD-2507-423</t>
  </si>
  <si>
    <t>ORD-2507-424</t>
  </si>
  <si>
    <t>ORD-2507-425</t>
  </si>
  <si>
    <t>ORD-2507-426</t>
  </si>
  <si>
    <t>ORD-2507-427</t>
  </si>
  <si>
    <t>ORD-2507-428</t>
  </si>
  <si>
    <t>ORD-2507-429</t>
  </si>
  <si>
    <t>ORD-2507-430</t>
  </si>
  <si>
    <t>ORD-2507-431</t>
  </si>
  <si>
    <t>RESI5277084664</t>
  </si>
  <si>
    <t>ORD-2507-432</t>
  </si>
  <si>
    <t>RESI6522961108</t>
  </si>
  <si>
    <t>ORD-2507-433</t>
  </si>
  <si>
    <t>ORD-2507-434</t>
  </si>
  <si>
    <t>ORD-2507-435</t>
  </si>
  <si>
    <t>ORD-2507-436</t>
  </si>
  <si>
    <t>ORD-2507-437</t>
  </si>
  <si>
    <t>ORD-2507-438</t>
  </si>
  <si>
    <t>ORD-2507-439</t>
  </si>
  <si>
    <t>ORD-2507-440</t>
  </si>
  <si>
    <t>ORD-2507-441</t>
  </si>
  <si>
    <t>ORD-2507-442</t>
  </si>
  <si>
    <t>ORD-2507-443</t>
  </si>
  <si>
    <t>ORD-2507-444</t>
  </si>
  <si>
    <t>ORD-2507-445</t>
  </si>
  <si>
    <t>ORD-2507-446</t>
  </si>
  <si>
    <t>ORD-2507-447</t>
  </si>
  <si>
    <t>ORD-2507-448</t>
  </si>
  <si>
    <t>ORD-2507-449</t>
  </si>
  <si>
    <t>ORD-2507-450</t>
  </si>
  <si>
    <t>ORD-2507-451</t>
  </si>
  <si>
    <t>ORD-2507-452</t>
  </si>
  <si>
    <t>ORD-2507-453</t>
  </si>
  <si>
    <t>ORD-2507-454</t>
  </si>
  <si>
    <t>ORD-2507-455</t>
  </si>
  <si>
    <t>ORD-2507-456</t>
  </si>
  <si>
    <t>ORD-2507-457</t>
  </si>
  <si>
    <t>ORD-2507-458</t>
  </si>
  <si>
    <t>ORD-2507-459</t>
  </si>
  <si>
    <t>ORD-2507-460</t>
  </si>
  <si>
    <t>ORD-2507-461</t>
  </si>
  <si>
    <t>ORD-2507-462</t>
  </si>
  <si>
    <t>ORD-2507-463</t>
  </si>
  <si>
    <t>ORD-2507-464</t>
  </si>
  <si>
    <t>ORD-2507-465</t>
  </si>
  <si>
    <t>ORD-2507-466</t>
  </si>
  <si>
    <t>ORD-2507-467</t>
  </si>
  <si>
    <t>ORD-2507-468</t>
  </si>
  <si>
    <t>ORD-2507-469</t>
  </si>
  <si>
    <t>ORD-2507-470</t>
  </si>
  <si>
    <t>ORD-2507-471</t>
  </si>
  <si>
    <t>ORD-2507-472</t>
  </si>
  <si>
    <t>ORD-2507-473</t>
  </si>
  <si>
    <t>ORD-2507-474</t>
  </si>
  <si>
    <t>ORD-2507-475</t>
  </si>
  <si>
    <t>ORD-2507-476</t>
  </si>
  <si>
    <t>RESI9562384841</t>
  </si>
  <si>
    <t>ORD-2507-477</t>
  </si>
  <si>
    <t>ORD-2507-478</t>
  </si>
  <si>
    <t>ORD-2507-479</t>
  </si>
  <si>
    <t>ORD-2507-480</t>
  </si>
  <si>
    <t>RESI6067703428</t>
  </si>
  <si>
    <t>ORD-2507-481</t>
  </si>
  <si>
    <t>RESI6511718732</t>
  </si>
  <si>
    <t>ORD-2507-482</t>
  </si>
  <si>
    <t>ORD-2507-483</t>
  </si>
  <si>
    <t>ORD-2507-484</t>
  </si>
  <si>
    <t>ORD-2507-485</t>
  </si>
  <si>
    <t>ORD-2507-486</t>
  </si>
  <si>
    <t>ORD-2507-487</t>
  </si>
  <si>
    <t>ORD-2507-488</t>
  </si>
  <si>
    <t>ORD-2507-489</t>
  </si>
  <si>
    <t>ORD-2507-490</t>
  </si>
  <si>
    <t>ORD-2507-491</t>
  </si>
  <si>
    <t>ORD-2507-492</t>
  </si>
  <si>
    <t>ORD-2507-493</t>
  </si>
  <si>
    <t>ORD-2507-494</t>
  </si>
  <si>
    <t>ORD-2507-495</t>
  </si>
  <si>
    <t>ORD-2507-496</t>
  </si>
  <si>
    <t>ORD-2507-497</t>
  </si>
  <si>
    <t>ORD-2507-498</t>
  </si>
  <si>
    <t>ORD-2507-499</t>
  </si>
  <si>
    <t>ORD-2507-500</t>
  </si>
  <si>
    <t>RESI2812140441</t>
  </si>
  <si>
    <t>RESI4733616459</t>
  </si>
  <si>
    <t>RESI5728765136</t>
  </si>
  <si>
    <t>RESI2051454923</t>
  </si>
  <si>
    <t>RESI5908596099</t>
  </si>
  <si>
    <t>RESI4698408854</t>
  </si>
  <si>
    <t>RESI4272602734</t>
  </si>
  <si>
    <t>RESI8760038701</t>
  </si>
  <si>
    <t>RESI6004182187</t>
  </si>
  <si>
    <t>RESI2939118223</t>
  </si>
  <si>
    <t>RESI3030106617</t>
  </si>
  <si>
    <t>RESI1422701550</t>
  </si>
  <si>
    <t>RESI5618742930</t>
  </si>
  <si>
    <t>RESI1251837136</t>
  </si>
  <si>
    <t>RESI8380507338</t>
  </si>
  <si>
    <t>RESI1676168421</t>
  </si>
  <si>
    <t>RESI9760623742</t>
  </si>
  <si>
    <t>RESI5018948187</t>
  </si>
  <si>
    <t>RESI5972484792</t>
  </si>
  <si>
    <t>RESI3376077463</t>
  </si>
  <si>
    <t>RESI8019198243</t>
  </si>
  <si>
    <t>RESI1480494664</t>
  </si>
  <si>
    <t>RESI2536778950</t>
  </si>
  <si>
    <t>RESI2770791023</t>
  </si>
  <si>
    <t>RESI8982597239</t>
  </si>
  <si>
    <t>RESI8616379926</t>
  </si>
  <si>
    <t>RESI7161404428</t>
  </si>
  <si>
    <t>RESI6141226746</t>
  </si>
  <si>
    <t>RESI3381183483</t>
  </si>
  <si>
    <t>RESI6679017210</t>
  </si>
  <si>
    <t>RESI2333241445</t>
  </si>
  <si>
    <t>RESI6944142262</t>
  </si>
  <si>
    <t>RESI2995226582</t>
  </si>
  <si>
    <t>RESI7462972995</t>
  </si>
  <si>
    <t>RESI9922723063</t>
  </si>
  <si>
    <t>RESI7076811348</t>
  </si>
  <si>
    <t>RESI6928691380</t>
  </si>
  <si>
    <t>RESI3096929657</t>
  </si>
  <si>
    <t>RESI3294043548</t>
  </si>
  <si>
    <t>RESI9072992279</t>
  </si>
  <si>
    <t>RESI3799264931</t>
  </si>
  <si>
    <t>RESI8588769565</t>
  </si>
  <si>
    <t>RESI1851819913</t>
  </si>
  <si>
    <t>RESI8136179811</t>
  </si>
  <si>
    <t>RESI5952059278</t>
  </si>
  <si>
    <t>RESI2936179853</t>
  </si>
  <si>
    <t>RESI6756711494</t>
  </si>
  <si>
    <t>RESI7403028869</t>
  </si>
  <si>
    <t>RESI6715705115</t>
  </si>
  <si>
    <t>RESI1822662216</t>
  </si>
  <si>
    <t>RESI9908115095</t>
  </si>
  <si>
    <t>RESI3656086594</t>
  </si>
  <si>
    <t>RESI6201313620</t>
  </si>
  <si>
    <t>RESI8986950095</t>
  </si>
  <si>
    <t>RESI4550353803</t>
  </si>
  <si>
    <t>RESI7614170462</t>
  </si>
  <si>
    <t>RESI5083595988</t>
  </si>
  <si>
    <t>RESI5686850445</t>
  </si>
  <si>
    <t>RESI5452580287</t>
  </si>
  <si>
    <t>RESI8543865915</t>
  </si>
  <si>
    <t>RESI5975196341</t>
  </si>
  <si>
    <t>RESI8372755146</t>
  </si>
  <si>
    <t>RESI5594799319</t>
  </si>
  <si>
    <t>RESI6915072151</t>
  </si>
  <si>
    <t>RESI5212581851</t>
  </si>
  <si>
    <t>RESI7586857685</t>
  </si>
  <si>
    <t>RESI4747699292</t>
  </si>
  <si>
    <t>RESI7576309274</t>
  </si>
  <si>
    <t>RESI6385791669</t>
  </si>
  <si>
    <t>RESI9426850694</t>
  </si>
  <si>
    <t>RESI8298348088</t>
  </si>
  <si>
    <t>RESI8495457335</t>
  </si>
  <si>
    <t>RESI3698305085</t>
  </si>
  <si>
    <t>RESI1754368373</t>
  </si>
  <si>
    <t>RESI1323408297</t>
  </si>
  <si>
    <t>RESI7805633786</t>
  </si>
  <si>
    <t>RESI2753617371</t>
  </si>
  <si>
    <t>RESI2540492440</t>
  </si>
  <si>
    <t>RESI3559721644</t>
  </si>
  <si>
    <t>RESI5567946981</t>
  </si>
  <si>
    <t>RESI1133790981</t>
  </si>
  <si>
    <t>RESI6691628146</t>
  </si>
  <si>
    <t>RESI6218484323</t>
  </si>
  <si>
    <t>RESI3036965074</t>
  </si>
  <si>
    <t>RESI5819946657</t>
  </si>
  <si>
    <t>RESI4639017775</t>
  </si>
  <si>
    <t>RESI9702693937</t>
  </si>
  <si>
    <t>RESI8118240999</t>
  </si>
  <si>
    <t>RESI3560761628</t>
  </si>
  <si>
    <t>RESI5783809766</t>
  </si>
  <si>
    <t>RESI7088949191</t>
  </si>
  <si>
    <t>RESI6340003593</t>
  </si>
  <si>
    <t>RESI7417183769</t>
  </si>
  <si>
    <t>RESI3540128512</t>
  </si>
  <si>
    <t>RESI7472806994</t>
  </si>
  <si>
    <t>RESI4067961943</t>
  </si>
  <si>
    <t>RESI6958908766</t>
  </si>
  <si>
    <t>RESI4750707607</t>
  </si>
  <si>
    <t>RESI1665484476</t>
  </si>
  <si>
    <t>RESI4876877928</t>
  </si>
  <si>
    <t>RESI6322188162</t>
  </si>
  <si>
    <t>RESI5150090143</t>
  </si>
  <si>
    <t>RESI2224336336</t>
  </si>
  <si>
    <t>RESI2606152369</t>
  </si>
  <si>
    <t>RESI1590985753</t>
  </si>
  <si>
    <t>RESI1269754673</t>
  </si>
  <si>
    <t>RESI9957643727</t>
  </si>
  <si>
    <t>RESI8235656521</t>
  </si>
  <si>
    <t>RESI7328203808</t>
  </si>
  <si>
    <t>RESI9403012103</t>
  </si>
  <si>
    <t>RESI4531928910</t>
  </si>
  <si>
    <t>RESI2920407276</t>
  </si>
  <si>
    <t>RESI3918046336</t>
  </si>
  <si>
    <t>RESI6888247736</t>
  </si>
  <si>
    <t>RESI3412365931</t>
  </si>
  <si>
    <t>RESI8358867651</t>
  </si>
  <si>
    <t>RESI3469178881</t>
  </si>
  <si>
    <t>RESI5150074940</t>
  </si>
  <si>
    <t>RESI9138644862</t>
  </si>
  <si>
    <t>RESI7894019119</t>
  </si>
  <si>
    <t>RESI3744446292</t>
  </si>
  <si>
    <t>RESI7374810067</t>
  </si>
  <si>
    <t>RESI2370592316</t>
  </si>
  <si>
    <t>RESI4875395503</t>
  </si>
  <si>
    <t>RESI5756663747</t>
  </si>
  <si>
    <t>RESI7656585531</t>
  </si>
  <si>
    <t>RESI1172893522</t>
  </si>
  <si>
    <t>RESI9704383251</t>
  </si>
  <si>
    <t>RESI1471997674</t>
  </si>
  <si>
    <t>RESI4124168227</t>
  </si>
  <si>
    <t>RESI8272725281</t>
  </si>
  <si>
    <t>RESI7355707297</t>
  </si>
  <si>
    <t>RESI5924077461</t>
  </si>
  <si>
    <t>RESI2166605339</t>
  </si>
  <si>
    <t>RESI4310415016</t>
  </si>
  <si>
    <t>RESI3774110439</t>
  </si>
  <si>
    <t>RESI4473829163</t>
  </si>
  <si>
    <t>RESI2408434291</t>
  </si>
  <si>
    <t>RESI6710697191</t>
  </si>
  <si>
    <t>RESI8601409432</t>
  </si>
  <si>
    <t>RESI9215400091</t>
  </si>
  <si>
    <t>RESI1481933114</t>
  </si>
  <si>
    <t>RESI7487012742</t>
  </si>
  <si>
    <t>RESI3027530378</t>
  </si>
  <si>
    <t>RESI6916301780</t>
  </si>
  <si>
    <t>RESI5484962610</t>
  </si>
  <si>
    <t>RESI2377246195</t>
  </si>
  <si>
    <t>RESI8178361487</t>
  </si>
  <si>
    <t>RESI9837427517</t>
  </si>
  <si>
    <t>RESI1818112342</t>
  </si>
  <si>
    <t>RESI1065857791</t>
  </si>
  <si>
    <t>RESI8081204252</t>
  </si>
  <si>
    <t>RESI9786280935</t>
  </si>
  <si>
    <t>RESI6350369667</t>
  </si>
  <si>
    <t>RESI7642365889</t>
  </si>
  <si>
    <t>RESI4037270171</t>
  </si>
  <si>
    <t>RESI3426665919</t>
  </si>
  <si>
    <t>RESI7951902330</t>
  </si>
  <si>
    <t>RESI5625342041</t>
  </si>
  <si>
    <t>RESI6710338189</t>
  </si>
  <si>
    <t>RESI8013262671</t>
  </si>
  <si>
    <t>RESI8418324922</t>
  </si>
  <si>
    <t>RESI2619163247</t>
  </si>
  <si>
    <t>RESI1364994639</t>
  </si>
  <si>
    <t>RESI5718479235</t>
  </si>
  <si>
    <t>RESI6790905673</t>
  </si>
  <si>
    <t>RESI4180378138</t>
  </si>
  <si>
    <t>RESI2699013395</t>
  </si>
  <si>
    <t>RESI6097953682</t>
  </si>
  <si>
    <t>RESI8926438617</t>
  </si>
  <si>
    <t>RESI6942989052</t>
  </si>
  <si>
    <t>RESI3081379485</t>
  </si>
  <si>
    <t>RESI2254516608</t>
  </si>
  <si>
    <t>RESI8382963909</t>
  </si>
  <si>
    <t>RESI4507822591</t>
  </si>
  <si>
    <t>RESI4370902138</t>
  </si>
  <si>
    <t>RESI1408988968</t>
  </si>
  <si>
    <t>RESI3102209245</t>
  </si>
  <si>
    <t>RESI7391102387</t>
  </si>
  <si>
    <t>RESI7419751815</t>
  </si>
  <si>
    <t>RESI8888575793</t>
  </si>
  <si>
    <t>RESI2176904638</t>
  </si>
  <si>
    <t>RESI9981632126</t>
  </si>
  <si>
    <t>RESI5862655247</t>
  </si>
  <si>
    <t>RESI4755937285</t>
  </si>
  <si>
    <t>RESI8243746556</t>
  </si>
  <si>
    <t>RESI3768624284</t>
  </si>
  <si>
    <t>RESI3775278048</t>
  </si>
  <si>
    <t>RESI5861829469</t>
  </si>
  <si>
    <t>RESI8684942020</t>
  </si>
  <si>
    <t>RESI4470591645</t>
  </si>
  <si>
    <t>RESI3614915281</t>
  </si>
  <si>
    <t>RESI7138902282</t>
  </si>
  <si>
    <t>RESI4104309491</t>
  </si>
  <si>
    <t>RESI9741819989</t>
  </si>
  <si>
    <t>RESI4873807154</t>
  </si>
  <si>
    <t>RESI2584496586</t>
  </si>
  <si>
    <t>RESI4418680334</t>
  </si>
  <si>
    <t>RESI1399546384</t>
  </si>
  <si>
    <t>RESI5562470175</t>
  </si>
  <si>
    <t>RESI1870644102</t>
  </si>
  <si>
    <t>RESI7285025763</t>
  </si>
  <si>
    <t>RESI9454213661</t>
  </si>
  <si>
    <t>RESI5701809264</t>
  </si>
  <si>
    <t>RESI3768901084</t>
  </si>
  <si>
    <t>RESI2423995953</t>
  </si>
  <si>
    <t>RESI4901136913</t>
  </si>
  <si>
    <t>RESI6837342064</t>
  </si>
  <si>
    <t>RESI3821211202</t>
  </si>
  <si>
    <t>RESI7839819230</t>
  </si>
  <si>
    <t>RESI2327372855</t>
  </si>
  <si>
    <t>RESI4079223686</t>
  </si>
  <si>
    <t>RESI8675071314</t>
  </si>
  <si>
    <t>RESI1334176969</t>
  </si>
  <si>
    <t>RESI9912067529</t>
  </si>
  <si>
    <t>RESI6504099682</t>
  </si>
  <si>
    <t>RESI7317658317</t>
  </si>
  <si>
    <t>RESI7620473079</t>
  </si>
  <si>
    <t>RESI9739092337</t>
  </si>
  <si>
    <t>RESI2869999754</t>
  </si>
  <si>
    <t>RESI7527011028</t>
  </si>
  <si>
    <t>RESI5461537013</t>
  </si>
  <si>
    <t>RESI9019515562</t>
  </si>
  <si>
    <t>RESI3930025537</t>
  </si>
  <si>
    <t>RESI8952502057</t>
  </si>
  <si>
    <t>RESI8092994480</t>
  </si>
  <si>
    <t>RESI9037740227</t>
  </si>
  <si>
    <t>RESI5600836559</t>
  </si>
  <si>
    <t>RESI2646331504</t>
  </si>
  <si>
    <t>RESI6745958212</t>
  </si>
  <si>
    <t>RESI9684051360</t>
  </si>
  <si>
    <t>RESI5272119095</t>
  </si>
  <si>
    <t>RESI5334930042</t>
  </si>
  <si>
    <t>RESI5751366455</t>
  </si>
  <si>
    <t>RESI9302705838</t>
  </si>
  <si>
    <t>RESI6287793163</t>
  </si>
  <si>
    <t>RESI1497791242</t>
  </si>
  <si>
    <t>RESI7016293621</t>
  </si>
  <si>
    <t>RESI1684598046</t>
  </si>
  <si>
    <t>RESI4830092090</t>
  </si>
  <si>
    <t>RESI9045090355</t>
  </si>
  <si>
    <t>RESI3632445649</t>
  </si>
  <si>
    <t>RESI3177244907</t>
  </si>
  <si>
    <t>RESI3806215682</t>
  </si>
  <si>
    <t>RESI3829998009</t>
  </si>
  <si>
    <t>RESI2780136605</t>
  </si>
  <si>
    <t>RESI9080510951</t>
  </si>
  <si>
    <t>RESI8991678061</t>
  </si>
  <si>
    <t>RESI8030335064</t>
  </si>
  <si>
    <t>RESI9644783539</t>
  </si>
  <si>
    <t>RESI7705605962</t>
  </si>
  <si>
    <t>RESI9761206076</t>
  </si>
  <si>
    <t>RESI7208619610</t>
  </si>
  <si>
    <t>RESI2358945892</t>
  </si>
  <si>
    <t>RESI5666504394</t>
  </si>
  <si>
    <t>RESI3723205427</t>
  </si>
  <si>
    <t>RESI5660584367</t>
  </si>
  <si>
    <t>RESI4660390742</t>
  </si>
  <si>
    <t>RESI3815235019</t>
  </si>
  <si>
    <t>RESI9412376000</t>
  </si>
  <si>
    <t>RESI7356353895</t>
  </si>
  <si>
    <t>RESI3208200227</t>
  </si>
  <si>
    <t>RESI2005102559</t>
  </si>
  <si>
    <t>RESI8481445242</t>
  </si>
  <si>
    <t>RESI9021793855</t>
  </si>
  <si>
    <t>RESI5970811968</t>
  </si>
  <si>
    <t>RESI8874242713</t>
  </si>
  <si>
    <t>RESI2136107759</t>
  </si>
  <si>
    <t>RESI1413599241</t>
  </si>
  <si>
    <t>RESI9776500600</t>
  </si>
  <si>
    <t>RESI6169824924</t>
  </si>
  <si>
    <t>RESI6281827528</t>
  </si>
  <si>
    <t>RESI7418263314</t>
  </si>
  <si>
    <t>RESI5449848690</t>
  </si>
  <si>
    <t>RESI9977193987</t>
  </si>
  <si>
    <t>RESI7764117705</t>
  </si>
  <si>
    <t>RESI2107327477</t>
  </si>
  <si>
    <t>RESI2155671697</t>
  </si>
  <si>
    <t>RESI7951820749</t>
  </si>
  <si>
    <t>RESI7366396017</t>
  </si>
  <si>
    <t>RESI7112493808</t>
  </si>
  <si>
    <t>RESI9640701016</t>
  </si>
  <si>
    <t>RESI2571632270</t>
  </si>
  <si>
    <t>RESI2635881694</t>
  </si>
  <si>
    <t>RESI6732306182</t>
  </si>
  <si>
    <t>RESI9441870024</t>
  </si>
  <si>
    <t>RESI1442421654</t>
  </si>
  <si>
    <t>RESI7587552692</t>
  </si>
  <si>
    <t>RESI2625035499</t>
  </si>
  <si>
    <t>RESI4665677395</t>
  </si>
  <si>
    <t>RESI1095051435</t>
  </si>
  <si>
    <t>RESI5087280062</t>
  </si>
  <si>
    <t>RESI6364252503</t>
  </si>
  <si>
    <t>RESI9771121724</t>
  </si>
  <si>
    <t>RESI8013290620</t>
  </si>
  <si>
    <t>RESI3684922912</t>
  </si>
  <si>
    <t>RESI5873637580</t>
  </si>
  <si>
    <t>RESI1688669716</t>
  </si>
  <si>
    <t>RESI9670335754</t>
  </si>
  <si>
    <t>RESI6510997463</t>
  </si>
  <si>
    <t>RESI3084649514</t>
  </si>
  <si>
    <t>RESI4042699946</t>
  </si>
  <si>
    <t>RESI1813726301</t>
  </si>
  <si>
    <t>RESI1447116404</t>
  </si>
  <si>
    <t>RESI8923587668</t>
  </si>
  <si>
    <t>RESI7238025415</t>
  </si>
  <si>
    <t>RESI8826879784</t>
  </si>
  <si>
    <t>RESI6295669542</t>
  </si>
  <si>
    <t>RESI7160290489</t>
  </si>
  <si>
    <t>RESI3997331061</t>
  </si>
  <si>
    <t>RESI1234238999</t>
  </si>
  <si>
    <t>RESI3262584884</t>
  </si>
  <si>
    <t>RESI6649840375</t>
  </si>
  <si>
    <t>RESI4197133819</t>
  </si>
  <si>
    <t>RESI2203423402</t>
  </si>
  <si>
    <t>RESI7895006867</t>
  </si>
  <si>
    <t>RESI5875872347</t>
  </si>
  <si>
    <t>RESI7892184524</t>
  </si>
  <si>
    <t>RESI9269680715</t>
  </si>
  <si>
    <t>RESI6354895816</t>
  </si>
  <si>
    <t>RESI5876105046</t>
  </si>
  <si>
    <t>RESI4149337748</t>
  </si>
  <si>
    <t>RESI1644630523</t>
  </si>
  <si>
    <t>RESI9605108260</t>
  </si>
  <si>
    <t>RESI7243759249</t>
  </si>
  <si>
    <t>RESI4667168880</t>
  </si>
  <si>
    <t>RESI3414532686</t>
  </si>
  <si>
    <t>RESI5573821760</t>
  </si>
  <si>
    <t>RESI5239945630</t>
  </si>
  <si>
    <t>RESI7432749100</t>
  </si>
  <si>
    <t>RESI9585583837</t>
  </si>
  <si>
    <t>RESI7657171838</t>
  </si>
  <si>
    <t>RESI9742656117</t>
  </si>
  <si>
    <t>RESI7532959755</t>
  </si>
  <si>
    <t>RESI7896382125</t>
  </si>
  <si>
    <t>RESI2299780396</t>
  </si>
  <si>
    <t>RESI1570015858</t>
  </si>
  <si>
    <t>RESI1861379367</t>
  </si>
  <si>
    <t>RESI5600953105</t>
  </si>
  <si>
    <t>RESI8298719245</t>
  </si>
  <si>
    <t>RESI3011229698</t>
  </si>
  <si>
    <t>RESI9084863137</t>
  </si>
  <si>
    <t>RESI3181627202</t>
  </si>
  <si>
    <t>RESI3353423112</t>
  </si>
  <si>
    <t>RESI2014275094</t>
  </si>
  <si>
    <t>RESI9888897104</t>
  </si>
  <si>
    <t>RESI4478233603</t>
  </si>
  <si>
    <t>RESI9973421080</t>
  </si>
  <si>
    <t>RESI1133937440</t>
  </si>
  <si>
    <t>RESI9265587451</t>
  </si>
  <si>
    <t>RESI1583152392</t>
  </si>
  <si>
    <t>RESI6947304439</t>
  </si>
  <si>
    <t>RESI9752563670</t>
  </si>
  <si>
    <t>RESI8640187694</t>
  </si>
  <si>
    <t>RESI9175836491</t>
  </si>
  <si>
    <t>RESI9741659629</t>
  </si>
  <si>
    <t>RESI5412211686</t>
  </si>
  <si>
    <t>RESI3593393772</t>
  </si>
  <si>
    <t>RESI7287896242</t>
  </si>
  <si>
    <t>RESI8719383556</t>
  </si>
  <si>
    <t>RESI6733641358</t>
  </si>
  <si>
    <t>RESI5852914708</t>
  </si>
  <si>
    <t>RESI8599339588</t>
  </si>
  <si>
    <t>RESI2136726892</t>
  </si>
  <si>
    <t>RESI2112380464</t>
  </si>
  <si>
    <t>RESI7167820709</t>
  </si>
  <si>
    <t>RESI6836509775</t>
  </si>
  <si>
    <t>RESI1872395778</t>
  </si>
  <si>
    <t>RESI4158193327</t>
  </si>
  <si>
    <t>RESI8781527616</t>
  </si>
  <si>
    <t>RESI3488270884</t>
  </si>
  <si>
    <t>RESI1947351792</t>
  </si>
  <si>
    <t>RESI6039919293</t>
  </si>
  <si>
    <t>RESI7925383538</t>
  </si>
  <si>
    <t>RESI8613098877</t>
  </si>
  <si>
    <t>RESI8375312491</t>
  </si>
  <si>
    <t>RESI6236751117</t>
  </si>
  <si>
    <t>RESI1185180108</t>
  </si>
  <si>
    <t>RESI4373662535</t>
  </si>
  <si>
    <t>RESI5767984371</t>
  </si>
  <si>
    <t>RESI7912464476</t>
  </si>
  <si>
    <t>RESI5551169498</t>
  </si>
  <si>
    <t>RESI4672214312</t>
  </si>
  <si>
    <t>RESI5064122912</t>
  </si>
  <si>
    <t>RESI4527419370</t>
  </si>
  <si>
    <t>RESI1389680278</t>
  </si>
  <si>
    <t>RESI9038253771</t>
  </si>
  <si>
    <t>RESI3940614579</t>
  </si>
  <si>
    <t>RESI4018690355</t>
  </si>
  <si>
    <t>RESI5822000305</t>
  </si>
  <si>
    <t>RESI6062958224</t>
  </si>
  <si>
    <t>RESI5862020519</t>
  </si>
  <si>
    <t>RESI8674352222</t>
  </si>
  <si>
    <t>RESI1203233294</t>
  </si>
  <si>
    <t>RESI4412168053</t>
  </si>
  <si>
    <t>Status Kepatuhan Waktu</t>
  </si>
  <si>
    <t>Status Kelengkapan Tgl Pembayaran</t>
  </si>
  <si>
    <t>Status Kelengkapan Tgl Pengiriman</t>
  </si>
  <si>
    <t>List Kurir</t>
  </si>
  <si>
    <t>Singkatan</t>
  </si>
  <si>
    <t>JNE EXPRESS</t>
  </si>
  <si>
    <t>Anter aja</t>
  </si>
  <si>
    <t>Rumus Memperbaiki nama Kurir</t>
  </si>
  <si>
    <t>Status Kelengkapan Kurir</t>
  </si>
  <si>
    <t>Status Kebersihan Data</t>
  </si>
  <si>
    <t>Rumus Status Kebersihan Data</t>
  </si>
  <si>
    <t>Bersih</t>
  </si>
  <si>
    <t>Data Tidak Bersih</t>
  </si>
  <si>
    <t>kurir fixed</t>
  </si>
  <si>
    <t>Status Data Bersih</t>
  </si>
  <si>
    <t>Rata2 Waktu Diserahkan Ke Kurir</t>
  </si>
  <si>
    <t>(All)</t>
  </si>
  <si>
    <t>Valid</t>
  </si>
  <si>
    <t>Kurir Tidak Diisi</t>
  </si>
  <si>
    <t>Jumlah Kepatuhan Waktu</t>
  </si>
  <si>
    <t>Validasi Resi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</si>
</sst>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b/>
      <sz val="11"/>
      <color theme="0"/>
      <name val="Calibri"/>
      <family val="2"/>
      <scheme val="minor"/>
    </font>
  </fonts>
  <fills count="5">
    <fill>
      <patternFill patternType="none"/>
    </fill>
    <fill>
      <patternFill patternType="gray125"/>
    </fill>
    <fill>
      <patternFill patternType="solid">
        <fgColor theme="9" tint="-0.249977111117893"/>
        <bgColor indexed="64"/>
      </patternFill>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1">
    <xf numFmtId="0" fontId="0" fillId="0" borderId="0" xfId="0"/>
    <xf numFmtId="14" fontId="0" fillId="0" borderId="0" xfId="0" applyNumberFormat="1"/>
    <xf numFmtId="0" fontId="0" fillId="0" borderId="1" xfId="0" applyBorder="1"/>
    <xf numFmtId="0" fontId="1" fillId="2" borderId="1" xfId="0" applyFont="1" applyFill="1" applyBorder="1"/>
    <xf numFmtId="0" fontId="0" fillId="0" borderId="0" xfId="0" pivotButton="1"/>
    <xf numFmtId="0" fontId="0" fillId="0" borderId="0" xfId="0" applyAlignment="1">
      <alignment horizontal="left"/>
    </xf>
    <xf numFmtId="10" fontId="0" fillId="0" borderId="0" xfId="0" applyNumberFormat="1"/>
    <xf numFmtId="0" fontId="2" fillId="3" borderId="2" xfId="0" applyFont="1" applyFill="1" applyBorder="1"/>
    <xf numFmtId="0" fontId="0" fillId="4" borderId="2" xfId="0" applyFill="1" applyBorder="1"/>
    <xf numFmtId="0" fontId="1" fillId="2" borderId="0" xfId="0" applyFont="1" applyFill="1"/>
    <xf numFmtId="2" fontId="0" fillId="0" borderId="0" xfId="0" applyNumberFormat="1"/>
  </cellXfs>
  <cellStyles count="1">
    <cellStyle name="Normal" xfId="0" builtinId="0"/>
  </cellStyles>
  <dxfs count="13">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s>
  <tableStyles count="0" defaultTableStyle="TableStyleMedium2" defaultPivotStyle="PivotStyleLight16"/>
  <colors>
    <mruColors>
      <color rgb="FFAEEE8E"/>
      <color rgb="FFC8F4BE"/>
      <color rgb="FF0A0A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[process_data.xlsx]Pivot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lumMod val="50000"/>
                  </a:schemeClr>
                </a:solidFill>
              </a:rPr>
              <a:t>Kepatuhan  Terhadap Waktu Pengiriman</a:t>
            </a:r>
          </a:p>
        </c:rich>
      </c:tx>
      <c:layout>
        <c:manualLayout>
          <c:xMode val="edge"/>
          <c:yMode val="edge"/>
          <c:x val="0.14527013417739562"/>
          <c:y val="6.70474822878501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4448651301574"/>
          <c:y val="0.24058871560956896"/>
          <c:w val="0.72954951377349764"/>
          <c:h val="0.6297958307376631"/>
        </c:manualLayout>
      </c:layout>
      <c:barChart>
        <c:barDir val="bar"/>
        <c:grouping val="clustered"/>
        <c:varyColors val="0"/>
        <c:ser>
          <c:idx val="0"/>
          <c:order val="0"/>
          <c:tx>
            <c:strRef>
              <c:f>'Pivot Table'!$C$12</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Table'!$B$13:$B$17</c:f>
              <c:strCache>
                <c:ptCount val="4"/>
                <c:pt idx="0">
                  <c:v>Anteraja</c:v>
                </c:pt>
                <c:pt idx="1">
                  <c:v>JNE</c:v>
                </c:pt>
                <c:pt idx="2">
                  <c:v>SiCepat</c:v>
                </c:pt>
                <c:pt idx="3">
                  <c:v>Kurir Tidak Diisi</c:v>
                </c:pt>
              </c:strCache>
            </c:strRef>
          </c:cat>
          <c:val>
            <c:numRef>
              <c:f>'Pivot Table'!$C$13:$C$17</c:f>
              <c:numCache>
                <c:formatCode>General</c:formatCode>
                <c:ptCount val="4"/>
                <c:pt idx="0">
                  <c:v>48</c:v>
                </c:pt>
                <c:pt idx="1">
                  <c:v>220</c:v>
                </c:pt>
                <c:pt idx="2">
                  <c:v>225</c:v>
                </c:pt>
                <c:pt idx="3">
                  <c:v>7</c:v>
                </c:pt>
              </c:numCache>
            </c:numRef>
          </c:val>
          <c:extLst>
            <c:ext xmlns:c16="http://schemas.microsoft.com/office/drawing/2014/chart" uri="{C3380CC4-5D6E-409C-BE32-E72D297353CC}">
              <c16:uniqueId val="{00000000-B7B5-4C79-96CC-B24EBDA9213A}"/>
            </c:ext>
          </c:extLst>
        </c:ser>
        <c:dLbls>
          <c:dLblPos val="outEnd"/>
          <c:showLegendKey val="0"/>
          <c:showVal val="1"/>
          <c:showCatName val="0"/>
          <c:showSerName val="0"/>
          <c:showPercent val="0"/>
          <c:showBubbleSize val="0"/>
        </c:dLbls>
        <c:gapWidth val="182"/>
        <c:axId val="1858130512"/>
        <c:axId val="1858142032"/>
      </c:barChart>
      <c:catAx>
        <c:axId val="1858130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142032"/>
        <c:crosses val="autoZero"/>
        <c:auto val="1"/>
        <c:lblAlgn val="ctr"/>
        <c:lblOffset val="100"/>
        <c:noMultiLvlLbl val="0"/>
      </c:catAx>
      <c:valAx>
        <c:axId val="1858142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13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[process_data.xlsx]Pivot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chemeClr val="accent6">
                    <a:lumMod val="50000"/>
                  </a:schemeClr>
                </a:solidFill>
              </a:rPr>
              <a:t>Rata - Rata Waktu</a:t>
            </a:r>
            <a:r>
              <a:rPr lang="en-US" b="0" baseline="0">
                <a:solidFill>
                  <a:schemeClr val="accent6">
                    <a:lumMod val="50000"/>
                  </a:schemeClr>
                </a:solidFill>
              </a:rPr>
              <a:t> Pengiriman Ke Kurir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Table'!$F$4:$F$8</c:f>
              <c:strCache>
                <c:ptCount val="4"/>
                <c:pt idx="0">
                  <c:v>Anteraja</c:v>
                </c:pt>
                <c:pt idx="1">
                  <c:v>JNE</c:v>
                </c:pt>
                <c:pt idx="2">
                  <c:v>Kurir Tidak Diisi</c:v>
                </c:pt>
                <c:pt idx="3">
                  <c:v>SiCepat</c:v>
                </c:pt>
              </c:strCache>
            </c:strRef>
          </c:cat>
          <c:val>
            <c:numRef>
              <c:f>'Pivot Table'!$G$4:$G$8</c:f>
              <c:numCache>
                <c:formatCode>0.00</c:formatCode>
                <c:ptCount val="4"/>
                <c:pt idx="0">
                  <c:v>4.6444444444444448</c:v>
                </c:pt>
                <c:pt idx="1">
                  <c:v>24.171428571428571</c:v>
                </c:pt>
                <c:pt idx="2">
                  <c:v>5</c:v>
                </c:pt>
                <c:pt idx="3">
                  <c:v>19.683720930232557</c:v>
                </c:pt>
              </c:numCache>
            </c:numRef>
          </c:val>
          <c:extLst>
            <c:ext xmlns:c16="http://schemas.microsoft.com/office/drawing/2014/chart" uri="{C3380CC4-5D6E-409C-BE32-E72D297353CC}">
              <c16:uniqueId val="{00000000-392E-49AD-BE85-63A3B20621CF}"/>
            </c:ext>
          </c:extLst>
        </c:ser>
        <c:dLbls>
          <c:dLblPos val="outEnd"/>
          <c:showLegendKey val="0"/>
          <c:showVal val="1"/>
          <c:showCatName val="0"/>
          <c:showSerName val="0"/>
          <c:showPercent val="0"/>
          <c:showBubbleSize val="0"/>
        </c:dLbls>
        <c:gapWidth val="219"/>
        <c:overlap val="-27"/>
        <c:axId val="1757524064"/>
        <c:axId val="1757533184"/>
      </c:barChart>
      <c:catAx>
        <c:axId val="175752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533184"/>
        <c:crosses val="autoZero"/>
        <c:auto val="1"/>
        <c:lblAlgn val="ctr"/>
        <c:lblOffset val="100"/>
        <c:noMultiLvlLbl val="0"/>
      </c:catAx>
      <c:valAx>
        <c:axId val="17575331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52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[process_data.xlsx]Pivot Table!PivotTable3</c:name>
    <c:fmtId val="3"/>
  </c:pivotSource>
  <c:chart>
    <c:title>
      <c:tx>
        <c:rich>
          <a:bodyPr rot="0" spcFirstLastPara="1" vertOverflow="ellipsis" vert="horz" wrap="square" anchor="ctr" anchorCtr="1"/>
          <a:lstStyle/>
          <a:p>
            <a:pPr>
              <a:defRPr sz="1600" b="0" i="0" u="none" strike="noStrike" kern="1200" spc="0" baseline="0">
                <a:solidFill>
                  <a:schemeClr val="accent6">
                    <a:lumMod val="50000"/>
                  </a:schemeClr>
                </a:solidFill>
                <a:latin typeface="+mn-lt"/>
                <a:ea typeface="+mn-ea"/>
                <a:cs typeface="+mn-cs"/>
              </a:defRPr>
            </a:pPr>
            <a:r>
              <a:rPr lang="en-US" sz="1600" b="0">
                <a:solidFill>
                  <a:schemeClr val="accent6">
                    <a:lumMod val="50000"/>
                  </a:schemeClr>
                </a:solidFill>
              </a:rPr>
              <a:t>Validasi Bentuk Resi</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19050">
            <a:solidFill>
              <a:schemeClr val="lt1"/>
            </a:solidFill>
          </a:ln>
          <a:effectLst/>
        </c:spPr>
      </c:pivotFmt>
      <c:pivotFmt>
        <c:idx val="5"/>
        <c:spPr>
          <a:solidFill>
            <a:schemeClr val="accent6">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lumMod val="60000"/>
              <a:lumOff val="40000"/>
            </a:schemeClr>
          </a:solidFill>
          <a:ln w="19050">
            <a:solidFill>
              <a:schemeClr val="lt1"/>
            </a:solidFill>
          </a:ln>
          <a:effectLst/>
        </c:spPr>
      </c:pivotFmt>
      <c:pivotFmt>
        <c:idx val="8"/>
        <c:spPr>
          <a:solidFill>
            <a:schemeClr val="accent6">
              <a:lumMod val="50000"/>
            </a:schemeClr>
          </a:solidFill>
          <a:ln w="19050">
            <a:solidFill>
              <a:schemeClr val="lt1"/>
            </a:solidFill>
          </a:ln>
          <a:effectLst/>
        </c:spPr>
      </c:pivotFmt>
    </c:pivotFmts>
    <c:plotArea>
      <c:layout/>
      <c:pieChart>
        <c:varyColors val="1"/>
        <c:ser>
          <c:idx val="0"/>
          <c:order val="0"/>
          <c:tx>
            <c:strRef>
              <c:f>'Pivot Table'!$C$20</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6E2E-441F-AAAB-6281EE65B3BB}"/>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6E2E-441F-AAAB-6281EE65B3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Table'!$B$21:$B$23</c:f>
              <c:strCache>
                <c:ptCount val="2"/>
                <c:pt idx="0">
                  <c:v>Tidak Valid</c:v>
                </c:pt>
                <c:pt idx="1">
                  <c:v>Valid</c:v>
                </c:pt>
              </c:strCache>
            </c:strRef>
          </c:cat>
          <c:val>
            <c:numRef>
              <c:f>'Pivot Table'!$C$21:$C$23</c:f>
              <c:numCache>
                <c:formatCode>0.00%</c:formatCode>
                <c:ptCount val="2"/>
                <c:pt idx="0">
                  <c:v>0.108</c:v>
                </c:pt>
                <c:pt idx="1">
                  <c:v>0.89200000000000002</c:v>
                </c:pt>
              </c:numCache>
            </c:numRef>
          </c:val>
          <c:extLst>
            <c:ext xmlns:c16="http://schemas.microsoft.com/office/drawing/2014/chart" uri="{C3380CC4-5D6E-409C-BE32-E72D297353CC}">
              <c16:uniqueId val="{00000004-6E2E-441F-AAAB-6281EE65B3B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538270325552384"/>
          <c:y val="0.36922986035388494"/>
          <c:w val="0.25198650599354733"/>
          <c:h val="0.3832801106067940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[process_data.xlsx]Pivot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accent6">
                    <a:lumMod val="50000"/>
                  </a:schemeClr>
                </a:solidFill>
              </a:rPr>
              <a:t>Distribusi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solidFill>
              <a:schemeClr val="lt1"/>
            </a:solidFill>
          </a:ln>
          <a:effectLst/>
        </c:spPr>
      </c:pivotFmt>
      <c:pivotFmt>
        <c:idx val="4"/>
        <c:spPr>
          <a:solidFill>
            <a:schemeClr val="accent6">
              <a:lumMod val="60000"/>
              <a:lumOff val="40000"/>
            </a:schemeClr>
          </a:solidFill>
          <a:ln w="19050">
            <a:solidFill>
              <a:schemeClr val="lt1"/>
            </a:solidFill>
          </a:ln>
          <a:effectLst/>
        </c:spPr>
      </c:pivotFmt>
      <c:pivotFmt>
        <c:idx val="5"/>
        <c:spPr>
          <a:solidFill>
            <a:schemeClr val="accent6">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pivotFmt>
      <c:pivotFmt>
        <c:idx val="7"/>
        <c:spPr>
          <a:solidFill>
            <a:schemeClr val="accent6">
              <a:lumMod val="60000"/>
              <a:lumOff val="40000"/>
            </a:schemeClr>
          </a:solidFill>
          <a:ln w="19050">
            <a:solidFill>
              <a:schemeClr val="lt1"/>
            </a:solidFill>
          </a:ln>
          <a:effectLst/>
        </c:spPr>
      </c:pivotFmt>
    </c:pivotFmts>
    <c:plotArea>
      <c:layout>
        <c:manualLayout>
          <c:layoutTarget val="inner"/>
          <c:xMode val="edge"/>
          <c:yMode val="edge"/>
          <c:x val="0.12817083266054294"/>
          <c:y val="0.22220132461616132"/>
          <c:w val="0.44067893457293539"/>
          <c:h val="0.70253919509672669"/>
        </c:manualLayout>
      </c:layout>
      <c:doughnutChart>
        <c:varyColors val="1"/>
        <c:ser>
          <c:idx val="0"/>
          <c:order val="0"/>
          <c:tx>
            <c:strRef>
              <c:f>'Pivot Table'!$C$3</c:f>
              <c:strCache>
                <c:ptCount val="1"/>
                <c:pt idx="0">
                  <c:v>Total</c:v>
                </c:pt>
              </c:strCache>
            </c:strRef>
          </c:tx>
          <c:spPr>
            <a:solidFill>
              <a:schemeClr val="accent6">
                <a:lumMod val="60000"/>
                <a:lumOff val="40000"/>
              </a:schemeClr>
            </a:solidFill>
          </c:spPr>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6A56-4099-9AAB-D19675657250}"/>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6A56-4099-9AAB-D196756572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Table'!$B$4:$B$6</c:f>
              <c:strCache>
                <c:ptCount val="2"/>
                <c:pt idx="0">
                  <c:v>Bersih</c:v>
                </c:pt>
                <c:pt idx="1">
                  <c:v>Data Tidak Bersih</c:v>
                </c:pt>
              </c:strCache>
            </c:strRef>
          </c:cat>
          <c:val>
            <c:numRef>
              <c:f>'Pivot Table'!$C$4:$C$6</c:f>
              <c:numCache>
                <c:formatCode>General</c:formatCode>
                <c:ptCount val="2"/>
                <c:pt idx="0">
                  <c:v>425</c:v>
                </c:pt>
                <c:pt idx="1">
                  <c:v>75</c:v>
                </c:pt>
              </c:numCache>
            </c:numRef>
          </c:val>
          <c:extLst>
            <c:ext xmlns:c16="http://schemas.microsoft.com/office/drawing/2014/chart" uri="{C3380CC4-5D6E-409C-BE32-E72D297353CC}">
              <c16:uniqueId val="{00000004-6A56-4099-9AAB-D1967565725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63119838939667194"/>
          <c:y val="0.32185888586855538"/>
          <c:w val="0.25837463457117993"/>
          <c:h val="0.3998167240640494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9525</xdr:rowOff>
    </xdr:from>
    <xdr:to>
      <xdr:col>20</xdr:col>
      <xdr:colOff>0</xdr:colOff>
      <xdr:row>6</xdr:row>
      <xdr:rowOff>0</xdr:rowOff>
    </xdr:to>
    <xdr:sp macro="" textlink="">
      <xdr:nvSpPr>
        <xdr:cNvPr id="2" name="Rectangle 1">
          <a:extLst>
            <a:ext uri="{FF2B5EF4-FFF2-40B4-BE49-F238E27FC236}">
              <a16:creationId xmlns:a16="http://schemas.microsoft.com/office/drawing/2014/main" id="{64C7724D-231E-CFCF-10B5-91DD8914FA9B}"/>
            </a:ext>
          </a:extLst>
        </xdr:cNvPr>
        <xdr:cNvSpPr/>
      </xdr:nvSpPr>
      <xdr:spPr>
        <a:xfrm>
          <a:off x="1833113" y="404902"/>
          <a:ext cx="10387642" cy="781230"/>
        </a:xfrm>
        <a:prstGeom prst="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D" sz="3000"/>
            <a:t>DASHBOARD KEPATUHAN PENGIRIMAN</a:t>
          </a:r>
          <a:endParaRPr lang="en-ID" sz="3000">
            <a:solidFill>
              <a:schemeClr val="bg1"/>
            </a:solidFill>
          </a:endParaRPr>
        </a:p>
      </xdr:txBody>
    </xdr:sp>
    <xdr:clientData/>
  </xdr:twoCellAnchor>
  <xdr:twoCellAnchor>
    <xdr:from>
      <xdr:col>3</xdr:col>
      <xdr:colOff>0</xdr:colOff>
      <xdr:row>6</xdr:row>
      <xdr:rowOff>1795</xdr:rowOff>
    </xdr:from>
    <xdr:to>
      <xdr:col>20</xdr:col>
      <xdr:colOff>0</xdr:colOff>
      <xdr:row>40</xdr:row>
      <xdr:rowOff>0</xdr:rowOff>
    </xdr:to>
    <xdr:sp macro="" textlink="">
      <xdr:nvSpPr>
        <xdr:cNvPr id="3" name="Rectangle 2">
          <a:extLst>
            <a:ext uri="{FF2B5EF4-FFF2-40B4-BE49-F238E27FC236}">
              <a16:creationId xmlns:a16="http://schemas.microsoft.com/office/drawing/2014/main" id="{328E91D1-D565-91B0-045C-B8C17DF55364}"/>
            </a:ext>
          </a:extLst>
        </xdr:cNvPr>
        <xdr:cNvSpPr/>
      </xdr:nvSpPr>
      <xdr:spPr>
        <a:xfrm>
          <a:off x="1840424" y="1164168"/>
          <a:ext cx="10429068" cy="6584985"/>
        </a:xfrm>
        <a:prstGeom prst="rect">
          <a:avLst/>
        </a:prstGeom>
        <a:solidFill>
          <a:srgbClr val="C8F4B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3</xdr:col>
      <xdr:colOff>193476</xdr:colOff>
      <xdr:row>7</xdr:row>
      <xdr:rowOff>0</xdr:rowOff>
    </xdr:from>
    <xdr:to>
      <xdr:col>13</xdr:col>
      <xdr:colOff>321790</xdr:colOff>
      <xdr:row>10</xdr:row>
      <xdr:rowOff>188702</xdr:rowOff>
    </xdr:to>
    <mc:AlternateContent xmlns:mc="http://schemas.openxmlformats.org/markup-compatibility/2006" xmlns:a14="http://schemas.microsoft.com/office/drawing/2010/main">
      <mc:Choice Requires="a14">
        <xdr:graphicFrame macro="">
          <xdr:nvGraphicFramePr>
            <xdr:cNvPr id="4" name="Kurir">
              <a:extLst>
                <a:ext uri="{FF2B5EF4-FFF2-40B4-BE49-F238E27FC236}">
                  <a16:creationId xmlns:a16="http://schemas.microsoft.com/office/drawing/2014/main" id="{27C5254F-E4A9-4637-AB9A-06A57E0948AC}"/>
                </a:ext>
              </a:extLst>
            </xdr:cNvPr>
            <xdr:cNvGraphicFramePr/>
          </xdr:nvGraphicFramePr>
          <xdr:xfrm>
            <a:off x="0" y="0"/>
            <a:ext cx="0" cy="0"/>
          </xdr:xfrm>
          <a:graphic>
            <a:graphicData uri="http://schemas.microsoft.com/office/drawing/2010/slicer">
              <sle:slicer xmlns:sle="http://schemas.microsoft.com/office/drawing/2010/slicer" name="Kurir"/>
            </a:graphicData>
          </a:graphic>
        </xdr:graphicFrame>
      </mc:Choice>
      <mc:Fallback xmlns="">
        <xdr:sp macro="" textlink="">
          <xdr:nvSpPr>
            <xdr:cNvPr id="0" name=""/>
            <xdr:cNvSpPr>
              <a:spLocks noTextEdit="1"/>
            </xdr:cNvSpPr>
          </xdr:nvSpPr>
          <xdr:spPr>
            <a:xfrm>
              <a:off x="2026589" y="1383821"/>
              <a:ext cx="6238692" cy="78176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210110</xdr:colOff>
      <xdr:row>11</xdr:row>
      <xdr:rowOff>168088</xdr:rowOff>
    </xdr:from>
    <xdr:to>
      <xdr:col>6</xdr:col>
      <xdr:colOff>210111</xdr:colOff>
      <xdr:row>19</xdr:row>
      <xdr:rowOff>165461</xdr:rowOff>
    </xdr:to>
    <mc:AlternateContent xmlns:mc="http://schemas.openxmlformats.org/markup-compatibility/2006" xmlns:a14="http://schemas.microsoft.com/office/drawing/2010/main">
      <mc:Choice Requires="a14">
        <xdr:graphicFrame macro="">
          <xdr:nvGraphicFramePr>
            <xdr:cNvPr id="5" name="Status_Pesanan">
              <a:extLst>
                <a:ext uri="{FF2B5EF4-FFF2-40B4-BE49-F238E27FC236}">
                  <a16:creationId xmlns:a16="http://schemas.microsoft.com/office/drawing/2014/main" id="{A8BD95B2-9D0B-4E01-9FF5-92D04F04105E}"/>
                </a:ext>
              </a:extLst>
            </xdr:cNvPr>
            <xdr:cNvGraphicFramePr/>
          </xdr:nvGraphicFramePr>
          <xdr:xfrm>
            <a:off x="0" y="0"/>
            <a:ext cx="0" cy="0"/>
          </xdr:xfrm>
          <a:graphic>
            <a:graphicData uri="http://schemas.microsoft.com/office/drawing/2010/slicer">
              <sle:slicer xmlns:sle="http://schemas.microsoft.com/office/drawing/2010/slicer" name="Status_Pesanan"/>
            </a:graphicData>
          </a:graphic>
        </xdr:graphicFrame>
      </mc:Choice>
      <mc:Fallback xmlns="">
        <xdr:sp macro="" textlink="">
          <xdr:nvSpPr>
            <xdr:cNvPr id="0" name=""/>
            <xdr:cNvSpPr>
              <a:spLocks noTextEdit="1"/>
            </xdr:cNvSpPr>
          </xdr:nvSpPr>
          <xdr:spPr>
            <a:xfrm>
              <a:off x="2059081" y="2325220"/>
              <a:ext cx="1848971" cy="156619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232262</xdr:colOff>
      <xdr:row>20</xdr:row>
      <xdr:rowOff>140074</xdr:rowOff>
    </xdr:from>
    <xdr:to>
      <xdr:col>6</xdr:col>
      <xdr:colOff>224118</xdr:colOff>
      <xdr:row>28</xdr:row>
      <xdr:rowOff>2660</xdr:rowOff>
    </xdr:to>
    <mc:AlternateContent xmlns:mc="http://schemas.openxmlformats.org/markup-compatibility/2006" xmlns:a14="http://schemas.microsoft.com/office/drawing/2010/main">
      <mc:Choice Requires="a14">
        <xdr:graphicFrame macro="">
          <xdr:nvGraphicFramePr>
            <xdr:cNvPr id="14" name="Status Kepatuhan Waktu">
              <a:extLst>
                <a:ext uri="{FF2B5EF4-FFF2-40B4-BE49-F238E27FC236}">
                  <a16:creationId xmlns:a16="http://schemas.microsoft.com/office/drawing/2014/main" id="{CB5C7F0E-D239-4A8B-88ED-623EA1F84D18}"/>
                </a:ext>
              </a:extLst>
            </xdr:cNvPr>
            <xdr:cNvGraphicFramePr/>
          </xdr:nvGraphicFramePr>
          <xdr:xfrm>
            <a:off x="0" y="0"/>
            <a:ext cx="0" cy="0"/>
          </xdr:xfrm>
          <a:graphic>
            <a:graphicData uri="http://schemas.microsoft.com/office/drawing/2010/slicer">
              <sle:slicer xmlns:sle="http://schemas.microsoft.com/office/drawing/2010/slicer" name="Status Kepatuhan Waktu"/>
            </a:graphicData>
          </a:graphic>
        </xdr:graphicFrame>
      </mc:Choice>
      <mc:Fallback xmlns="">
        <xdr:sp macro="" textlink="">
          <xdr:nvSpPr>
            <xdr:cNvPr id="0" name=""/>
            <xdr:cNvSpPr>
              <a:spLocks noTextEdit="1"/>
            </xdr:cNvSpPr>
          </xdr:nvSpPr>
          <xdr:spPr>
            <a:xfrm>
              <a:off x="2081233" y="4062133"/>
              <a:ext cx="1840826" cy="143140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434754</xdr:colOff>
      <xdr:row>11</xdr:row>
      <xdr:rowOff>154571</xdr:rowOff>
    </xdr:from>
    <xdr:to>
      <xdr:col>13</xdr:col>
      <xdr:colOff>321790</xdr:colOff>
      <xdr:row>23</xdr:row>
      <xdr:rowOff>141587</xdr:rowOff>
    </xdr:to>
    <xdr:graphicFrame macro="">
      <xdr:nvGraphicFramePr>
        <xdr:cNvPr id="19" name="Chart 18">
          <a:extLst>
            <a:ext uri="{FF2B5EF4-FFF2-40B4-BE49-F238E27FC236}">
              <a16:creationId xmlns:a16="http://schemas.microsoft.com/office/drawing/2014/main" id="{2DFC887C-E2F9-4102-A84B-1BA794B89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514864</xdr:colOff>
      <xdr:row>6</xdr:row>
      <xdr:rowOff>167331</xdr:rowOff>
    </xdr:from>
    <xdr:to>
      <xdr:col>19</xdr:col>
      <xdr:colOff>359434</xdr:colOff>
      <xdr:row>13</xdr:row>
      <xdr:rowOff>187411</xdr:rowOff>
    </xdr:to>
    <mc:AlternateContent xmlns:mc="http://schemas.openxmlformats.org/markup-compatibility/2006" xmlns:tsle="http://schemas.microsoft.com/office/drawing/2012/timeslicer">
      <mc:Choice Requires="tsle">
        <xdr:graphicFrame macro="">
          <xdr:nvGraphicFramePr>
            <xdr:cNvPr id="20" name="Tgl_Pembayaran">
              <a:extLst>
                <a:ext uri="{FF2B5EF4-FFF2-40B4-BE49-F238E27FC236}">
                  <a16:creationId xmlns:a16="http://schemas.microsoft.com/office/drawing/2014/main" id="{D43FC37B-1718-4CA2-9BF2-AD696F346F0D}"/>
                </a:ext>
              </a:extLst>
            </xdr:cNvPr>
            <xdr:cNvGraphicFramePr/>
          </xdr:nvGraphicFramePr>
          <xdr:xfrm>
            <a:off x="0" y="0"/>
            <a:ext cx="0" cy="0"/>
          </xdr:xfrm>
          <a:graphic>
            <a:graphicData uri="http://schemas.microsoft.com/office/drawing/2012/timeslicer">
              <tsle:timeslicer name="Tgl_Pembayaran"/>
            </a:graphicData>
          </a:graphic>
        </xdr:graphicFrame>
      </mc:Choice>
      <mc:Fallback xmlns="">
        <xdr:sp macro="" textlink="">
          <xdr:nvSpPr>
            <xdr:cNvPr id="0" name=""/>
            <xdr:cNvSpPr>
              <a:spLocks noTextEdit="1"/>
            </xdr:cNvSpPr>
          </xdr:nvSpPr>
          <xdr:spPr>
            <a:xfrm>
              <a:off x="8527070" y="1343949"/>
              <a:ext cx="3542511" cy="13928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6</xdr:col>
      <xdr:colOff>450507</xdr:colOff>
      <xdr:row>24</xdr:row>
      <xdr:rowOff>141585</xdr:rowOff>
    </xdr:from>
    <xdr:to>
      <xdr:col>13</xdr:col>
      <xdr:colOff>308919</xdr:colOff>
      <xdr:row>38</xdr:row>
      <xdr:rowOff>34636</xdr:rowOff>
    </xdr:to>
    <xdr:graphicFrame macro="">
      <xdr:nvGraphicFramePr>
        <xdr:cNvPr id="21" name="Chart 20">
          <a:extLst>
            <a:ext uri="{FF2B5EF4-FFF2-40B4-BE49-F238E27FC236}">
              <a16:creationId xmlns:a16="http://schemas.microsoft.com/office/drawing/2014/main" id="{72079D6E-4EA7-4FCE-B140-72BF4FBF2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525517</xdr:colOff>
      <xdr:row>15</xdr:row>
      <xdr:rowOff>19718</xdr:rowOff>
    </xdr:from>
    <xdr:to>
      <xdr:col>19</xdr:col>
      <xdr:colOff>361293</xdr:colOff>
      <xdr:row>26</xdr:row>
      <xdr:rowOff>46177</xdr:rowOff>
    </xdr:to>
    <xdr:graphicFrame macro="">
      <xdr:nvGraphicFramePr>
        <xdr:cNvPr id="22" name="Chart 21">
          <a:extLst>
            <a:ext uri="{FF2B5EF4-FFF2-40B4-BE49-F238E27FC236}">
              <a16:creationId xmlns:a16="http://schemas.microsoft.com/office/drawing/2014/main" id="{C6127569-D228-4FCE-BA74-CEEEB66BC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530151</xdr:colOff>
      <xdr:row>27</xdr:row>
      <xdr:rowOff>8922</xdr:rowOff>
    </xdr:from>
    <xdr:to>
      <xdr:col>19</xdr:col>
      <xdr:colOff>349898</xdr:colOff>
      <xdr:row>38</xdr:row>
      <xdr:rowOff>58315</xdr:rowOff>
    </xdr:to>
    <xdr:graphicFrame macro="">
      <xdr:nvGraphicFramePr>
        <xdr:cNvPr id="23" name="Chart 22">
          <a:extLst>
            <a:ext uri="{FF2B5EF4-FFF2-40B4-BE49-F238E27FC236}">
              <a16:creationId xmlns:a16="http://schemas.microsoft.com/office/drawing/2014/main" id="{555F5698-0FDC-47EE-A034-43AAF74DC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215833</xdr:colOff>
      <xdr:row>29</xdr:row>
      <xdr:rowOff>104314</xdr:rowOff>
    </xdr:from>
    <xdr:to>
      <xdr:col>6</xdr:col>
      <xdr:colOff>219808</xdr:colOff>
      <xdr:row>36</xdr:row>
      <xdr:rowOff>175846</xdr:rowOff>
    </xdr:to>
    <xdr:grpSp>
      <xdr:nvGrpSpPr>
        <xdr:cNvPr id="27" name="Group 26">
          <a:extLst>
            <a:ext uri="{FF2B5EF4-FFF2-40B4-BE49-F238E27FC236}">
              <a16:creationId xmlns:a16="http://schemas.microsoft.com/office/drawing/2014/main" id="{C744FDD2-B4C8-4DA3-A6D0-267E1D232DB5}"/>
            </a:ext>
          </a:extLst>
        </xdr:cNvPr>
        <xdr:cNvGrpSpPr/>
      </xdr:nvGrpSpPr>
      <xdr:grpSpPr>
        <a:xfrm>
          <a:off x="2029246" y="5416333"/>
          <a:ext cx="1817389" cy="1353744"/>
          <a:chOff x="7127327" y="2846552"/>
          <a:chExt cx="1379483" cy="1083879"/>
        </a:xfrm>
      </xdr:grpSpPr>
      <xdr:sp macro="" textlink="">
        <xdr:nvSpPr>
          <xdr:cNvPr id="28" name="Rectangle 27">
            <a:extLst>
              <a:ext uri="{FF2B5EF4-FFF2-40B4-BE49-F238E27FC236}">
                <a16:creationId xmlns:a16="http://schemas.microsoft.com/office/drawing/2014/main" id="{4DE37730-9CF2-72CD-8780-63935C3EDCF7}"/>
              </a:ext>
            </a:extLst>
          </xdr:cNvPr>
          <xdr:cNvSpPr/>
        </xdr:nvSpPr>
        <xdr:spPr>
          <a:xfrm>
            <a:off x="7127327" y="2846552"/>
            <a:ext cx="1379483" cy="108387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29" name="TextBox 28">
            <a:extLst>
              <a:ext uri="{FF2B5EF4-FFF2-40B4-BE49-F238E27FC236}">
                <a16:creationId xmlns:a16="http://schemas.microsoft.com/office/drawing/2014/main" id="{BB720776-A636-7C65-AE35-5336E00DD993}"/>
              </a:ext>
            </a:extLst>
          </xdr:cNvPr>
          <xdr:cNvSpPr txBox="1"/>
        </xdr:nvSpPr>
        <xdr:spPr>
          <a:xfrm>
            <a:off x="7356075" y="2999828"/>
            <a:ext cx="961604" cy="312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D" sz="2000" b="1">
                <a:solidFill>
                  <a:schemeClr val="accent6">
                    <a:lumMod val="50000"/>
                  </a:schemeClr>
                </a:solidFill>
              </a:rPr>
              <a:t>Total Data</a:t>
            </a:r>
          </a:p>
        </xdr:txBody>
      </xdr:sp>
      <xdr:sp macro="" textlink="'Pivot Table'!C7">
        <xdr:nvSpPr>
          <xdr:cNvPr id="30" name="TextBox 29">
            <a:extLst>
              <a:ext uri="{FF2B5EF4-FFF2-40B4-BE49-F238E27FC236}">
                <a16:creationId xmlns:a16="http://schemas.microsoft.com/office/drawing/2014/main" id="{CD6C371B-5C09-EEAC-A792-51EE2E758A42}"/>
              </a:ext>
            </a:extLst>
          </xdr:cNvPr>
          <xdr:cNvSpPr txBox="1"/>
        </xdr:nvSpPr>
        <xdr:spPr>
          <a:xfrm>
            <a:off x="7455800" y="3379669"/>
            <a:ext cx="755431" cy="304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8F9DD0E-C055-4C4A-BCB6-AA832701B230}" type="TxLink">
              <a:rPr lang="en-US" sz="2000" b="0" i="0" u="none" strike="noStrike">
                <a:solidFill>
                  <a:srgbClr val="000000"/>
                </a:solidFill>
                <a:latin typeface="Calibri"/>
                <a:ea typeface="Calibri"/>
                <a:cs typeface="Calibri"/>
              </a:rPr>
              <a:pPr algn="ctr"/>
              <a:t>500</a:t>
            </a:fld>
            <a:endParaRPr lang="en-ID" sz="20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ust" refreshedDate="45851.916721296293" createdVersion="8" refreshedVersion="8" minRefreshableVersion="3" recordCount="500" xr:uid="{B112DAE2-0BE7-48D6-985A-5446D77588F8}">
  <cacheSource type="worksheet">
    <worksheetSource name="dOrders_1"/>
  </cacheSource>
  <cacheFields count="15">
    <cacheField name="ID_Pesanan" numFmtId="0">
      <sharedItems/>
    </cacheField>
    <cacheField name="Tgl_Pembayaran" numFmtId="14">
      <sharedItems containsSemiMixedTypes="0" containsNonDate="0" containsDate="1" containsString="0" minDate="2023-01-01T00:00:00" maxDate="2025-06-19T00:00:00" count="382">
        <d v="2023-04-06T00:00:00"/>
        <d v="2023-09-10T00:00:00"/>
        <d v="2023-04-28T00:00:00"/>
        <d v="2023-04-19T00:00:00"/>
        <d v="2023-03-01T00:00:00"/>
        <d v="2023-08-19T00:00:00"/>
        <d v="2023-04-11T00:00:00"/>
        <d v="2023-01-03T00:00:00"/>
        <d v="2023-07-14T00:00:00"/>
        <d v="2023-03-24T00:00:00"/>
        <d v="2023-10-16T00:00:00"/>
        <d v="2023-02-15T00:00:00"/>
        <d v="2023-06-02T00:00:00"/>
        <d v="2023-09-13T00:00:00"/>
        <d v="2023-07-24T00:00:00"/>
        <d v="2023-03-13T00:00:00"/>
        <d v="2023-05-31T00:00:00"/>
        <d v="2023-09-07T00:00:00"/>
        <d v="2023-08-29T00:00:00"/>
        <d v="2023-12-27T00:00:00"/>
        <d v="2023-09-11T00:00:00"/>
        <d v="2023-05-10T00:00:00"/>
        <d v="2023-03-25T00:00:00"/>
        <d v="2023-03-03T00:00:00"/>
        <d v="2023-11-19T00:00:00"/>
        <d v="2023-01-15T00:00:00"/>
        <d v="2023-12-15T00:00:00"/>
        <d v="2023-02-07T00:00:00"/>
        <d v="2023-06-20T00:00:00"/>
        <d v="2023-09-14T00:00:00"/>
        <d v="2023-02-16T00:00:00"/>
        <d v="2023-10-10T00:00:00"/>
        <d v="2023-08-22T00:00:00"/>
        <d v="2023-05-26T00:00:00"/>
        <d v="2023-06-09T00:00:00"/>
        <d v="2023-04-24T00:00:00"/>
        <d v="2023-08-05T00:00:00"/>
        <d v="2023-12-26T00:00:00"/>
        <d v="2023-10-07T00:00:00"/>
        <d v="2023-03-11T00:00:00"/>
        <d v="2023-12-20T00:00:00"/>
        <d v="2023-07-11T00:00:00"/>
        <d v="2023-10-28T00:00:00"/>
        <d v="2023-05-27T00:00:00"/>
        <d v="2023-11-21T00:00:00"/>
        <d v="2023-02-12T00:00:00"/>
        <d v="2023-05-06T00:00:00"/>
        <d v="2023-09-28T00:00:00"/>
        <d v="2023-05-21T00:00:00"/>
        <d v="2023-09-29T00:00:00"/>
        <d v="2023-05-22T00:00:00"/>
        <d v="2023-10-22T00:00:00"/>
        <d v="2023-06-16T00:00:00"/>
        <d v="2023-05-01T00:00:00"/>
        <d v="2023-11-02T00:00:00"/>
        <d v="2023-08-28T00:00:00"/>
        <d v="2023-11-23T00:00:00"/>
        <d v="2023-09-25T00:00:00"/>
        <d v="2023-08-12T00:00:00"/>
        <d v="2023-08-20T00:00:00"/>
        <d v="2023-03-26T00:00:00"/>
        <d v="2023-02-17T00:00:00"/>
        <d v="2023-08-03T00:00:00"/>
        <d v="2023-10-30T00:00:00"/>
        <d v="2023-06-28T00:00:00"/>
        <d v="2023-07-21T00:00:00"/>
        <d v="2023-06-26T00:00:00"/>
        <d v="2023-03-02T00:00:00"/>
        <d v="2023-05-08T00:00:00"/>
        <d v="2023-01-02T00:00:00"/>
        <d v="2023-08-23T00:00:00"/>
        <d v="2023-03-30T00:00:00"/>
        <d v="2023-10-21T00:00:00"/>
        <d v="2023-12-01T00:00:00"/>
        <d v="2023-12-22T00:00:00"/>
        <d v="2023-03-07T00:00:00"/>
        <d v="2023-08-17T00:00:00"/>
        <d v="2023-01-07T00:00:00"/>
        <d v="2023-05-14T00:00:00"/>
        <d v="2023-04-22T00:00:00"/>
        <d v="2023-04-03T00:00:00"/>
        <d v="2023-10-14T00:00:00"/>
        <d v="2023-03-31T00:00:00"/>
        <d v="2023-08-13T00:00:00"/>
        <d v="2023-02-08T00:00:00"/>
        <d v="2023-11-27T00:00:00"/>
        <d v="2023-11-24T00:00:00"/>
        <d v="2023-03-17T00:00:00"/>
        <d v="2023-12-13T00:00:00"/>
        <d v="2023-04-09T00:00:00"/>
        <d v="2023-10-29T00:00:00"/>
        <d v="2023-08-21T00:00:00"/>
        <d v="2023-06-01T00:00:00"/>
        <d v="2023-11-04T00:00:00"/>
        <d v="2023-05-16T00:00:00"/>
        <d v="2023-09-16T00:00:00"/>
        <d v="2023-06-03T00:00:00"/>
        <d v="2023-04-10T00:00:00"/>
        <d v="2023-09-12T00:00:00"/>
        <d v="2023-05-18T00:00:00"/>
        <d v="2023-06-23T00:00:00"/>
        <d v="2023-04-21T00:00:00"/>
        <d v="2023-01-10T00:00:00"/>
        <d v="2023-10-06T00:00:00"/>
        <d v="2023-12-16T00:00:00"/>
        <d v="2023-09-18T00:00:00"/>
        <d v="2023-02-19T00:00:00"/>
        <d v="2023-04-29T00:00:00"/>
        <d v="2023-01-26T00:00:00"/>
        <d v="2023-07-01T00:00:00"/>
        <d v="2023-10-31T00:00:00"/>
        <d v="2023-07-30T00:00:00"/>
        <d v="2023-02-25T00:00:00"/>
        <d v="2023-10-19T00:00:00"/>
        <d v="2023-01-05T00:00:00"/>
        <d v="2023-01-20T00:00:00"/>
        <d v="2023-06-13T00:00:00"/>
        <d v="2023-07-31T00:00:00"/>
        <d v="2023-06-15T00:00:00"/>
        <d v="2023-07-26T00:00:00"/>
        <d v="2023-02-03T00:00:00"/>
        <d v="2023-11-29T00:00:00"/>
        <d v="2023-06-21T00:00:00"/>
        <d v="2023-03-23T00:00:00"/>
        <d v="2023-05-20T00:00:00"/>
        <d v="2023-12-17T00:00:00"/>
        <d v="2023-09-30T00:00:00"/>
        <d v="2023-01-16T00:00:00"/>
        <d v="2023-12-31T00:00:00"/>
        <d v="2023-06-08T00:00:00"/>
        <d v="2023-02-02T00:00:00"/>
        <d v="2023-01-01T00:00:00"/>
        <d v="2023-04-05T00:00:00"/>
        <d v="2023-10-24T00:00:00"/>
        <d v="2023-06-24T00:00:00"/>
        <d v="2023-08-16T00:00:00"/>
        <d v="2023-11-28T00:00:00"/>
        <d v="2023-04-27T00:00:00"/>
        <d v="2023-07-03T00:00:00"/>
        <d v="2023-01-13T00:00:00"/>
        <d v="2023-11-06T00:00:00"/>
        <d v="2023-10-11T00:00:00"/>
        <d v="2023-11-14T00:00:00"/>
        <d v="2023-06-07T00:00:00"/>
        <d v="2023-07-10T00:00:00"/>
        <d v="2023-09-01T00:00:00"/>
        <d v="2023-11-05T00:00:00"/>
        <d v="2023-01-11T00:00:00"/>
        <d v="2023-02-04T00:00:00"/>
        <d v="2023-03-16T00:00:00"/>
        <d v="2023-11-07T00:00:00"/>
        <d v="2023-02-10T00:00:00"/>
        <d v="2023-02-06T00:00:00"/>
        <d v="2023-02-21T00:00:00"/>
        <d v="2023-05-04T00:00:00"/>
        <d v="2023-01-17T00:00:00"/>
        <d v="2023-04-01T00:00:00"/>
        <d v="2023-01-06T00:00:00"/>
        <d v="2023-12-10T00:00:00"/>
        <d v="2023-06-29T00:00:00"/>
        <d v="2024-10-16T00:00:00"/>
        <d v="2024-12-15T00:00:00"/>
        <d v="2024-07-03T00:00:00"/>
        <d v="2024-04-09T00:00:00"/>
        <d v="2024-01-24T00:00:00"/>
        <d v="2024-02-15T00:00:00"/>
        <d v="2024-10-04T00:00:00"/>
        <d v="2024-10-08T00:00:00"/>
        <d v="2024-03-05T00:00:00"/>
        <d v="2024-04-14T00:00:00"/>
        <d v="2024-12-21T00:00:00"/>
        <d v="2024-10-18T00:00:00"/>
        <d v="2024-03-06T00:00:00"/>
        <d v="2024-03-28T00:00:00"/>
        <d v="2024-04-01T00:00:00"/>
        <d v="2024-07-09T00:00:00"/>
        <d v="2024-03-22T00:00:00"/>
        <d v="2024-08-29T00:00:00"/>
        <d v="2024-09-12T00:00:00"/>
        <d v="2024-12-08T00:00:00"/>
        <d v="2024-06-02T00:00:00"/>
        <d v="2024-08-06T00:00:00"/>
        <d v="2024-12-19T00:00:00"/>
        <d v="2024-05-10T00:00:00"/>
        <d v="2024-04-25T00:00:00"/>
        <d v="2024-12-03T00:00:00"/>
        <d v="2024-01-25T00:00:00"/>
        <d v="2024-12-04T00:00:00"/>
        <d v="2024-02-23T00:00:00"/>
        <d v="2024-12-23T00:00:00"/>
        <d v="2024-02-24T00:00:00"/>
        <d v="2024-10-03T00:00:00"/>
        <d v="2024-11-29T00:00:00"/>
        <d v="2024-11-13T00:00:00"/>
        <d v="2024-10-23T00:00:00"/>
        <d v="2024-01-16T00:00:00"/>
        <d v="2024-12-07T00:00:00"/>
        <d v="2024-01-02T00:00:00"/>
        <d v="2024-06-27T00:00:00"/>
        <d v="2024-02-11T00:00:00"/>
        <d v="2024-02-19T00:00:00"/>
        <d v="2024-06-03T00:00:00"/>
        <d v="2024-08-17T00:00:00"/>
        <d v="2024-11-26T00:00:00"/>
        <d v="2024-03-09T00:00:00"/>
        <d v="2024-03-24T00:00:00"/>
        <d v="2024-09-03T00:00:00"/>
        <d v="2024-05-05T00:00:00"/>
        <d v="2024-06-04T00:00:00"/>
        <d v="2024-08-09T00:00:00"/>
        <d v="2024-05-29T00:00:00"/>
        <d v="2024-08-14T00:00:00"/>
        <d v="2024-06-01T00:00:00"/>
        <d v="2024-11-27T00:00:00"/>
        <d v="2024-07-30T00:00:00"/>
        <d v="2024-03-27T00:00:00"/>
        <d v="2024-09-22T00:00:00"/>
        <d v="2024-07-17T00:00:00"/>
        <d v="2024-10-29T00:00:00"/>
        <d v="2024-09-09T00:00:00"/>
        <d v="2024-11-16T00:00:00"/>
        <d v="2024-11-30T00:00:00"/>
        <d v="2024-03-02T00:00:00"/>
        <d v="2024-01-22T00:00:00"/>
        <d v="2024-11-01T00:00:00"/>
        <d v="2024-07-18T00:00:00"/>
        <d v="2024-06-20T00:00:00"/>
        <d v="2024-08-24T00:00:00"/>
        <d v="2024-10-11T00:00:00"/>
        <d v="2024-12-31T00:00:00"/>
        <d v="2024-03-31T00:00:00"/>
        <d v="2024-07-21T00:00:00"/>
        <d v="2024-03-16T00:00:00"/>
        <d v="2024-09-04T00:00:00"/>
        <d v="2024-11-04T00:00:00"/>
        <d v="2024-06-06T00:00:00"/>
        <d v="2024-09-20T00:00:00"/>
        <d v="2024-05-13T00:00:00"/>
        <d v="2024-10-09T00:00:00"/>
        <d v="2024-01-05T00:00:00"/>
        <d v="2024-11-24T00:00:00"/>
        <d v="2024-07-20T00:00:00"/>
        <d v="2024-05-21T00:00:00"/>
        <d v="2024-07-31T00:00:00"/>
        <d v="2024-01-21T00:00:00"/>
        <d v="2024-06-09T00:00:00"/>
        <d v="2024-08-23T00:00:00"/>
        <d v="2024-04-17T00:00:00"/>
        <d v="2024-06-30T00:00:00"/>
        <d v="2024-11-12T00:00:00"/>
        <d v="2024-04-21T00:00:00"/>
        <d v="2024-06-13T00:00:00"/>
        <d v="2024-06-11T00:00:00"/>
        <d v="2024-04-12T00:00:00"/>
        <d v="2024-03-04T00:00:00"/>
        <d v="2024-05-27T00:00:00"/>
        <d v="2024-11-08T00:00:00"/>
        <d v="2024-09-15T00:00:00"/>
        <d v="2024-08-27T00:00:00"/>
        <d v="2024-05-14T00:00:00"/>
        <d v="2024-06-19T00:00:00"/>
        <d v="2024-10-20T00:00:00"/>
        <d v="2024-02-18T00:00:00"/>
        <d v="2024-01-08T00:00:00"/>
        <d v="2024-06-07T00:00:00"/>
        <d v="2024-04-22T00:00:00"/>
        <d v="2024-01-26T00:00:00"/>
        <d v="2024-11-20T00:00:00"/>
        <d v="2024-01-03T00:00:00"/>
        <d v="2024-02-06T00:00:00"/>
        <d v="2024-07-11T00:00:00"/>
        <d v="2024-09-21T00:00:00"/>
        <d v="2024-03-15T00:00:00"/>
        <d v="2024-02-21T00:00:00"/>
        <d v="2024-03-29T00:00:00"/>
        <d v="2024-10-10T00:00:00"/>
        <d v="2024-03-10T00:00:00"/>
        <d v="2024-07-29T00:00:00"/>
        <d v="2024-01-04T00:00:00"/>
        <d v="2024-02-04T00:00:00"/>
        <d v="2024-01-01T00:00:00"/>
        <d v="2024-05-08T00:00:00"/>
        <d v="2024-06-17T00:00:00"/>
        <d v="2024-05-01T00:00:00"/>
        <d v="2024-05-11T00:00:00"/>
        <d v="2024-11-02T00:00:00"/>
        <d v="2024-11-03T00:00:00"/>
        <d v="2024-10-19T00:00:00"/>
        <d v="2024-08-01T00:00:00"/>
        <d v="2024-05-07T00:00:00"/>
        <d v="2024-11-18T00:00:00"/>
        <d v="2024-11-07T00:00:00"/>
        <d v="2024-06-28T00:00:00"/>
        <d v="2024-02-28T00:00:00"/>
        <d v="2024-09-23T00:00:00"/>
        <d v="2024-10-27T00:00:00"/>
        <d v="2024-07-04T00:00:00"/>
        <d v="2024-03-08T00:00:00"/>
        <d v="2024-09-16T00:00:00"/>
        <d v="2024-09-01T00:00:00"/>
        <d v="2024-07-27T00:00:00"/>
        <d v="2024-01-29T00:00:00"/>
        <d v="2024-12-02T00:00:00"/>
        <d v="2024-09-18T00:00:00"/>
        <d v="2024-12-20T00:00:00"/>
        <d v="2024-12-22T00:00:00"/>
        <d v="2024-11-25T00:00:00"/>
        <d v="2024-11-14T00:00:00"/>
        <d v="2024-11-11T00:00:00"/>
        <d v="2024-03-12T00:00:00"/>
        <d v="2024-11-06T00:00:00"/>
        <d v="2024-02-01T00:00:00"/>
        <d v="2024-02-26T00:00:00"/>
        <d v="2024-05-22T00:00:00"/>
        <d v="2024-04-20T00:00:00"/>
        <d v="2024-08-30T00:00:00"/>
        <d v="2025-06-12T00:00:00"/>
        <d v="2025-04-06T00:00:00"/>
        <d v="2025-01-15T00:00:00"/>
        <d v="2025-01-24T00:00:00"/>
        <d v="2025-03-16T00:00:00"/>
        <d v="2025-02-09T00:00:00"/>
        <d v="2025-01-21T00:00:00"/>
        <d v="2025-04-21T00:00:00"/>
        <d v="2025-06-09T00:00:00"/>
        <d v="2025-04-29T00:00:00"/>
        <d v="2025-03-05T00:00:00"/>
        <d v="2025-05-30T00:00:00"/>
        <d v="2025-05-29T00:00:00"/>
        <d v="2025-03-07T00:00:00"/>
        <d v="2025-05-17T00:00:00"/>
        <d v="2025-05-01T00:00:00"/>
        <d v="2025-06-13T00:00:00"/>
        <d v="2025-05-15T00:00:00"/>
        <d v="2025-02-17T00:00:00"/>
        <d v="2025-05-14T00:00:00"/>
        <d v="2025-05-05T00:00:00"/>
        <d v="2025-03-31T00:00:00"/>
        <d v="2025-02-10T00:00:00"/>
        <d v="2025-02-20T00:00:00"/>
        <d v="2025-03-04T00:00:00"/>
        <d v="2025-04-09T00:00:00"/>
        <d v="2025-03-25T00:00:00"/>
        <d v="2025-03-17T00:00:00"/>
        <d v="2025-01-10T00:00:00"/>
        <d v="2025-04-01T00:00:00"/>
        <d v="2025-04-16T00:00:00"/>
        <d v="2025-04-08T00:00:00"/>
        <d v="2025-06-16T00:00:00"/>
        <d v="2025-01-29T00:00:00"/>
        <d v="2025-01-11T00:00:00"/>
        <d v="2025-03-11T00:00:00"/>
        <d v="2025-04-14T00:00:00"/>
        <d v="2025-06-05T00:00:00"/>
        <d v="2025-04-04T00:00:00"/>
        <d v="2025-04-28T00:00:00"/>
        <d v="2025-01-28T00:00:00"/>
        <d v="2025-04-03T00:00:00"/>
        <d v="2025-05-13T00:00:00"/>
        <d v="2025-03-18T00:00:00"/>
        <d v="2025-06-02T00:00:00"/>
        <d v="2025-02-21T00:00:00"/>
        <d v="2025-05-07T00:00:00"/>
        <d v="2025-03-14T00:00:00"/>
        <d v="2025-03-13T00:00:00"/>
        <d v="2025-02-05T00:00:00"/>
        <d v="2025-03-22T00:00:00"/>
        <d v="2025-01-04T00:00:00"/>
        <d v="2025-04-23T00:00:00"/>
        <d v="2025-01-13T00:00:00"/>
        <d v="2025-03-08T00:00:00"/>
        <d v="2025-03-30T00:00:00"/>
        <d v="2025-06-18T00:00:00"/>
        <d v="2025-03-28T00:00:00"/>
        <d v="2025-01-27T00:00:00"/>
        <d v="2025-02-06T00:00:00"/>
        <d v="2025-01-12T00:00:00"/>
        <d v="2025-06-11T00:00:00"/>
        <d v="2025-04-17T00:00:00"/>
        <d v="2025-01-26T00:00:00"/>
        <d v="2025-03-10T00:00:00"/>
        <d v="2025-02-18T00:00:00"/>
      </sharedItems>
    </cacheField>
    <cacheField name="Tgl_Diserahkan_Kurir" numFmtId="14">
      <sharedItems containsNonDate="0" containsDate="1" containsString="0" containsBlank="1" minDate="2023-01-02T00:00:00" maxDate="2026-07-05T00:00:00"/>
    </cacheField>
    <cacheField name="Kurir" numFmtId="0">
      <sharedItems count="6">
        <s v="SiCepat"/>
        <s v="Kurir Tidak Diisi"/>
        <s v="JNE"/>
        <s v="Anteraja"/>
        <s v="" u="1"/>
        <s v="JNE Express" u="1"/>
      </sharedItems>
    </cacheField>
    <cacheField name="Nomor_Resi" numFmtId="0">
      <sharedItems/>
    </cacheField>
    <cacheField name="Status_Pesanan" numFmtId="0">
      <sharedItems count="3">
        <s v="Selesai"/>
        <s v="Batal"/>
        <s v="Dalam Proses"/>
      </sharedItems>
    </cacheField>
    <cacheField name="Waktu_Diserahkan_Kurir(Hari)" numFmtId="0">
      <sharedItems containsString="0" containsBlank="1" containsNumber="1" containsInteger="1" minValue="-1" maxValue="1206"/>
    </cacheField>
    <cacheField name="Status Kepatuhan Waktu" numFmtId="0">
      <sharedItems count="3">
        <s v="Patuh"/>
        <s v="Tidak Patuh"/>
        <s v="Data Tidak Lengkap"/>
      </sharedItems>
    </cacheField>
    <cacheField name="Status Resi" numFmtId="0">
      <sharedItems count="2">
        <s v="Valid"/>
        <s v="Tidak Valid"/>
      </sharedItems>
    </cacheField>
    <cacheField name="Status Kelengkapan Tgl Pembayaran" numFmtId="0">
      <sharedItems/>
    </cacheField>
    <cacheField name="Status Kelengkapan Tgl Pengiriman" numFmtId="0">
      <sharedItems/>
    </cacheField>
    <cacheField name="Status Kelengkapan Kurir" numFmtId="0">
      <sharedItems/>
    </cacheField>
    <cacheField name="Status Kebersihan Data" numFmtId="0">
      <sharedItems count="2">
        <s v="Bersih"/>
        <s v="Data Tidak Bersih"/>
      </sharedItems>
    </cacheField>
    <cacheField name="Bulan" numFmtId="0">
      <sharedItems containsSemiMixedTypes="0" containsString="0" containsNumber="1" containsInteger="1" minValue="1" maxValue="12"/>
    </cacheField>
    <cacheField name="Tahun" numFmtId="0">
      <sharedItems containsSemiMixedTypes="0" containsString="0" containsNumber="1" containsInteger="1" minValue="2023" maxValue="2025"/>
    </cacheField>
  </cacheFields>
  <extLst>
    <ext xmlns:x14="http://schemas.microsoft.com/office/spreadsheetml/2009/9/main" uri="{725AE2AE-9491-48be-B2B4-4EB974FC3084}">
      <x14:pivotCacheDefinition pivotCacheId="1373452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ORD-2507-002"/>
    <x v="0"/>
    <d v="2023-04-11T00:00:00"/>
    <x v="0"/>
    <s v="RESI4733616459"/>
    <x v="0"/>
    <n v="5"/>
    <x v="0"/>
    <x v="0"/>
    <s v="Lengkap"/>
    <s v="Lengkap"/>
    <s v="Lengkap"/>
    <x v="0"/>
    <n v="4"/>
    <n v="2023"/>
  </r>
  <r>
    <s v="ORD-2507-008"/>
    <x v="1"/>
    <d v="2023-09-17T00:00:00"/>
    <x v="1"/>
    <s v="RESI4698408854"/>
    <x v="0"/>
    <n v="7"/>
    <x v="1"/>
    <x v="0"/>
    <s v="Lengkap"/>
    <s v="Lengkap"/>
    <s v="Lengkap"/>
    <x v="0"/>
    <n v="9"/>
    <n v="2023"/>
  </r>
  <r>
    <s v="ORD-2507-010"/>
    <x v="2"/>
    <d v="2023-05-05T00:00:00"/>
    <x v="2"/>
    <s v="RESI4272602734"/>
    <x v="1"/>
    <n v="7"/>
    <x v="1"/>
    <x v="0"/>
    <s v="Lengkap"/>
    <s v="Lengkap"/>
    <s v="Lengkap"/>
    <x v="0"/>
    <n v="4"/>
    <n v="2023"/>
  </r>
  <r>
    <s v="ORD-2507-011"/>
    <x v="3"/>
    <d v="2023-04-26T00:00:00"/>
    <x v="0"/>
    <s v="RESI8760038701"/>
    <x v="0"/>
    <n v="7"/>
    <x v="1"/>
    <x v="0"/>
    <s v="Lengkap"/>
    <s v="Lengkap"/>
    <s v="Lengkap"/>
    <x v="0"/>
    <n v="4"/>
    <n v="2023"/>
  </r>
  <r>
    <s v="ORD-2507-012"/>
    <x v="4"/>
    <d v="2023-03-06T00:00:00"/>
    <x v="3"/>
    <s v="RESI6004182187"/>
    <x v="1"/>
    <n v="5"/>
    <x v="0"/>
    <x v="0"/>
    <s v="Lengkap"/>
    <s v="Lengkap"/>
    <s v="Lengkap"/>
    <x v="0"/>
    <n v="3"/>
    <n v="2023"/>
  </r>
  <r>
    <s v="ORD-2507-014"/>
    <x v="5"/>
    <m/>
    <x v="0"/>
    <s v="SC0019S87263"/>
    <x v="1"/>
    <m/>
    <x v="2"/>
    <x v="1"/>
    <s v="Lengkap"/>
    <s v="Data Tidak Lengkap"/>
    <s v="Lengkap"/>
    <x v="1"/>
    <n v="8"/>
    <n v="2023"/>
  </r>
  <r>
    <s v="ORD-2507-018"/>
    <x v="6"/>
    <d v="2023-04-12T00:00:00"/>
    <x v="2"/>
    <s v="RESI1251837136"/>
    <x v="2"/>
    <n v="1"/>
    <x v="0"/>
    <x v="0"/>
    <s v="Lengkap"/>
    <s v="Lengkap"/>
    <s v="Lengkap"/>
    <x v="0"/>
    <n v="4"/>
    <n v="2023"/>
  </r>
  <r>
    <s v="ORD-2507-019"/>
    <x v="7"/>
    <d v="2023-01-18T00:00:00"/>
    <x v="2"/>
    <s v="RESI8380507338"/>
    <x v="0"/>
    <n v="15"/>
    <x v="1"/>
    <x v="0"/>
    <s v="Lengkap"/>
    <s v="Lengkap"/>
    <s v="Lengkap"/>
    <x v="0"/>
    <n v="1"/>
    <n v="2023"/>
  </r>
  <r>
    <s v="ORD-2507-020"/>
    <x v="8"/>
    <d v="2023-07-21T00:00:00"/>
    <x v="0"/>
    <s v="RESI1676168421"/>
    <x v="1"/>
    <n v="7"/>
    <x v="1"/>
    <x v="0"/>
    <s v="Lengkap"/>
    <s v="Lengkap"/>
    <s v="Lengkap"/>
    <x v="0"/>
    <n v="7"/>
    <n v="2023"/>
  </r>
  <r>
    <s v="ORD-2507-021"/>
    <x v="9"/>
    <d v="2023-03-27T00:00:00"/>
    <x v="2"/>
    <s v="RESI9760623742"/>
    <x v="0"/>
    <n v="3"/>
    <x v="0"/>
    <x v="0"/>
    <s v="Lengkap"/>
    <s v="Lengkap"/>
    <s v="Lengkap"/>
    <x v="0"/>
    <n v="3"/>
    <n v="2023"/>
  </r>
  <r>
    <s v="ORD-2507-025"/>
    <x v="10"/>
    <d v="2023-10-21T00:00:00"/>
    <x v="0"/>
    <s v="RESI8019198243"/>
    <x v="2"/>
    <n v="5"/>
    <x v="0"/>
    <x v="0"/>
    <s v="Lengkap"/>
    <s v="Lengkap"/>
    <s v="Lengkap"/>
    <x v="0"/>
    <n v="10"/>
    <n v="2023"/>
  </r>
  <r>
    <s v="ORD-2507-026"/>
    <x v="11"/>
    <d v="2023-02-16T00:00:00"/>
    <x v="2"/>
    <s v="RESI1480494664"/>
    <x v="1"/>
    <n v="1"/>
    <x v="0"/>
    <x v="0"/>
    <s v="Lengkap"/>
    <s v="Lengkap"/>
    <s v="Lengkap"/>
    <x v="0"/>
    <n v="2"/>
    <n v="2023"/>
  </r>
  <r>
    <s v="ORD-2507-027"/>
    <x v="12"/>
    <d v="2023-06-03T00:00:00"/>
    <x v="2"/>
    <s v="RESI2536778950"/>
    <x v="1"/>
    <n v="1"/>
    <x v="0"/>
    <x v="0"/>
    <s v="Lengkap"/>
    <s v="Lengkap"/>
    <s v="Lengkap"/>
    <x v="0"/>
    <n v="6"/>
    <n v="2023"/>
  </r>
  <r>
    <s v="ORD-2507-028"/>
    <x v="13"/>
    <d v="2023-09-15T00:00:00"/>
    <x v="3"/>
    <s v="RESI2770791023"/>
    <x v="0"/>
    <n v="2"/>
    <x v="0"/>
    <x v="0"/>
    <s v="Lengkap"/>
    <s v="Lengkap"/>
    <s v="Lengkap"/>
    <x v="0"/>
    <n v="9"/>
    <n v="2023"/>
  </r>
  <r>
    <s v="ORD-2507-030"/>
    <x v="14"/>
    <d v="2023-07-23T00:00:00"/>
    <x v="2"/>
    <s v="RESI8616379926"/>
    <x v="2"/>
    <n v="-1"/>
    <x v="0"/>
    <x v="0"/>
    <s v="Lengkap"/>
    <s v="Lengkap"/>
    <s v="Lengkap"/>
    <x v="0"/>
    <n v="7"/>
    <n v="2023"/>
  </r>
  <r>
    <s v="ORD-2507-033"/>
    <x v="15"/>
    <d v="2023-03-23T00:00:00"/>
    <x v="0"/>
    <s v="RESI3381183483"/>
    <x v="0"/>
    <n v="10"/>
    <x v="1"/>
    <x v="0"/>
    <s v="Lengkap"/>
    <s v="Lengkap"/>
    <s v="Lengkap"/>
    <x v="0"/>
    <n v="3"/>
    <n v="2023"/>
  </r>
  <r>
    <s v="ORD-2507-036"/>
    <x v="16"/>
    <d v="2023-06-01T00:00:00"/>
    <x v="0"/>
    <s v="RESI6944142262"/>
    <x v="2"/>
    <n v="1"/>
    <x v="0"/>
    <x v="0"/>
    <s v="Lengkap"/>
    <s v="Lengkap"/>
    <s v="Lengkap"/>
    <x v="0"/>
    <n v="5"/>
    <n v="2023"/>
  </r>
  <r>
    <s v="ORD-2507-037"/>
    <x v="17"/>
    <d v="2023-09-10T00:00:00"/>
    <x v="0"/>
    <s v="RESI2995226582"/>
    <x v="1"/>
    <n v="3"/>
    <x v="0"/>
    <x v="0"/>
    <s v="Lengkap"/>
    <s v="Lengkap"/>
    <s v="Lengkap"/>
    <x v="0"/>
    <n v="9"/>
    <n v="2023"/>
  </r>
  <r>
    <s v="ORD-2507-038"/>
    <x v="13"/>
    <d v="2023-09-15T00:00:00"/>
    <x v="3"/>
    <s v="RESI7462972995"/>
    <x v="1"/>
    <n v="2"/>
    <x v="0"/>
    <x v="0"/>
    <s v="Lengkap"/>
    <s v="Lengkap"/>
    <s v="Lengkap"/>
    <x v="0"/>
    <n v="9"/>
    <n v="2023"/>
  </r>
  <r>
    <s v="ORD-2507-040"/>
    <x v="18"/>
    <d v="2023-09-05T00:00:00"/>
    <x v="2"/>
    <s v="RESI7076811348"/>
    <x v="2"/>
    <n v="7"/>
    <x v="1"/>
    <x v="0"/>
    <s v="Lengkap"/>
    <s v="Lengkap"/>
    <s v="Lengkap"/>
    <x v="0"/>
    <n v="8"/>
    <n v="2023"/>
  </r>
  <r>
    <s v="ORD-2507-042"/>
    <x v="19"/>
    <d v="2024-01-03T00:00:00"/>
    <x v="0"/>
    <s v="RESI3096929657"/>
    <x v="2"/>
    <n v="7"/>
    <x v="1"/>
    <x v="0"/>
    <s v="Lengkap"/>
    <s v="Lengkap"/>
    <s v="Lengkap"/>
    <x v="0"/>
    <n v="12"/>
    <n v="2023"/>
  </r>
  <r>
    <s v="ORD-2507-046"/>
    <x v="20"/>
    <d v="2023-09-16T00:00:00"/>
    <x v="0"/>
    <s v="RESI8588769565"/>
    <x v="0"/>
    <n v="5"/>
    <x v="0"/>
    <x v="0"/>
    <s v="Lengkap"/>
    <s v="Lengkap"/>
    <s v="Lengkap"/>
    <x v="0"/>
    <n v="9"/>
    <n v="2023"/>
  </r>
  <r>
    <s v="ORD-2507-053"/>
    <x v="0"/>
    <d v="2023-04-13T00:00:00"/>
    <x v="0"/>
    <s v="RESI6715705115"/>
    <x v="1"/>
    <n v="7"/>
    <x v="1"/>
    <x v="0"/>
    <s v="Lengkap"/>
    <s v="Lengkap"/>
    <s v="Lengkap"/>
    <x v="0"/>
    <n v="4"/>
    <n v="2023"/>
  </r>
  <r>
    <s v="ORD-2507-056"/>
    <x v="21"/>
    <d v="2023-05-17T00:00:00"/>
    <x v="0"/>
    <s v=""/>
    <x v="2"/>
    <n v="7"/>
    <x v="1"/>
    <x v="1"/>
    <s v="Lengkap"/>
    <s v="Lengkap"/>
    <s v="Lengkap"/>
    <x v="1"/>
    <n v="5"/>
    <n v="2023"/>
  </r>
  <r>
    <s v="ORD-2507-060"/>
    <x v="22"/>
    <d v="2023-03-28T00:00:00"/>
    <x v="2"/>
    <s v="RESI8986950095"/>
    <x v="0"/>
    <n v="3"/>
    <x v="0"/>
    <x v="0"/>
    <s v="Lengkap"/>
    <s v="Lengkap"/>
    <s v="Lengkap"/>
    <x v="0"/>
    <n v="3"/>
    <n v="2023"/>
  </r>
  <r>
    <s v="ORD-2507-062"/>
    <x v="23"/>
    <d v="2023-03-06T00:00:00"/>
    <x v="2"/>
    <s v="RESI7614170462"/>
    <x v="2"/>
    <n v="3"/>
    <x v="0"/>
    <x v="0"/>
    <s v="Lengkap"/>
    <s v="Lengkap"/>
    <s v="Lengkap"/>
    <x v="0"/>
    <n v="3"/>
    <n v="2023"/>
  </r>
  <r>
    <s v="ORD-2507-063"/>
    <x v="9"/>
    <d v="2023-03-25T00:00:00"/>
    <x v="2"/>
    <s v="RESI5083595988"/>
    <x v="1"/>
    <n v="1"/>
    <x v="0"/>
    <x v="0"/>
    <s v="Lengkap"/>
    <s v="Lengkap"/>
    <s v="Lengkap"/>
    <x v="0"/>
    <n v="3"/>
    <n v="2023"/>
  </r>
  <r>
    <s v="ORD-2507-066"/>
    <x v="24"/>
    <d v="2023-11-26T00:00:00"/>
    <x v="0"/>
    <s v="RESI8543865915"/>
    <x v="1"/>
    <n v="7"/>
    <x v="1"/>
    <x v="0"/>
    <s v="Lengkap"/>
    <s v="Lengkap"/>
    <s v="Lengkap"/>
    <x v="0"/>
    <n v="11"/>
    <n v="2023"/>
  </r>
  <r>
    <s v="ORD-2507-068"/>
    <x v="25"/>
    <d v="2023-01-30T00:00:00"/>
    <x v="0"/>
    <s v="RESI8372755146"/>
    <x v="1"/>
    <n v="15"/>
    <x v="1"/>
    <x v="0"/>
    <s v="Lengkap"/>
    <s v="Lengkap"/>
    <s v="Lengkap"/>
    <x v="0"/>
    <n v="1"/>
    <n v="2023"/>
  </r>
  <r>
    <s v="ORD-2507-070"/>
    <x v="26"/>
    <d v="2023-12-22T00:00:00"/>
    <x v="0"/>
    <s v="RESI6915072151"/>
    <x v="2"/>
    <n v="7"/>
    <x v="1"/>
    <x v="0"/>
    <s v="Lengkap"/>
    <s v="Lengkap"/>
    <s v="Lengkap"/>
    <x v="0"/>
    <n v="12"/>
    <n v="2023"/>
  </r>
  <r>
    <s v="ORD-2507-072"/>
    <x v="27"/>
    <d v="2023-02-10T00:00:00"/>
    <x v="2"/>
    <s v="SC0019S87263"/>
    <x v="0"/>
    <n v="3"/>
    <x v="0"/>
    <x v="1"/>
    <s v="Lengkap"/>
    <s v="Lengkap"/>
    <s v="Lengkap"/>
    <x v="1"/>
    <n v="2"/>
    <n v="2023"/>
  </r>
  <r>
    <s v="ORD-2507-075"/>
    <x v="28"/>
    <m/>
    <x v="0"/>
    <s v="RESI7576309274"/>
    <x v="1"/>
    <m/>
    <x v="2"/>
    <x v="0"/>
    <s v="Lengkap"/>
    <s v="Data Tidak Lengkap"/>
    <s v="Lengkap"/>
    <x v="1"/>
    <n v="6"/>
    <n v="2023"/>
  </r>
  <r>
    <s v="ORD-2507-078"/>
    <x v="29"/>
    <d v="2023-09-13T00:00:00"/>
    <x v="2"/>
    <s v="RESI8298348088"/>
    <x v="0"/>
    <n v="-1"/>
    <x v="0"/>
    <x v="0"/>
    <s v="Lengkap"/>
    <s v="Lengkap"/>
    <s v="Lengkap"/>
    <x v="0"/>
    <n v="9"/>
    <n v="2023"/>
  </r>
  <r>
    <s v="ORD-2507-085"/>
    <x v="30"/>
    <d v="2023-02-17T00:00:00"/>
    <x v="0"/>
    <s v="RESI9381721143"/>
    <x v="0"/>
    <n v="1"/>
    <x v="0"/>
    <x v="0"/>
    <s v="Lengkap"/>
    <s v="Lengkap"/>
    <s v="Lengkap"/>
    <x v="0"/>
    <n v="2"/>
    <n v="2023"/>
  </r>
  <r>
    <s v="ORD-2507-087"/>
    <x v="31"/>
    <d v="2023-10-15T00:00:00"/>
    <x v="0"/>
    <s v=""/>
    <x v="2"/>
    <n v="5"/>
    <x v="0"/>
    <x v="1"/>
    <s v="Lengkap"/>
    <s v="Lengkap"/>
    <s v="Lengkap"/>
    <x v="1"/>
    <n v="10"/>
    <n v="2023"/>
  </r>
  <r>
    <s v="ORD-2507-088"/>
    <x v="17"/>
    <d v="2023-09-10T00:00:00"/>
    <x v="0"/>
    <s v="RESI3559721644"/>
    <x v="2"/>
    <n v="3"/>
    <x v="0"/>
    <x v="0"/>
    <s v="Lengkap"/>
    <s v="Lengkap"/>
    <s v="Lengkap"/>
    <x v="0"/>
    <n v="9"/>
    <n v="2023"/>
  </r>
  <r>
    <s v="ORD-2507-094"/>
    <x v="32"/>
    <d v="2023-09-06T00:00:00"/>
    <x v="2"/>
    <s v="RESI3036965074"/>
    <x v="0"/>
    <n v="15"/>
    <x v="1"/>
    <x v="0"/>
    <s v="Lengkap"/>
    <s v="Lengkap"/>
    <s v="Lengkap"/>
    <x v="0"/>
    <n v="8"/>
    <n v="2023"/>
  </r>
  <r>
    <s v="ORD-2507-099"/>
    <x v="33"/>
    <d v="2023-05-27T00:00:00"/>
    <x v="0"/>
    <s v="RESI3560761628"/>
    <x v="0"/>
    <n v="1"/>
    <x v="0"/>
    <x v="0"/>
    <s v="Lengkap"/>
    <s v="Lengkap"/>
    <s v="Lengkap"/>
    <x v="0"/>
    <n v="5"/>
    <n v="2023"/>
  </r>
  <r>
    <s v="ORD-2507-100"/>
    <x v="34"/>
    <d v="2023-06-12T00:00:00"/>
    <x v="0"/>
    <s v="RESI5783809766"/>
    <x v="2"/>
    <n v="3"/>
    <x v="0"/>
    <x v="0"/>
    <s v="Lengkap"/>
    <s v="Lengkap"/>
    <s v="Lengkap"/>
    <x v="0"/>
    <n v="6"/>
    <n v="2023"/>
  </r>
  <r>
    <s v="ORD-2507-101"/>
    <x v="35"/>
    <d v="2023-05-01T00:00:00"/>
    <x v="2"/>
    <s v="SC0019S87263"/>
    <x v="2"/>
    <n v="7"/>
    <x v="1"/>
    <x v="1"/>
    <s v="Lengkap"/>
    <s v="Lengkap"/>
    <s v="Lengkap"/>
    <x v="1"/>
    <n v="4"/>
    <n v="2023"/>
  </r>
  <r>
    <s v="ORD-2507-102"/>
    <x v="36"/>
    <d v="2023-08-08T00:00:00"/>
    <x v="0"/>
    <s v="RESI8757570742"/>
    <x v="0"/>
    <n v="3"/>
    <x v="0"/>
    <x v="0"/>
    <s v="Lengkap"/>
    <s v="Lengkap"/>
    <s v="Lengkap"/>
    <x v="0"/>
    <n v="8"/>
    <n v="2023"/>
  </r>
  <r>
    <s v="ORD-2507-106"/>
    <x v="37"/>
    <d v="2023-12-29T00:00:00"/>
    <x v="0"/>
    <s v="RESI7417183769"/>
    <x v="1"/>
    <n v="3"/>
    <x v="0"/>
    <x v="0"/>
    <s v="Lengkap"/>
    <s v="Lengkap"/>
    <s v="Lengkap"/>
    <x v="0"/>
    <n v="12"/>
    <n v="2023"/>
  </r>
  <r>
    <s v="ORD-2507-112"/>
    <x v="22"/>
    <d v="2023-03-28T00:00:00"/>
    <x v="2"/>
    <s v="RESI9991312028"/>
    <x v="1"/>
    <n v="3"/>
    <x v="0"/>
    <x v="0"/>
    <s v="Lengkap"/>
    <s v="Lengkap"/>
    <s v="Lengkap"/>
    <x v="0"/>
    <n v="3"/>
    <n v="2023"/>
  </r>
  <r>
    <s v="ORD-2507-118"/>
    <x v="38"/>
    <d v="2023-10-06T00:00:00"/>
    <x v="0"/>
    <s v="RESI2606152369"/>
    <x v="2"/>
    <n v="-1"/>
    <x v="0"/>
    <x v="0"/>
    <s v="Lengkap"/>
    <s v="Lengkap"/>
    <s v="Lengkap"/>
    <x v="0"/>
    <n v="10"/>
    <n v="2023"/>
  </r>
  <r>
    <s v="ORD-2507-119"/>
    <x v="22"/>
    <m/>
    <x v="3"/>
    <s v="RESI1590985753"/>
    <x v="2"/>
    <m/>
    <x v="2"/>
    <x v="0"/>
    <s v="Lengkap"/>
    <s v="Data Tidak Lengkap"/>
    <s v="Lengkap"/>
    <x v="1"/>
    <n v="3"/>
    <n v="2023"/>
  </r>
  <r>
    <s v="ORD-2507-123"/>
    <x v="39"/>
    <d v="2023-03-12T00:00:00"/>
    <x v="1"/>
    <s v="SC0019S87263"/>
    <x v="0"/>
    <n v="1"/>
    <x v="0"/>
    <x v="1"/>
    <s v="Lengkap"/>
    <s v="Lengkap"/>
    <s v="Lengkap"/>
    <x v="1"/>
    <n v="3"/>
    <n v="2023"/>
  </r>
  <r>
    <s v="ORD-2507-124"/>
    <x v="40"/>
    <d v="2023-12-25T00:00:00"/>
    <x v="2"/>
    <s v="RESI8235656521"/>
    <x v="1"/>
    <n v="5"/>
    <x v="0"/>
    <x v="0"/>
    <s v="Lengkap"/>
    <s v="Lengkap"/>
    <s v="Lengkap"/>
    <x v="0"/>
    <n v="12"/>
    <n v="2023"/>
  </r>
  <r>
    <s v="ORD-2507-127"/>
    <x v="41"/>
    <d v="2023-07-10T00:00:00"/>
    <x v="0"/>
    <s v="RESI4531928910"/>
    <x v="1"/>
    <n v="-1"/>
    <x v="0"/>
    <x v="0"/>
    <s v="Lengkap"/>
    <s v="Lengkap"/>
    <s v="Lengkap"/>
    <x v="0"/>
    <n v="7"/>
    <n v="2023"/>
  </r>
  <r>
    <s v="ORD-2507-128"/>
    <x v="42"/>
    <d v="2023-11-07T00:00:00"/>
    <x v="2"/>
    <s v="RESI2920407276"/>
    <x v="1"/>
    <n v="10"/>
    <x v="1"/>
    <x v="0"/>
    <s v="Lengkap"/>
    <s v="Lengkap"/>
    <s v="Lengkap"/>
    <x v="0"/>
    <n v="10"/>
    <n v="2023"/>
  </r>
  <r>
    <s v="ORD-2507-130"/>
    <x v="43"/>
    <d v="2023-05-26T00:00:00"/>
    <x v="2"/>
    <s v="RESI6888247736"/>
    <x v="2"/>
    <n v="-1"/>
    <x v="0"/>
    <x v="0"/>
    <s v="Lengkap"/>
    <s v="Lengkap"/>
    <s v="Lengkap"/>
    <x v="0"/>
    <n v="5"/>
    <n v="2023"/>
  </r>
  <r>
    <s v="ORD-2507-136"/>
    <x v="44"/>
    <d v="2023-11-23T00:00:00"/>
    <x v="0"/>
    <s v="RESI5150074940"/>
    <x v="2"/>
    <n v="2"/>
    <x v="0"/>
    <x v="0"/>
    <s v="Lengkap"/>
    <s v="Lengkap"/>
    <s v="Lengkap"/>
    <x v="0"/>
    <n v="11"/>
    <n v="2023"/>
  </r>
  <r>
    <s v="ORD-2507-138"/>
    <x v="29"/>
    <d v="2023-09-19T00:00:00"/>
    <x v="0"/>
    <s v="RESI7894019119"/>
    <x v="1"/>
    <n v="5"/>
    <x v="0"/>
    <x v="0"/>
    <s v="Lengkap"/>
    <s v="Lengkap"/>
    <s v="Lengkap"/>
    <x v="0"/>
    <n v="9"/>
    <n v="2023"/>
  </r>
  <r>
    <s v="ORD-2507-139"/>
    <x v="45"/>
    <m/>
    <x v="0"/>
    <s v="RESI3744446292"/>
    <x v="2"/>
    <m/>
    <x v="2"/>
    <x v="0"/>
    <s v="Lengkap"/>
    <s v="Data Tidak Lengkap"/>
    <s v="Lengkap"/>
    <x v="1"/>
    <n v="2"/>
    <n v="2023"/>
  </r>
  <r>
    <s v="ORD-2507-141"/>
    <x v="26"/>
    <d v="2023-12-18T00:00:00"/>
    <x v="3"/>
    <s v="RESI2370592316"/>
    <x v="2"/>
    <n v="3"/>
    <x v="0"/>
    <x v="0"/>
    <s v="Lengkap"/>
    <s v="Lengkap"/>
    <s v="Lengkap"/>
    <x v="0"/>
    <n v="12"/>
    <n v="2023"/>
  </r>
  <r>
    <s v="ORD-2507-142"/>
    <x v="46"/>
    <d v="2023-05-13T00:00:00"/>
    <x v="3"/>
    <s v="RESI4875395503"/>
    <x v="2"/>
    <n v="7"/>
    <x v="1"/>
    <x v="0"/>
    <s v="Lengkap"/>
    <s v="Lengkap"/>
    <s v="Lengkap"/>
    <x v="0"/>
    <n v="5"/>
    <n v="2023"/>
  </r>
  <r>
    <s v="ORD-2507-145"/>
    <x v="47"/>
    <d v="2023-10-08T00:00:00"/>
    <x v="2"/>
    <s v="RESI7656585531"/>
    <x v="1"/>
    <n v="10"/>
    <x v="1"/>
    <x v="0"/>
    <s v="Lengkap"/>
    <s v="Lengkap"/>
    <s v="Lengkap"/>
    <x v="0"/>
    <n v="9"/>
    <n v="2023"/>
  </r>
  <r>
    <s v="ORD-2507-147"/>
    <x v="48"/>
    <d v="2023-05-31T00:00:00"/>
    <x v="2"/>
    <s v="RESI7581349462"/>
    <x v="1"/>
    <n v="10"/>
    <x v="1"/>
    <x v="0"/>
    <s v="Lengkap"/>
    <s v="Lengkap"/>
    <s v="Lengkap"/>
    <x v="0"/>
    <n v="5"/>
    <n v="2023"/>
  </r>
  <r>
    <s v="ORD-2507-149"/>
    <x v="49"/>
    <d v="2023-10-04T00:00:00"/>
    <x v="2"/>
    <s v="RESI1471997674"/>
    <x v="0"/>
    <n v="5"/>
    <x v="0"/>
    <x v="0"/>
    <s v="Lengkap"/>
    <s v="Lengkap"/>
    <s v="Lengkap"/>
    <x v="0"/>
    <n v="9"/>
    <n v="2023"/>
  </r>
  <r>
    <s v="ORD-2507-151"/>
    <x v="50"/>
    <d v="2023-05-27T00:00:00"/>
    <x v="2"/>
    <s v="RESI8272725281"/>
    <x v="1"/>
    <n v="5"/>
    <x v="0"/>
    <x v="0"/>
    <s v="Lengkap"/>
    <s v="Lengkap"/>
    <s v="Lengkap"/>
    <x v="0"/>
    <n v="5"/>
    <n v="2023"/>
  </r>
  <r>
    <s v="ORD-2507-154"/>
    <x v="51"/>
    <d v="2023-10-24T00:00:00"/>
    <x v="2"/>
    <s v="RESI2166605339"/>
    <x v="0"/>
    <n v="2"/>
    <x v="0"/>
    <x v="0"/>
    <s v="Lengkap"/>
    <s v="Lengkap"/>
    <s v="Lengkap"/>
    <x v="0"/>
    <n v="10"/>
    <n v="2023"/>
  </r>
  <r>
    <s v="ORD-2507-160"/>
    <x v="52"/>
    <d v="2026-07-04T00:00:00"/>
    <x v="2"/>
    <s v="RESI2408434291"/>
    <x v="2"/>
    <n v="1114"/>
    <x v="1"/>
    <x v="0"/>
    <s v="Lengkap"/>
    <s v="Lengkap"/>
    <s v="Lengkap"/>
    <x v="0"/>
    <n v="6"/>
    <n v="2023"/>
  </r>
  <r>
    <s v="ORD-2507-163"/>
    <x v="53"/>
    <d v="2023-05-08T00:00:00"/>
    <x v="0"/>
    <s v="RESI9215400091"/>
    <x v="1"/>
    <n v="7"/>
    <x v="1"/>
    <x v="0"/>
    <s v="Lengkap"/>
    <s v="Lengkap"/>
    <s v="Lengkap"/>
    <x v="0"/>
    <n v="5"/>
    <n v="2023"/>
  </r>
  <r>
    <s v="ORD-2507-170"/>
    <x v="54"/>
    <d v="2023-11-01T00:00:00"/>
    <x v="0"/>
    <s v="RESI4287754238"/>
    <x v="0"/>
    <n v="-1"/>
    <x v="0"/>
    <x v="0"/>
    <s v="Lengkap"/>
    <s v="Lengkap"/>
    <s v="Lengkap"/>
    <x v="0"/>
    <n v="11"/>
    <n v="2023"/>
  </r>
  <r>
    <s v="ORD-2507-172"/>
    <x v="55"/>
    <d v="2023-09-02T00:00:00"/>
    <x v="0"/>
    <s v="RESI2377246195"/>
    <x v="2"/>
    <n v="5"/>
    <x v="0"/>
    <x v="0"/>
    <s v="Lengkap"/>
    <s v="Lengkap"/>
    <s v="Lengkap"/>
    <x v="0"/>
    <n v="8"/>
    <n v="2023"/>
  </r>
  <r>
    <s v="ORD-2507-174"/>
    <x v="56"/>
    <d v="2023-12-08T00:00:00"/>
    <x v="2"/>
    <s v="RESI9837427517"/>
    <x v="2"/>
    <n v="15"/>
    <x v="1"/>
    <x v="0"/>
    <s v="Lengkap"/>
    <s v="Lengkap"/>
    <s v="Lengkap"/>
    <x v="0"/>
    <n v="11"/>
    <n v="2023"/>
  </r>
  <r>
    <s v="ORD-2507-178"/>
    <x v="57"/>
    <d v="2023-10-05T00:00:00"/>
    <x v="0"/>
    <s v="RESI9786280935"/>
    <x v="0"/>
    <n v="10"/>
    <x v="1"/>
    <x v="0"/>
    <s v="Lengkap"/>
    <s v="Lengkap"/>
    <s v="Lengkap"/>
    <x v="0"/>
    <n v="9"/>
    <n v="2023"/>
  </r>
  <r>
    <s v="ORD-2507-182"/>
    <x v="58"/>
    <d v="2023-08-11T00:00:00"/>
    <x v="0"/>
    <s v="Menyusul"/>
    <x v="1"/>
    <n v="-1"/>
    <x v="0"/>
    <x v="1"/>
    <s v="Lengkap"/>
    <s v="Lengkap"/>
    <s v="Lengkap"/>
    <x v="1"/>
    <n v="8"/>
    <n v="2023"/>
  </r>
  <r>
    <s v="ORD-2507-185"/>
    <x v="59"/>
    <d v="2023-08-27T00:00:00"/>
    <x v="2"/>
    <s v="RESI9630522755"/>
    <x v="0"/>
    <n v="7"/>
    <x v="1"/>
    <x v="0"/>
    <s v="Lengkap"/>
    <s v="Lengkap"/>
    <s v="Lengkap"/>
    <x v="0"/>
    <n v="8"/>
    <n v="2023"/>
  </r>
  <r>
    <s v="ORD-2507-186"/>
    <x v="60"/>
    <d v="2023-03-25T00:00:00"/>
    <x v="0"/>
    <s v="RESI7729286656"/>
    <x v="2"/>
    <n v="-1"/>
    <x v="0"/>
    <x v="0"/>
    <s v="Lengkap"/>
    <s v="Lengkap"/>
    <s v="Lengkap"/>
    <x v="0"/>
    <n v="3"/>
    <n v="2023"/>
  </r>
  <r>
    <s v="ORD-2507-187"/>
    <x v="61"/>
    <d v="2023-02-19T00:00:00"/>
    <x v="2"/>
    <s v="SC0019S87263"/>
    <x v="0"/>
    <n v="2"/>
    <x v="0"/>
    <x v="1"/>
    <s v="Lengkap"/>
    <s v="Lengkap"/>
    <s v="Lengkap"/>
    <x v="1"/>
    <n v="2"/>
    <n v="2023"/>
  </r>
  <r>
    <s v="ORD-2507-195"/>
    <x v="1"/>
    <d v="2023-09-09T00:00:00"/>
    <x v="3"/>
    <s v="RESI6710338189"/>
    <x v="2"/>
    <n v="-1"/>
    <x v="0"/>
    <x v="0"/>
    <s v="Lengkap"/>
    <s v="Lengkap"/>
    <s v="Lengkap"/>
    <x v="0"/>
    <n v="9"/>
    <n v="2023"/>
  </r>
  <r>
    <s v="ORD-2507-198"/>
    <x v="62"/>
    <d v="2023-08-02T00:00:00"/>
    <x v="0"/>
    <s v="RESI2619163247"/>
    <x v="2"/>
    <n v="-1"/>
    <x v="0"/>
    <x v="0"/>
    <s v="Lengkap"/>
    <s v="Lengkap"/>
    <s v="Lengkap"/>
    <x v="0"/>
    <n v="8"/>
    <n v="2023"/>
  </r>
  <r>
    <s v="ORD-2507-202"/>
    <x v="63"/>
    <d v="2023-11-14T00:00:00"/>
    <x v="2"/>
    <s v="RESI6790905673"/>
    <x v="0"/>
    <n v="15"/>
    <x v="1"/>
    <x v="0"/>
    <s v="Lengkap"/>
    <s v="Lengkap"/>
    <s v="Lengkap"/>
    <x v="0"/>
    <n v="10"/>
    <n v="2023"/>
  </r>
  <r>
    <s v="ORD-2507-204"/>
    <x v="64"/>
    <d v="2023-07-01T00:00:00"/>
    <x v="0"/>
    <s v="RESI2699013395"/>
    <x v="1"/>
    <n v="3"/>
    <x v="0"/>
    <x v="0"/>
    <s v="Lengkap"/>
    <s v="Lengkap"/>
    <s v="Lengkap"/>
    <x v="0"/>
    <n v="6"/>
    <n v="2023"/>
  </r>
  <r>
    <s v="ORD-2507-206"/>
    <x v="65"/>
    <d v="2023-07-20T00:00:00"/>
    <x v="0"/>
    <s v="RESI8926438617"/>
    <x v="1"/>
    <n v="-1"/>
    <x v="0"/>
    <x v="0"/>
    <s v="Lengkap"/>
    <s v="Lengkap"/>
    <s v="Lengkap"/>
    <x v="0"/>
    <n v="7"/>
    <n v="2023"/>
  </r>
  <r>
    <s v="ORD-2507-207"/>
    <x v="66"/>
    <d v="2023-07-03T00:00:00"/>
    <x v="2"/>
    <s v="RESI6942989052"/>
    <x v="0"/>
    <n v="7"/>
    <x v="1"/>
    <x v="0"/>
    <s v="Lengkap"/>
    <s v="Lengkap"/>
    <s v="Lengkap"/>
    <x v="0"/>
    <n v="6"/>
    <n v="2023"/>
  </r>
  <r>
    <s v="ORD-2507-210"/>
    <x v="5"/>
    <d v="2023-08-26T00:00:00"/>
    <x v="0"/>
    <s v="RESI8382963909"/>
    <x v="1"/>
    <n v="7"/>
    <x v="1"/>
    <x v="0"/>
    <s v="Lengkap"/>
    <s v="Lengkap"/>
    <s v="Lengkap"/>
    <x v="0"/>
    <n v="8"/>
    <n v="2023"/>
  </r>
  <r>
    <s v="ORD-2507-211"/>
    <x v="58"/>
    <d v="2023-08-27T00:00:00"/>
    <x v="2"/>
    <s v="RESI4507822591"/>
    <x v="2"/>
    <n v="15"/>
    <x v="1"/>
    <x v="0"/>
    <s v="Lengkap"/>
    <s v="Lengkap"/>
    <s v="Lengkap"/>
    <x v="0"/>
    <n v="8"/>
    <n v="2023"/>
  </r>
  <r>
    <s v="ORD-2507-214"/>
    <x v="67"/>
    <d v="2023-03-09T00:00:00"/>
    <x v="0"/>
    <s v="RESI3102209245"/>
    <x v="1"/>
    <n v="7"/>
    <x v="1"/>
    <x v="0"/>
    <s v="Lengkap"/>
    <s v="Lengkap"/>
    <s v="Lengkap"/>
    <x v="0"/>
    <n v="3"/>
    <n v="2023"/>
  </r>
  <r>
    <s v="ORD-2507-216"/>
    <x v="7"/>
    <d v="2023-01-05T00:00:00"/>
    <x v="0"/>
    <s v="RESI7419751815"/>
    <x v="2"/>
    <n v="2"/>
    <x v="0"/>
    <x v="0"/>
    <s v="Lengkap"/>
    <s v="Lengkap"/>
    <s v="Lengkap"/>
    <x v="0"/>
    <n v="1"/>
    <n v="2023"/>
  </r>
  <r>
    <s v="ORD-2507-218"/>
    <x v="68"/>
    <d v="2023-05-11T00:00:00"/>
    <x v="2"/>
    <s v="RESI2176904638"/>
    <x v="1"/>
    <n v="3"/>
    <x v="0"/>
    <x v="0"/>
    <s v="Lengkap"/>
    <s v="Lengkap"/>
    <s v="Lengkap"/>
    <x v="0"/>
    <n v="5"/>
    <n v="2023"/>
  </r>
  <r>
    <s v="ORD-2507-220"/>
    <x v="69"/>
    <d v="2023-01-07T00:00:00"/>
    <x v="2"/>
    <s v="RESI5862655247"/>
    <x v="0"/>
    <n v="5"/>
    <x v="0"/>
    <x v="0"/>
    <s v="Lengkap"/>
    <s v="Lengkap"/>
    <s v="Lengkap"/>
    <x v="0"/>
    <n v="1"/>
    <n v="2023"/>
  </r>
  <r>
    <s v="ORD-2507-221"/>
    <x v="70"/>
    <d v="2023-09-07T00:00:00"/>
    <x v="2"/>
    <s v="RESI4755937285"/>
    <x v="1"/>
    <n v="15"/>
    <x v="1"/>
    <x v="0"/>
    <s v="Lengkap"/>
    <s v="Lengkap"/>
    <s v="Lengkap"/>
    <x v="0"/>
    <n v="8"/>
    <n v="2023"/>
  </r>
  <r>
    <s v="ORD-2507-223"/>
    <x v="71"/>
    <d v="2023-04-01T00:00:00"/>
    <x v="2"/>
    <s v="RESI3768624284"/>
    <x v="0"/>
    <n v="2"/>
    <x v="0"/>
    <x v="0"/>
    <s v="Lengkap"/>
    <s v="Lengkap"/>
    <s v="Lengkap"/>
    <x v="0"/>
    <n v="3"/>
    <n v="2023"/>
  </r>
  <r>
    <s v="ORD-2507-227"/>
    <x v="72"/>
    <d v="2023-11-05T00:00:00"/>
    <x v="2"/>
    <s v="RESI4470591645"/>
    <x v="1"/>
    <n v="15"/>
    <x v="1"/>
    <x v="0"/>
    <s v="Lengkap"/>
    <s v="Lengkap"/>
    <s v="Lengkap"/>
    <x v="0"/>
    <n v="10"/>
    <n v="2023"/>
  </r>
  <r>
    <s v="ORD-2507-228"/>
    <x v="73"/>
    <d v="2023-12-16T00:00:00"/>
    <x v="2"/>
    <s v="RESI3614915281"/>
    <x v="2"/>
    <n v="15"/>
    <x v="1"/>
    <x v="0"/>
    <s v="Lengkap"/>
    <s v="Lengkap"/>
    <s v="Lengkap"/>
    <x v="0"/>
    <n v="12"/>
    <n v="2023"/>
  </r>
  <r>
    <s v="ORD-2507-230"/>
    <x v="74"/>
    <d v="2023-12-29T00:00:00"/>
    <x v="0"/>
    <s v="RESI7138902282"/>
    <x v="1"/>
    <n v="7"/>
    <x v="1"/>
    <x v="0"/>
    <s v="Lengkap"/>
    <s v="Lengkap"/>
    <s v="Lengkap"/>
    <x v="0"/>
    <n v="12"/>
    <n v="2023"/>
  </r>
  <r>
    <s v="ORD-2507-231"/>
    <x v="75"/>
    <d v="2023-03-14T00:00:00"/>
    <x v="0"/>
    <s v="RESI4104309491"/>
    <x v="0"/>
    <n v="7"/>
    <x v="1"/>
    <x v="0"/>
    <s v="Lengkap"/>
    <s v="Lengkap"/>
    <s v="Lengkap"/>
    <x v="0"/>
    <n v="3"/>
    <n v="2023"/>
  </r>
  <r>
    <s v="ORD-2507-234"/>
    <x v="76"/>
    <d v="2023-08-18T00:00:00"/>
    <x v="0"/>
    <s v="RESI2584496586"/>
    <x v="2"/>
    <n v="1"/>
    <x v="0"/>
    <x v="0"/>
    <s v="Lengkap"/>
    <s v="Lengkap"/>
    <s v="Lengkap"/>
    <x v="0"/>
    <n v="8"/>
    <n v="2023"/>
  </r>
  <r>
    <s v="ORD-2507-236"/>
    <x v="77"/>
    <d v="2023-01-22T00:00:00"/>
    <x v="3"/>
    <s v="Menyusul"/>
    <x v="1"/>
    <n v="15"/>
    <x v="1"/>
    <x v="1"/>
    <s v="Lengkap"/>
    <s v="Lengkap"/>
    <s v="Lengkap"/>
    <x v="1"/>
    <n v="1"/>
    <n v="2023"/>
  </r>
  <r>
    <s v="ORD-2507-239"/>
    <x v="78"/>
    <d v="2023-05-19T00:00:00"/>
    <x v="0"/>
    <s v="RESI1870644102"/>
    <x v="1"/>
    <n v="5"/>
    <x v="0"/>
    <x v="0"/>
    <s v="Lengkap"/>
    <s v="Lengkap"/>
    <s v="Lengkap"/>
    <x v="0"/>
    <n v="5"/>
    <n v="2023"/>
  </r>
  <r>
    <s v="ORD-2507-240"/>
    <x v="79"/>
    <d v="2023-04-25T00:00:00"/>
    <x v="2"/>
    <s v="RESI7285025763"/>
    <x v="0"/>
    <n v="3"/>
    <x v="0"/>
    <x v="0"/>
    <s v="Lengkap"/>
    <s v="Lengkap"/>
    <s v="Lengkap"/>
    <x v="0"/>
    <n v="4"/>
    <n v="2023"/>
  </r>
  <r>
    <s v="ORD-2507-241"/>
    <x v="80"/>
    <d v="2023-04-06T00:00:00"/>
    <x v="2"/>
    <s v="RESI9454213661"/>
    <x v="2"/>
    <n v="3"/>
    <x v="0"/>
    <x v="0"/>
    <s v="Lengkap"/>
    <s v="Lengkap"/>
    <s v="Lengkap"/>
    <x v="0"/>
    <n v="4"/>
    <n v="2023"/>
  </r>
  <r>
    <s v="ORD-2507-246"/>
    <x v="81"/>
    <m/>
    <x v="0"/>
    <s v="RESI7660157097"/>
    <x v="0"/>
    <m/>
    <x v="2"/>
    <x v="0"/>
    <s v="Lengkap"/>
    <s v="Data Tidak Lengkap"/>
    <s v="Lengkap"/>
    <x v="1"/>
    <n v="10"/>
    <n v="2023"/>
  </r>
  <r>
    <s v="ORD-2507-247"/>
    <x v="82"/>
    <d v="2023-04-07T00:00:00"/>
    <x v="0"/>
    <s v="RESI6837342064"/>
    <x v="1"/>
    <n v="7"/>
    <x v="1"/>
    <x v="0"/>
    <s v="Lengkap"/>
    <s v="Lengkap"/>
    <s v="Lengkap"/>
    <x v="0"/>
    <n v="3"/>
    <n v="2023"/>
  </r>
  <r>
    <s v="ORD-2507-249"/>
    <x v="83"/>
    <d v="2023-08-14T00:00:00"/>
    <x v="0"/>
    <s v="RESI3821211202"/>
    <x v="2"/>
    <n v="1"/>
    <x v="0"/>
    <x v="0"/>
    <s v="Lengkap"/>
    <s v="Lengkap"/>
    <s v="Lengkap"/>
    <x v="0"/>
    <n v="8"/>
    <n v="2023"/>
  </r>
  <r>
    <s v="ORD-2507-252"/>
    <x v="84"/>
    <d v="2023-02-10T00:00:00"/>
    <x v="2"/>
    <s v="RESI4079223686"/>
    <x v="2"/>
    <n v="2"/>
    <x v="0"/>
    <x v="0"/>
    <s v="Lengkap"/>
    <s v="Lengkap"/>
    <s v="Lengkap"/>
    <x v="0"/>
    <n v="2"/>
    <n v="2023"/>
  </r>
  <r>
    <s v="ORD-2507-253"/>
    <x v="67"/>
    <d v="2023-03-03T00:00:00"/>
    <x v="0"/>
    <s v="RESI5728897164"/>
    <x v="2"/>
    <n v="1"/>
    <x v="0"/>
    <x v="0"/>
    <s v="Lengkap"/>
    <s v="Lengkap"/>
    <s v="Lengkap"/>
    <x v="0"/>
    <n v="3"/>
    <n v="2023"/>
  </r>
  <r>
    <s v="ORD-2507-254"/>
    <x v="85"/>
    <d v="2023-11-30T00:00:00"/>
    <x v="0"/>
    <s v="RESI8675071314"/>
    <x v="0"/>
    <n v="3"/>
    <x v="0"/>
    <x v="0"/>
    <s v="Lengkap"/>
    <s v="Lengkap"/>
    <s v="Lengkap"/>
    <x v="0"/>
    <n v="11"/>
    <n v="2023"/>
  </r>
  <r>
    <s v="ORD-2507-257"/>
    <x v="86"/>
    <d v="2023-11-27T00:00:00"/>
    <x v="2"/>
    <s v="RESI1005502537"/>
    <x v="2"/>
    <n v="3"/>
    <x v="0"/>
    <x v="0"/>
    <s v="Lengkap"/>
    <s v="Lengkap"/>
    <s v="Lengkap"/>
    <x v="0"/>
    <n v="11"/>
    <n v="2023"/>
  </r>
  <r>
    <s v="ORD-2507-259"/>
    <x v="87"/>
    <m/>
    <x v="2"/>
    <s v="RESI9912067529"/>
    <x v="0"/>
    <m/>
    <x v="2"/>
    <x v="0"/>
    <s v="Lengkap"/>
    <s v="Data Tidak Lengkap"/>
    <s v="Lengkap"/>
    <x v="1"/>
    <n v="3"/>
    <n v="2023"/>
  </r>
  <r>
    <s v="ORD-2507-260"/>
    <x v="88"/>
    <d v="2023-12-12T00:00:00"/>
    <x v="2"/>
    <s v="RESI6504099682"/>
    <x v="0"/>
    <n v="-1"/>
    <x v="0"/>
    <x v="0"/>
    <s v="Lengkap"/>
    <s v="Lengkap"/>
    <s v="Lengkap"/>
    <x v="0"/>
    <n v="12"/>
    <n v="2023"/>
  </r>
  <r>
    <s v="ORD-2507-261"/>
    <x v="89"/>
    <d v="2023-04-10T00:00:00"/>
    <x v="2"/>
    <s v="Menyusul"/>
    <x v="0"/>
    <n v="1"/>
    <x v="0"/>
    <x v="1"/>
    <s v="Lengkap"/>
    <s v="Lengkap"/>
    <s v="Lengkap"/>
    <x v="1"/>
    <n v="4"/>
    <n v="2023"/>
  </r>
  <r>
    <s v="ORD-2507-262"/>
    <x v="90"/>
    <d v="2023-10-28T00:00:00"/>
    <x v="3"/>
    <s v="RESI7317658317"/>
    <x v="1"/>
    <n v="-1"/>
    <x v="0"/>
    <x v="0"/>
    <s v="Lengkap"/>
    <s v="Lengkap"/>
    <s v="Lengkap"/>
    <x v="0"/>
    <n v="10"/>
    <n v="2023"/>
  </r>
  <r>
    <s v="ORD-2507-263"/>
    <x v="49"/>
    <d v="2023-10-01T00:00:00"/>
    <x v="2"/>
    <s v="Menyusul"/>
    <x v="2"/>
    <n v="2"/>
    <x v="0"/>
    <x v="1"/>
    <s v="Lengkap"/>
    <s v="Lengkap"/>
    <s v="Lengkap"/>
    <x v="1"/>
    <n v="9"/>
    <n v="2023"/>
  </r>
  <r>
    <s v="ORD-2507-265"/>
    <x v="91"/>
    <d v="2023-08-22T00:00:00"/>
    <x v="0"/>
    <s v="RESI9739092337"/>
    <x v="1"/>
    <n v="1"/>
    <x v="0"/>
    <x v="0"/>
    <s v="Lengkap"/>
    <s v="Lengkap"/>
    <s v="Lengkap"/>
    <x v="0"/>
    <n v="8"/>
    <n v="2023"/>
  </r>
  <r>
    <s v="ORD-2507-267"/>
    <x v="92"/>
    <d v="2023-06-08T00:00:00"/>
    <x v="2"/>
    <s v="RESI7527011028"/>
    <x v="0"/>
    <n v="7"/>
    <x v="1"/>
    <x v="0"/>
    <s v="Lengkap"/>
    <s v="Lengkap"/>
    <s v="Lengkap"/>
    <x v="0"/>
    <n v="6"/>
    <n v="2023"/>
  </r>
  <r>
    <s v="ORD-2507-271"/>
    <x v="93"/>
    <d v="2023-11-03T00:00:00"/>
    <x v="2"/>
    <s v="RESI9019515562"/>
    <x v="0"/>
    <n v="-1"/>
    <x v="0"/>
    <x v="0"/>
    <s v="Lengkap"/>
    <s v="Lengkap"/>
    <s v="Lengkap"/>
    <x v="0"/>
    <n v="11"/>
    <n v="2023"/>
  </r>
  <r>
    <s v="ORD-2507-275"/>
    <x v="52"/>
    <d v="2023-06-21T00:00:00"/>
    <x v="0"/>
    <s v="RESI3930025537"/>
    <x v="2"/>
    <n v="5"/>
    <x v="0"/>
    <x v="0"/>
    <s v="Lengkap"/>
    <s v="Lengkap"/>
    <s v="Lengkap"/>
    <x v="0"/>
    <n v="6"/>
    <n v="2023"/>
  </r>
  <r>
    <s v="ORD-2507-276"/>
    <x v="94"/>
    <d v="2023-05-19T00:00:00"/>
    <x v="0"/>
    <s v="RESI8952502057"/>
    <x v="2"/>
    <n v="3"/>
    <x v="0"/>
    <x v="0"/>
    <s v="Lengkap"/>
    <s v="Lengkap"/>
    <s v="Lengkap"/>
    <x v="0"/>
    <n v="5"/>
    <n v="2023"/>
  </r>
  <r>
    <s v="ORD-2507-277"/>
    <x v="95"/>
    <d v="2023-09-21T00:00:00"/>
    <x v="0"/>
    <s v="Menyusul"/>
    <x v="1"/>
    <n v="5"/>
    <x v="0"/>
    <x v="1"/>
    <s v="Lengkap"/>
    <s v="Lengkap"/>
    <s v="Lengkap"/>
    <x v="1"/>
    <n v="9"/>
    <n v="2023"/>
  </r>
  <r>
    <s v="ORD-2507-279"/>
    <x v="96"/>
    <d v="2023-06-08T00:00:00"/>
    <x v="0"/>
    <s v="RESI9579064478"/>
    <x v="2"/>
    <n v="5"/>
    <x v="0"/>
    <x v="0"/>
    <s v="Lengkap"/>
    <s v="Lengkap"/>
    <s v="Lengkap"/>
    <x v="0"/>
    <n v="6"/>
    <n v="2023"/>
  </r>
  <r>
    <s v="ORD-2507-281"/>
    <x v="97"/>
    <d v="2023-04-09T00:00:00"/>
    <x v="3"/>
    <s v="RESI9037740227"/>
    <x v="2"/>
    <n v="-1"/>
    <x v="0"/>
    <x v="0"/>
    <s v="Lengkap"/>
    <s v="Lengkap"/>
    <s v="Lengkap"/>
    <x v="0"/>
    <n v="4"/>
    <n v="2023"/>
  </r>
  <r>
    <s v="ORD-2507-287"/>
    <x v="98"/>
    <d v="2023-09-17T00:00:00"/>
    <x v="2"/>
    <s v="RESI6745958212"/>
    <x v="1"/>
    <n v="5"/>
    <x v="0"/>
    <x v="0"/>
    <s v="Lengkap"/>
    <s v="Lengkap"/>
    <s v="Lengkap"/>
    <x v="0"/>
    <n v="9"/>
    <n v="2023"/>
  </r>
  <r>
    <s v="ORD-2507-288"/>
    <x v="99"/>
    <d v="2023-05-28T00:00:00"/>
    <x v="2"/>
    <s v="RESI9684051360"/>
    <x v="1"/>
    <n v="10"/>
    <x v="1"/>
    <x v="0"/>
    <s v="Lengkap"/>
    <s v="Lengkap"/>
    <s v="Lengkap"/>
    <x v="0"/>
    <n v="5"/>
    <n v="2023"/>
  </r>
  <r>
    <s v="ORD-2507-289"/>
    <x v="100"/>
    <d v="2023-06-25T00:00:00"/>
    <x v="0"/>
    <s v="RESI5272119095"/>
    <x v="1"/>
    <n v="2"/>
    <x v="0"/>
    <x v="0"/>
    <s v="Lengkap"/>
    <s v="Lengkap"/>
    <s v="Lengkap"/>
    <x v="0"/>
    <n v="6"/>
    <n v="2023"/>
  </r>
  <r>
    <s v="ORD-2507-290"/>
    <x v="101"/>
    <d v="2023-04-22T00:00:00"/>
    <x v="2"/>
    <s v="RESI5334930042"/>
    <x v="2"/>
    <n v="1"/>
    <x v="0"/>
    <x v="0"/>
    <s v="Lengkap"/>
    <s v="Lengkap"/>
    <s v="Lengkap"/>
    <x v="0"/>
    <n v="4"/>
    <n v="2023"/>
  </r>
  <r>
    <s v="ORD-2507-293"/>
    <x v="18"/>
    <d v="2023-08-30T00:00:00"/>
    <x v="2"/>
    <s v="RESI6287793163"/>
    <x v="2"/>
    <n v="1"/>
    <x v="0"/>
    <x v="0"/>
    <s v="Lengkap"/>
    <s v="Lengkap"/>
    <s v="Lengkap"/>
    <x v="0"/>
    <n v="8"/>
    <n v="2023"/>
  </r>
  <r>
    <s v="ORD-2507-294"/>
    <x v="47"/>
    <d v="2023-09-27T00:00:00"/>
    <x v="0"/>
    <s v="RESI1497791242"/>
    <x v="0"/>
    <n v="-1"/>
    <x v="0"/>
    <x v="0"/>
    <s v="Lengkap"/>
    <s v="Lengkap"/>
    <s v="Lengkap"/>
    <x v="0"/>
    <n v="9"/>
    <n v="2023"/>
  </r>
  <r>
    <s v="ORD-2507-295"/>
    <x v="102"/>
    <d v="2023-01-13T00:00:00"/>
    <x v="0"/>
    <s v="RESI7016293621"/>
    <x v="2"/>
    <n v="3"/>
    <x v="0"/>
    <x v="0"/>
    <s v="Lengkap"/>
    <s v="Lengkap"/>
    <s v="Lengkap"/>
    <x v="0"/>
    <n v="1"/>
    <n v="2023"/>
  </r>
  <r>
    <s v="ORD-2507-296"/>
    <x v="103"/>
    <d v="2023-10-21T00:00:00"/>
    <x v="2"/>
    <s v="RESI1684598046"/>
    <x v="2"/>
    <n v="15"/>
    <x v="1"/>
    <x v="0"/>
    <s v="Lengkap"/>
    <s v="Lengkap"/>
    <s v="Lengkap"/>
    <x v="0"/>
    <n v="10"/>
    <n v="2023"/>
  </r>
  <r>
    <s v="ORD-2507-304"/>
    <x v="104"/>
    <d v="2023-12-26T00:00:00"/>
    <x v="2"/>
    <s v="RESI8394040015"/>
    <x v="0"/>
    <n v="10"/>
    <x v="1"/>
    <x v="0"/>
    <s v="Lengkap"/>
    <s v="Lengkap"/>
    <s v="Lengkap"/>
    <x v="0"/>
    <n v="12"/>
    <n v="2023"/>
  </r>
  <r>
    <s v="ORD-2507-305"/>
    <x v="105"/>
    <d v="2023-09-23T00:00:00"/>
    <x v="0"/>
    <s v="RESI2780136605"/>
    <x v="1"/>
    <n v="5"/>
    <x v="0"/>
    <x v="0"/>
    <s v="Lengkap"/>
    <s v="Lengkap"/>
    <s v="Lengkap"/>
    <x v="0"/>
    <n v="9"/>
    <n v="2023"/>
  </r>
  <r>
    <s v="ORD-2507-307"/>
    <x v="106"/>
    <d v="2023-03-06T00:00:00"/>
    <x v="0"/>
    <s v="RESI9080510951"/>
    <x v="2"/>
    <n v="15"/>
    <x v="1"/>
    <x v="0"/>
    <s v="Lengkap"/>
    <s v="Lengkap"/>
    <s v="Lengkap"/>
    <x v="0"/>
    <n v="2"/>
    <n v="2023"/>
  </r>
  <r>
    <s v="ORD-2507-310"/>
    <x v="107"/>
    <d v="2023-05-09T00:00:00"/>
    <x v="0"/>
    <s v="RESI9644783539"/>
    <x v="0"/>
    <n v="10"/>
    <x v="1"/>
    <x v="0"/>
    <s v="Lengkap"/>
    <s v="Lengkap"/>
    <s v="Lengkap"/>
    <x v="0"/>
    <n v="4"/>
    <n v="2023"/>
  </r>
  <r>
    <s v="ORD-2507-311"/>
    <x v="108"/>
    <d v="2023-02-10T00:00:00"/>
    <x v="0"/>
    <s v="RESI4605117440"/>
    <x v="1"/>
    <n v="15"/>
    <x v="1"/>
    <x v="0"/>
    <s v="Lengkap"/>
    <s v="Lengkap"/>
    <s v="Lengkap"/>
    <x v="0"/>
    <n v="1"/>
    <n v="2023"/>
  </r>
  <r>
    <s v="ORD-2507-314"/>
    <x v="109"/>
    <d v="2023-07-03T00:00:00"/>
    <x v="2"/>
    <s v="RESI2095286033"/>
    <x v="2"/>
    <n v="2"/>
    <x v="0"/>
    <x v="0"/>
    <s v="Lengkap"/>
    <s v="Lengkap"/>
    <s v="Lengkap"/>
    <x v="0"/>
    <n v="7"/>
    <n v="2023"/>
  </r>
  <r>
    <s v="ORD-2507-317"/>
    <x v="42"/>
    <d v="2023-11-02T00:00:00"/>
    <x v="2"/>
    <s v="RESI9761206076"/>
    <x v="2"/>
    <n v="5"/>
    <x v="0"/>
    <x v="0"/>
    <s v="Lengkap"/>
    <s v="Lengkap"/>
    <s v="Lengkap"/>
    <x v="0"/>
    <n v="10"/>
    <n v="2023"/>
  </r>
  <r>
    <s v="ORD-2507-319"/>
    <x v="110"/>
    <d v="2023-11-05T00:00:00"/>
    <x v="3"/>
    <s v="RESI8238760130"/>
    <x v="0"/>
    <n v="5"/>
    <x v="0"/>
    <x v="0"/>
    <s v="Lengkap"/>
    <s v="Lengkap"/>
    <s v="Lengkap"/>
    <x v="0"/>
    <n v="10"/>
    <n v="2023"/>
  </r>
  <r>
    <s v="ORD-2507-320"/>
    <x v="111"/>
    <d v="2023-08-14T00:00:00"/>
    <x v="0"/>
    <s v="Menyusul"/>
    <x v="0"/>
    <n v="15"/>
    <x v="1"/>
    <x v="1"/>
    <s v="Lengkap"/>
    <s v="Lengkap"/>
    <s v="Lengkap"/>
    <x v="1"/>
    <n v="7"/>
    <n v="2023"/>
  </r>
  <r>
    <s v="ORD-2507-321"/>
    <x v="112"/>
    <d v="2023-02-28T00:00:00"/>
    <x v="3"/>
    <s v="RESI2358945892"/>
    <x v="2"/>
    <n v="3"/>
    <x v="0"/>
    <x v="0"/>
    <s v="Lengkap"/>
    <s v="Lengkap"/>
    <s v="Lengkap"/>
    <x v="0"/>
    <n v="2"/>
    <n v="2023"/>
  </r>
  <r>
    <s v="ORD-2507-327"/>
    <x v="113"/>
    <d v="2023-10-21T00:00:00"/>
    <x v="0"/>
    <s v="RESI9412376000"/>
    <x v="0"/>
    <n v="2"/>
    <x v="0"/>
    <x v="0"/>
    <s v="Lengkap"/>
    <s v="Lengkap"/>
    <s v="Lengkap"/>
    <x v="0"/>
    <n v="10"/>
    <n v="2023"/>
  </r>
  <r>
    <s v="ORD-2507-328"/>
    <x v="114"/>
    <d v="2023-01-15T00:00:00"/>
    <x v="2"/>
    <s v="RESI7356353895"/>
    <x v="2"/>
    <n v="10"/>
    <x v="1"/>
    <x v="0"/>
    <s v="Lengkap"/>
    <s v="Lengkap"/>
    <s v="Lengkap"/>
    <x v="0"/>
    <n v="1"/>
    <n v="2023"/>
  </r>
  <r>
    <s v="ORD-2507-330"/>
    <x v="115"/>
    <d v="2023-01-21T00:00:00"/>
    <x v="0"/>
    <s v="RESI4329446784"/>
    <x v="2"/>
    <n v="1"/>
    <x v="0"/>
    <x v="0"/>
    <s v="Lengkap"/>
    <s v="Lengkap"/>
    <s v="Lengkap"/>
    <x v="0"/>
    <n v="1"/>
    <n v="2023"/>
  </r>
  <r>
    <s v="ORD-2507-332"/>
    <x v="116"/>
    <d v="2023-06-16T00:00:00"/>
    <x v="2"/>
    <s v="RESI2005102559"/>
    <x v="1"/>
    <n v="3"/>
    <x v="0"/>
    <x v="0"/>
    <s v="Lengkap"/>
    <s v="Lengkap"/>
    <s v="Lengkap"/>
    <x v="0"/>
    <n v="6"/>
    <n v="2023"/>
  </r>
  <r>
    <s v="ORD-2507-333"/>
    <x v="117"/>
    <d v="2023-08-10T00:00:00"/>
    <x v="2"/>
    <s v="RESI8481445242"/>
    <x v="1"/>
    <n v="10"/>
    <x v="1"/>
    <x v="0"/>
    <s v="Lengkap"/>
    <s v="Lengkap"/>
    <s v="Lengkap"/>
    <x v="0"/>
    <n v="7"/>
    <n v="2023"/>
  </r>
  <r>
    <s v="ORD-2507-337"/>
    <x v="17"/>
    <d v="2023-09-08T00:00:00"/>
    <x v="0"/>
    <s v="RESI3738568701"/>
    <x v="1"/>
    <n v="1"/>
    <x v="0"/>
    <x v="0"/>
    <s v="Lengkap"/>
    <s v="Lengkap"/>
    <s v="Lengkap"/>
    <x v="0"/>
    <n v="9"/>
    <n v="2023"/>
  </r>
  <r>
    <s v="ORD-2507-343"/>
    <x v="111"/>
    <d v="2023-08-09T00:00:00"/>
    <x v="2"/>
    <s v="RESI6169824924"/>
    <x v="1"/>
    <n v="10"/>
    <x v="1"/>
    <x v="0"/>
    <s v="Lengkap"/>
    <s v="Lengkap"/>
    <s v="Lengkap"/>
    <x v="0"/>
    <n v="7"/>
    <n v="2023"/>
  </r>
  <r>
    <s v="ORD-2507-345"/>
    <x v="118"/>
    <d v="2023-06-17T00:00:00"/>
    <x v="2"/>
    <s v="SC0019S87263"/>
    <x v="0"/>
    <n v="2"/>
    <x v="0"/>
    <x v="1"/>
    <s v="Lengkap"/>
    <s v="Lengkap"/>
    <s v="Lengkap"/>
    <x v="1"/>
    <n v="6"/>
    <n v="2023"/>
  </r>
  <r>
    <s v="ORD-2507-347"/>
    <x v="119"/>
    <m/>
    <x v="0"/>
    <s v="RESI5449848690"/>
    <x v="0"/>
    <m/>
    <x v="2"/>
    <x v="0"/>
    <s v="Lengkap"/>
    <s v="Data Tidak Lengkap"/>
    <s v="Lengkap"/>
    <x v="1"/>
    <n v="7"/>
    <n v="2023"/>
  </r>
  <r>
    <s v="ORD-2507-353"/>
    <x v="98"/>
    <d v="2023-09-19T00:00:00"/>
    <x v="2"/>
    <s v="RESI2155671697"/>
    <x v="1"/>
    <n v="7"/>
    <x v="1"/>
    <x v="0"/>
    <s v="Lengkap"/>
    <s v="Lengkap"/>
    <s v="Lengkap"/>
    <x v="0"/>
    <n v="9"/>
    <n v="2023"/>
  </r>
  <r>
    <s v="ORD-2507-356"/>
    <x v="24"/>
    <d v="2023-11-18T00:00:00"/>
    <x v="2"/>
    <s v="RESI7112493808"/>
    <x v="1"/>
    <n v="-1"/>
    <x v="0"/>
    <x v="0"/>
    <s v="Lengkap"/>
    <s v="Lengkap"/>
    <s v="Lengkap"/>
    <x v="0"/>
    <n v="11"/>
    <n v="2023"/>
  </r>
  <r>
    <s v="ORD-2507-357"/>
    <x v="120"/>
    <d v="2023-02-13T00:00:00"/>
    <x v="3"/>
    <s v="RESI9640701016"/>
    <x v="0"/>
    <n v="10"/>
    <x v="1"/>
    <x v="0"/>
    <s v="Lengkap"/>
    <s v="Lengkap"/>
    <s v="Lengkap"/>
    <x v="0"/>
    <n v="2"/>
    <n v="2023"/>
  </r>
  <r>
    <s v="ORD-2507-363"/>
    <x v="121"/>
    <d v="2023-11-28T00:00:00"/>
    <x v="0"/>
    <s v="RESI9283130753"/>
    <x v="2"/>
    <n v="-1"/>
    <x v="0"/>
    <x v="0"/>
    <s v="Lengkap"/>
    <s v="Lengkap"/>
    <s v="Lengkap"/>
    <x v="0"/>
    <n v="11"/>
    <n v="2023"/>
  </r>
  <r>
    <s v="ORD-2507-365"/>
    <x v="122"/>
    <d v="2023-06-24T00:00:00"/>
    <x v="3"/>
    <s v="RESI1442421654"/>
    <x v="0"/>
    <n v="3"/>
    <x v="0"/>
    <x v="0"/>
    <s v="Lengkap"/>
    <s v="Lengkap"/>
    <s v="Lengkap"/>
    <x v="0"/>
    <n v="6"/>
    <n v="2023"/>
  </r>
  <r>
    <s v="ORD-2507-372"/>
    <x v="123"/>
    <d v="2023-04-07T00:00:00"/>
    <x v="2"/>
    <s v="RESI4665677395"/>
    <x v="0"/>
    <n v="15"/>
    <x v="1"/>
    <x v="0"/>
    <s v="Lengkap"/>
    <s v="Lengkap"/>
    <s v="Lengkap"/>
    <x v="0"/>
    <n v="3"/>
    <n v="2023"/>
  </r>
  <r>
    <s v="ORD-2507-373"/>
    <x v="124"/>
    <d v="2023-05-27T00:00:00"/>
    <x v="0"/>
    <s v="RESI1095051435"/>
    <x v="0"/>
    <n v="7"/>
    <x v="1"/>
    <x v="0"/>
    <s v="Lengkap"/>
    <s v="Lengkap"/>
    <s v="Lengkap"/>
    <x v="0"/>
    <n v="5"/>
    <n v="2023"/>
  </r>
  <r>
    <s v="ORD-2507-374"/>
    <x v="10"/>
    <d v="2023-10-23T00:00:00"/>
    <x v="2"/>
    <s v="Menyusul"/>
    <x v="0"/>
    <n v="7"/>
    <x v="1"/>
    <x v="1"/>
    <s v="Lengkap"/>
    <s v="Lengkap"/>
    <s v="Lengkap"/>
    <x v="1"/>
    <n v="10"/>
    <n v="2023"/>
  </r>
  <r>
    <s v="ORD-2507-375"/>
    <x v="125"/>
    <d v="2024-01-01T00:00:00"/>
    <x v="0"/>
    <s v="RESI5087280062"/>
    <x v="0"/>
    <n v="15"/>
    <x v="1"/>
    <x v="0"/>
    <s v="Lengkap"/>
    <s v="Lengkap"/>
    <s v="Lengkap"/>
    <x v="0"/>
    <n v="12"/>
    <n v="2023"/>
  </r>
  <r>
    <s v="ORD-2507-376"/>
    <x v="126"/>
    <d v="2023-10-15T00:00:00"/>
    <x v="0"/>
    <s v="RESI6364252503"/>
    <x v="2"/>
    <n v="15"/>
    <x v="1"/>
    <x v="0"/>
    <s v="Lengkap"/>
    <s v="Lengkap"/>
    <s v="Lengkap"/>
    <x v="0"/>
    <n v="9"/>
    <n v="2023"/>
  </r>
  <r>
    <s v="ORD-2507-377"/>
    <x v="20"/>
    <d v="2023-09-12T00:00:00"/>
    <x v="0"/>
    <s v="RESI9771121724"/>
    <x v="1"/>
    <n v="1"/>
    <x v="0"/>
    <x v="0"/>
    <s v="Lengkap"/>
    <s v="Lengkap"/>
    <s v="Lengkap"/>
    <x v="0"/>
    <n v="9"/>
    <n v="2023"/>
  </r>
  <r>
    <s v="ORD-2507-379"/>
    <x v="127"/>
    <d v="2023-01-19T00:00:00"/>
    <x v="2"/>
    <s v="Menyusul"/>
    <x v="1"/>
    <n v="3"/>
    <x v="0"/>
    <x v="1"/>
    <s v="Lengkap"/>
    <s v="Lengkap"/>
    <s v="Lengkap"/>
    <x v="1"/>
    <n v="1"/>
    <n v="2023"/>
  </r>
  <r>
    <s v="ORD-2507-381"/>
    <x v="128"/>
    <d v="2024-01-03T00:00:00"/>
    <x v="0"/>
    <s v="RESI5873637580"/>
    <x v="0"/>
    <n v="3"/>
    <x v="0"/>
    <x v="0"/>
    <s v="Lengkap"/>
    <s v="Lengkap"/>
    <s v="Lengkap"/>
    <x v="0"/>
    <n v="12"/>
    <n v="2023"/>
  </r>
  <r>
    <s v="ORD-2507-383"/>
    <x v="129"/>
    <d v="2023-06-07T00:00:00"/>
    <x v="2"/>
    <s v="RESI9670335754"/>
    <x v="2"/>
    <n v="-1"/>
    <x v="0"/>
    <x v="0"/>
    <s v="Lengkap"/>
    <s v="Lengkap"/>
    <s v="Lengkap"/>
    <x v="0"/>
    <n v="6"/>
    <n v="2023"/>
  </r>
  <r>
    <s v="ORD-2507-386"/>
    <x v="130"/>
    <d v="2023-02-17T00:00:00"/>
    <x v="2"/>
    <s v=""/>
    <x v="0"/>
    <n v="15"/>
    <x v="1"/>
    <x v="1"/>
    <s v="Lengkap"/>
    <s v="Lengkap"/>
    <s v="Lengkap"/>
    <x v="1"/>
    <n v="2"/>
    <n v="2023"/>
  </r>
  <r>
    <s v="ORD-2507-388"/>
    <x v="126"/>
    <d v="2023-10-01T00:00:00"/>
    <x v="3"/>
    <s v="RESI1813726301"/>
    <x v="1"/>
    <n v="1"/>
    <x v="0"/>
    <x v="0"/>
    <s v="Lengkap"/>
    <s v="Lengkap"/>
    <s v="Lengkap"/>
    <x v="0"/>
    <n v="9"/>
    <n v="2023"/>
  </r>
  <r>
    <s v="ORD-2507-392"/>
    <x v="131"/>
    <d v="2023-01-02T00:00:00"/>
    <x v="2"/>
    <s v="RESI8826879784"/>
    <x v="1"/>
    <n v="1"/>
    <x v="0"/>
    <x v="0"/>
    <s v="Lengkap"/>
    <s v="Lengkap"/>
    <s v="Lengkap"/>
    <x v="0"/>
    <n v="1"/>
    <n v="2023"/>
  </r>
  <r>
    <s v="ORD-2507-394"/>
    <x v="132"/>
    <d v="2023-04-20T00:00:00"/>
    <x v="2"/>
    <s v="RESI4898351305"/>
    <x v="1"/>
    <n v="15"/>
    <x v="1"/>
    <x v="0"/>
    <s v="Lengkap"/>
    <s v="Lengkap"/>
    <s v="Lengkap"/>
    <x v="0"/>
    <n v="4"/>
    <n v="2023"/>
  </r>
  <r>
    <s v="ORD-2507-398"/>
    <x v="133"/>
    <d v="2023-11-08T00:00:00"/>
    <x v="0"/>
    <s v="RESI3997331061"/>
    <x v="0"/>
    <n v="15"/>
    <x v="1"/>
    <x v="0"/>
    <s v="Lengkap"/>
    <s v="Lengkap"/>
    <s v="Lengkap"/>
    <x v="0"/>
    <n v="10"/>
    <n v="2023"/>
  </r>
  <r>
    <s v="ORD-2507-401"/>
    <x v="100"/>
    <d v="2023-07-03T00:00:00"/>
    <x v="2"/>
    <s v="RESI1234238999"/>
    <x v="1"/>
    <n v="10"/>
    <x v="1"/>
    <x v="0"/>
    <s v="Lengkap"/>
    <s v="Lengkap"/>
    <s v="Lengkap"/>
    <x v="0"/>
    <n v="6"/>
    <n v="2023"/>
  </r>
  <r>
    <s v="ORD-2507-402"/>
    <x v="92"/>
    <d v="2023-06-08T00:00:00"/>
    <x v="0"/>
    <s v="Menyusul"/>
    <x v="0"/>
    <n v="7"/>
    <x v="1"/>
    <x v="1"/>
    <s v="Lengkap"/>
    <s v="Lengkap"/>
    <s v="Lengkap"/>
    <x v="1"/>
    <n v="6"/>
    <n v="2023"/>
  </r>
  <r>
    <s v="ORD-2507-404"/>
    <x v="134"/>
    <d v="2023-06-25T00:00:00"/>
    <x v="2"/>
    <s v="SC0019S87263"/>
    <x v="2"/>
    <n v="1"/>
    <x v="0"/>
    <x v="1"/>
    <s v="Lengkap"/>
    <s v="Lengkap"/>
    <s v="Lengkap"/>
    <x v="1"/>
    <n v="6"/>
    <n v="2023"/>
  </r>
  <r>
    <s v="ORD-2507-407"/>
    <x v="74"/>
    <d v="2024-01-01T00:00:00"/>
    <x v="0"/>
    <s v="RESI2203423402"/>
    <x v="0"/>
    <n v="10"/>
    <x v="1"/>
    <x v="0"/>
    <s v="Lengkap"/>
    <s v="Lengkap"/>
    <s v="Lengkap"/>
    <x v="0"/>
    <n v="12"/>
    <n v="2023"/>
  </r>
  <r>
    <s v="ORD-2507-408"/>
    <x v="104"/>
    <d v="2023-12-31T00:00:00"/>
    <x v="2"/>
    <s v="RESI7895006867"/>
    <x v="2"/>
    <n v="15"/>
    <x v="1"/>
    <x v="0"/>
    <s v="Lengkap"/>
    <s v="Lengkap"/>
    <s v="Lengkap"/>
    <x v="0"/>
    <n v="12"/>
    <n v="2023"/>
  </r>
  <r>
    <s v="ORD-2507-414"/>
    <x v="135"/>
    <d v="2023-08-21T00:00:00"/>
    <x v="0"/>
    <s v="RESI6354895816"/>
    <x v="2"/>
    <n v="5"/>
    <x v="0"/>
    <x v="0"/>
    <s v="Lengkap"/>
    <s v="Lengkap"/>
    <s v="Lengkap"/>
    <x v="0"/>
    <n v="8"/>
    <n v="2023"/>
  </r>
  <r>
    <s v="ORD-2507-418"/>
    <x v="136"/>
    <d v="2023-11-27T00:00:00"/>
    <x v="0"/>
    <s v="RESI4149337748"/>
    <x v="0"/>
    <n v="-1"/>
    <x v="0"/>
    <x v="0"/>
    <s v="Lengkap"/>
    <s v="Lengkap"/>
    <s v="Lengkap"/>
    <x v="0"/>
    <n v="11"/>
    <n v="2023"/>
  </r>
  <r>
    <s v="ORD-2507-419"/>
    <x v="137"/>
    <d v="2023-04-26T00:00:00"/>
    <x v="2"/>
    <s v="RESI1644630523"/>
    <x v="0"/>
    <n v="-1"/>
    <x v="0"/>
    <x v="0"/>
    <s v="Lengkap"/>
    <s v="Lengkap"/>
    <s v="Lengkap"/>
    <x v="0"/>
    <n v="4"/>
    <n v="2023"/>
  </r>
  <r>
    <s v="ORD-2507-420"/>
    <x v="138"/>
    <d v="2023-07-04T00:00:00"/>
    <x v="2"/>
    <s v="RESI9605108260"/>
    <x v="2"/>
    <n v="1"/>
    <x v="0"/>
    <x v="0"/>
    <s v="Lengkap"/>
    <s v="Lengkap"/>
    <s v="Lengkap"/>
    <x v="0"/>
    <n v="7"/>
    <n v="2023"/>
  </r>
  <r>
    <s v="ORD-2507-421"/>
    <x v="139"/>
    <d v="2023-01-12T00:00:00"/>
    <x v="0"/>
    <s v="RESI7243759249"/>
    <x v="2"/>
    <n v="-1"/>
    <x v="0"/>
    <x v="0"/>
    <s v="Lengkap"/>
    <s v="Lengkap"/>
    <s v="Lengkap"/>
    <x v="0"/>
    <n v="1"/>
    <n v="2023"/>
  </r>
  <r>
    <s v="ORD-2507-422"/>
    <x v="123"/>
    <d v="2023-03-24T00:00:00"/>
    <x v="2"/>
    <s v="RESI4667168880"/>
    <x v="1"/>
    <n v="1"/>
    <x v="0"/>
    <x v="0"/>
    <s v="Lengkap"/>
    <s v="Lengkap"/>
    <s v="Lengkap"/>
    <x v="0"/>
    <n v="3"/>
    <n v="2023"/>
  </r>
  <r>
    <s v="ORD-2507-425"/>
    <x v="99"/>
    <d v="2023-05-20T00:00:00"/>
    <x v="0"/>
    <s v="RESI5239945630"/>
    <x v="2"/>
    <n v="2"/>
    <x v="0"/>
    <x v="0"/>
    <s v="Lengkap"/>
    <s v="Lengkap"/>
    <s v="Lengkap"/>
    <x v="0"/>
    <n v="5"/>
    <n v="2023"/>
  </r>
  <r>
    <s v="ORD-2507-428"/>
    <x v="30"/>
    <d v="2023-02-26T00:00:00"/>
    <x v="0"/>
    <s v="RESI7657171838"/>
    <x v="0"/>
    <n v="10"/>
    <x v="1"/>
    <x v="0"/>
    <s v="Lengkap"/>
    <s v="Lengkap"/>
    <s v="Lengkap"/>
    <x v="0"/>
    <n v="2"/>
    <n v="2023"/>
  </r>
  <r>
    <s v="ORD-2507-429"/>
    <x v="137"/>
    <d v="2023-05-07T00:00:00"/>
    <x v="0"/>
    <s v="RESI9742656117"/>
    <x v="0"/>
    <n v="10"/>
    <x v="1"/>
    <x v="0"/>
    <s v="Lengkap"/>
    <s v="Lengkap"/>
    <s v="Lengkap"/>
    <x v="0"/>
    <n v="4"/>
    <n v="2023"/>
  </r>
  <r>
    <s v="ORD-2507-433"/>
    <x v="140"/>
    <d v="2023-11-09T00:00:00"/>
    <x v="3"/>
    <s v="SC0019S87263"/>
    <x v="2"/>
    <n v="3"/>
    <x v="0"/>
    <x v="1"/>
    <s v="Lengkap"/>
    <s v="Lengkap"/>
    <s v="Lengkap"/>
    <x v="1"/>
    <n v="11"/>
    <n v="2023"/>
  </r>
  <r>
    <s v="ORD-2507-435"/>
    <x v="27"/>
    <d v="2023-02-06T00:00:00"/>
    <x v="2"/>
    <s v="Menyusul"/>
    <x v="1"/>
    <n v="-1"/>
    <x v="0"/>
    <x v="1"/>
    <s v="Lengkap"/>
    <s v="Lengkap"/>
    <s v="Lengkap"/>
    <x v="1"/>
    <n v="2"/>
    <n v="2023"/>
  </r>
  <r>
    <s v="ORD-2507-437"/>
    <x v="141"/>
    <d v="2023-10-21T00:00:00"/>
    <x v="2"/>
    <s v="Menyusul"/>
    <x v="1"/>
    <n v="10"/>
    <x v="1"/>
    <x v="1"/>
    <s v="Lengkap"/>
    <s v="Lengkap"/>
    <s v="Lengkap"/>
    <x v="1"/>
    <n v="10"/>
    <n v="2023"/>
  </r>
  <r>
    <s v="ORD-2507-439"/>
    <x v="88"/>
    <d v="2023-12-12T00:00:00"/>
    <x v="2"/>
    <s v="RESI8298719245"/>
    <x v="1"/>
    <n v="-1"/>
    <x v="0"/>
    <x v="0"/>
    <s v="Lengkap"/>
    <s v="Lengkap"/>
    <s v="Lengkap"/>
    <x v="0"/>
    <n v="12"/>
    <n v="2023"/>
  </r>
  <r>
    <s v="ORD-2507-440"/>
    <x v="128"/>
    <d v="2024-01-07T00:00:00"/>
    <x v="3"/>
    <s v="RESI3011229698"/>
    <x v="2"/>
    <n v="7"/>
    <x v="1"/>
    <x v="0"/>
    <s v="Lengkap"/>
    <s v="Lengkap"/>
    <s v="Lengkap"/>
    <x v="0"/>
    <n v="12"/>
    <n v="2023"/>
  </r>
  <r>
    <s v="ORD-2507-441"/>
    <x v="142"/>
    <d v="2023-11-13T00:00:00"/>
    <x v="3"/>
    <s v="RESI9084863137"/>
    <x v="2"/>
    <n v="-1"/>
    <x v="0"/>
    <x v="0"/>
    <s v="Lengkap"/>
    <s v="Lengkap"/>
    <s v="Lengkap"/>
    <x v="0"/>
    <n v="11"/>
    <n v="2023"/>
  </r>
  <r>
    <s v="ORD-2507-450"/>
    <x v="143"/>
    <d v="2023-06-14T00:00:00"/>
    <x v="2"/>
    <s v="RESI1583152392"/>
    <x v="0"/>
    <n v="7"/>
    <x v="1"/>
    <x v="0"/>
    <s v="Lengkap"/>
    <s v="Lengkap"/>
    <s v="Lengkap"/>
    <x v="0"/>
    <n v="6"/>
    <n v="2023"/>
  </r>
  <r>
    <s v="ORD-2507-452"/>
    <x v="144"/>
    <d v="2023-07-25T00:00:00"/>
    <x v="0"/>
    <s v="RESI9752563670"/>
    <x v="2"/>
    <n v="15"/>
    <x v="1"/>
    <x v="0"/>
    <s v="Lengkap"/>
    <s v="Lengkap"/>
    <s v="Lengkap"/>
    <x v="0"/>
    <n v="7"/>
    <n v="2023"/>
  </r>
  <r>
    <s v="ORD-2507-457"/>
    <x v="60"/>
    <d v="2023-03-29T00:00:00"/>
    <x v="0"/>
    <s v="RESI3593393772"/>
    <x v="1"/>
    <n v="3"/>
    <x v="0"/>
    <x v="0"/>
    <s v="Lengkap"/>
    <s v="Lengkap"/>
    <s v="Lengkap"/>
    <x v="0"/>
    <n v="3"/>
    <n v="2023"/>
  </r>
  <r>
    <s v="ORD-2507-459"/>
    <x v="145"/>
    <d v="2023-08-31T00:00:00"/>
    <x v="2"/>
    <s v="RESI7287896242"/>
    <x v="2"/>
    <n v="-1"/>
    <x v="0"/>
    <x v="0"/>
    <s v="Lengkap"/>
    <s v="Lengkap"/>
    <s v="Lengkap"/>
    <x v="0"/>
    <n v="9"/>
    <n v="2023"/>
  </r>
  <r>
    <s v="ORD-2507-460"/>
    <x v="146"/>
    <d v="2023-11-04T00:00:00"/>
    <x v="2"/>
    <s v="RESI8719383556"/>
    <x v="2"/>
    <n v="-1"/>
    <x v="0"/>
    <x v="0"/>
    <s v="Lengkap"/>
    <s v="Lengkap"/>
    <s v="Lengkap"/>
    <x v="0"/>
    <n v="11"/>
    <n v="2023"/>
  </r>
  <r>
    <s v="ORD-2507-463"/>
    <x v="147"/>
    <m/>
    <x v="2"/>
    <s v="RESI6511718732"/>
    <x v="0"/>
    <m/>
    <x v="2"/>
    <x v="0"/>
    <s v="Lengkap"/>
    <s v="Data Tidak Lengkap"/>
    <s v="Lengkap"/>
    <x v="1"/>
    <n v="1"/>
    <n v="2023"/>
  </r>
  <r>
    <s v="ORD-2507-464"/>
    <x v="148"/>
    <d v="2023-02-05T00:00:00"/>
    <x v="3"/>
    <s v="RESI5852914708"/>
    <x v="1"/>
    <n v="1"/>
    <x v="0"/>
    <x v="0"/>
    <s v="Lengkap"/>
    <s v="Lengkap"/>
    <s v="Lengkap"/>
    <x v="0"/>
    <n v="2"/>
    <n v="2023"/>
  </r>
  <r>
    <s v="ORD-2507-467"/>
    <x v="15"/>
    <d v="2023-03-12T00:00:00"/>
    <x v="2"/>
    <s v="RESI2112380464"/>
    <x v="0"/>
    <n v="-1"/>
    <x v="0"/>
    <x v="0"/>
    <s v="Lengkap"/>
    <s v="Lengkap"/>
    <s v="Lengkap"/>
    <x v="0"/>
    <n v="3"/>
    <n v="2023"/>
  </r>
  <r>
    <s v="ORD-2507-468"/>
    <x v="149"/>
    <d v="2026-07-04T00:00:00"/>
    <x v="0"/>
    <s v="SC0019S87263"/>
    <x v="0"/>
    <n v="1206"/>
    <x v="1"/>
    <x v="1"/>
    <s v="Lengkap"/>
    <s v="Lengkap"/>
    <s v="Lengkap"/>
    <x v="1"/>
    <n v="3"/>
    <n v="2023"/>
  </r>
  <r>
    <s v="ORD-2507-471"/>
    <x v="150"/>
    <d v="2023-11-22T00:00:00"/>
    <x v="2"/>
    <s v="RESI1872395778"/>
    <x v="1"/>
    <n v="15"/>
    <x v="1"/>
    <x v="0"/>
    <s v="Lengkap"/>
    <s v="Lengkap"/>
    <s v="Lengkap"/>
    <x v="0"/>
    <n v="11"/>
    <n v="2023"/>
  </r>
  <r>
    <s v="ORD-2507-472"/>
    <x v="151"/>
    <d v="2023-02-25T00:00:00"/>
    <x v="0"/>
    <s v="RESI4158193327"/>
    <x v="0"/>
    <n v="15"/>
    <x v="1"/>
    <x v="0"/>
    <s v="Lengkap"/>
    <s v="Lengkap"/>
    <s v="Lengkap"/>
    <x v="0"/>
    <n v="2"/>
    <n v="2023"/>
  </r>
  <r>
    <s v="ORD-2507-473"/>
    <x v="152"/>
    <d v="2023-02-11T00:00:00"/>
    <x v="2"/>
    <s v="RESI8781527616"/>
    <x v="0"/>
    <n v="5"/>
    <x v="0"/>
    <x v="0"/>
    <s v="Lengkap"/>
    <s v="Lengkap"/>
    <s v="Lengkap"/>
    <x v="0"/>
    <n v="2"/>
    <n v="2023"/>
  </r>
  <r>
    <s v="ORD-2507-474"/>
    <x v="27"/>
    <d v="2023-02-17T00:00:00"/>
    <x v="2"/>
    <s v="RESI3488270884"/>
    <x v="0"/>
    <n v="10"/>
    <x v="1"/>
    <x v="0"/>
    <s v="Lengkap"/>
    <s v="Lengkap"/>
    <s v="Lengkap"/>
    <x v="0"/>
    <n v="2"/>
    <n v="2023"/>
  </r>
  <r>
    <s v="ORD-2507-475"/>
    <x v="27"/>
    <d v="2023-02-10T00:00:00"/>
    <x v="2"/>
    <s v="SC0019S87263"/>
    <x v="1"/>
    <n v="3"/>
    <x v="0"/>
    <x v="1"/>
    <s v="Lengkap"/>
    <s v="Lengkap"/>
    <s v="Lengkap"/>
    <x v="1"/>
    <n v="2"/>
    <n v="2023"/>
  </r>
  <r>
    <s v="ORD-2507-476"/>
    <x v="153"/>
    <d v="2023-02-28T00:00:00"/>
    <x v="0"/>
    <s v="RESI1947351792"/>
    <x v="0"/>
    <n v="7"/>
    <x v="1"/>
    <x v="0"/>
    <s v="Lengkap"/>
    <s v="Lengkap"/>
    <s v="Lengkap"/>
    <x v="0"/>
    <n v="2"/>
    <n v="2023"/>
  </r>
  <r>
    <s v="ORD-2507-478"/>
    <x v="154"/>
    <d v="2023-05-11T00:00:00"/>
    <x v="0"/>
    <s v="RESI7925383538"/>
    <x v="0"/>
    <n v="7"/>
    <x v="1"/>
    <x v="0"/>
    <s v="Lengkap"/>
    <s v="Lengkap"/>
    <s v="Lengkap"/>
    <x v="0"/>
    <n v="5"/>
    <n v="2023"/>
  </r>
  <r>
    <s v="ORD-2507-479"/>
    <x v="155"/>
    <m/>
    <x v="2"/>
    <s v="RESI8613098877"/>
    <x v="1"/>
    <m/>
    <x v="2"/>
    <x v="0"/>
    <s v="Lengkap"/>
    <s v="Data Tidak Lengkap"/>
    <s v="Lengkap"/>
    <x v="1"/>
    <n v="1"/>
    <n v="2023"/>
  </r>
  <r>
    <s v="ORD-2507-480"/>
    <x v="21"/>
    <d v="2023-05-15T00:00:00"/>
    <x v="2"/>
    <s v="RESI8375312491"/>
    <x v="1"/>
    <n v="5"/>
    <x v="0"/>
    <x v="0"/>
    <s v="Lengkap"/>
    <s v="Lengkap"/>
    <s v="Lengkap"/>
    <x v="0"/>
    <n v="5"/>
    <n v="2023"/>
  </r>
  <r>
    <s v="ORD-2507-481"/>
    <x v="156"/>
    <d v="2023-04-08T00:00:00"/>
    <x v="2"/>
    <s v="RESI6236751117"/>
    <x v="1"/>
    <n v="7"/>
    <x v="1"/>
    <x v="0"/>
    <s v="Lengkap"/>
    <s v="Lengkap"/>
    <s v="Lengkap"/>
    <x v="0"/>
    <n v="4"/>
    <n v="2023"/>
  </r>
  <r>
    <s v="ORD-2507-485"/>
    <x v="6"/>
    <d v="2023-04-16T00:00:00"/>
    <x v="2"/>
    <s v="RESI7912464476"/>
    <x v="0"/>
    <n v="5"/>
    <x v="0"/>
    <x v="0"/>
    <s v="Lengkap"/>
    <s v="Lengkap"/>
    <s v="Lengkap"/>
    <x v="0"/>
    <n v="4"/>
    <n v="2023"/>
  </r>
  <r>
    <s v="ORD-2507-487"/>
    <x v="35"/>
    <d v="2023-04-23T00:00:00"/>
    <x v="0"/>
    <s v="RESI4672214312"/>
    <x v="0"/>
    <n v="-1"/>
    <x v="0"/>
    <x v="0"/>
    <s v="Lengkap"/>
    <s v="Lengkap"/>
    <s v="Lengkap"/>
    <x v="0"/>
    <n v="4"/>
    <n v="2023"/>
  </r>
  <r>
    <s v="ORD-2507-489"/>
    <x v="157"/>
    <m/>
    <x v="0"/>
    <s v="RESI4527419370"/>
    <x v="2"/>
    <m/>
    <x v="2"/>
    <x v="0"/>
    <s v="Lengkap"/>
    <s v="Data Tidak Lengkap"/>
    <s v="Lengkap"/>
    <x v="1"/>
    <n v="1"/>
    <n v="2023"/>
  </r>
  <r>
    <s v="ORD-2507-493"/>
    <x v="158"/>
    <d v="2023-12-11T00:00:00"/>
    <x v="0"/>
    <s v="Menyusul"/>
    <x v="2"/>
    <n v="1"/>
    <x v="0"/>
    <x v="1"/>
    <s v="Lengkap"/>
    <s v="Lengkap"/>
    <s v="Lengkap"/>
    <x v="1"/>
    <n v="12"/>
    <n v="2023"/>
  </r>
  <r>
    <s v="ORD-2507-494"/>
    <x v="159"/>
    <d v="2023-07-01T00:00:00"/>
    <x v="0"/>
    <s v="RESI4018690355"/>
    <x v="1"/>
    <n v="2"/>
    <x v="0"/>
    <x v="0"/>
    <s v="Lengkap"/>
    <s v="Lengkap"/>
    <s v="Lengkap"/>
    <x v="0"/>
    <n v="6"/>
    <n v="2023"/>
  </r>
  <r>
    <s v="ORD-2507-497"/>
    <x v="79"/>
    <d v="2023-04-25T00:00:00"/>
    <x v="0"/>
    <s v="RESI5862020519"/>
    <x v="2"/>
    <n v="3"/>
    <x v="0"/>
    <x v="0"/>
    <s v="Lengkap"/>
    <s v="Lengkap"/>
    <s v="Lengkap"/>
    <x v="0"/>
    <n v="4"/>
    <n v="2023"/>
  </r>
  <r>
    <s v="ORD-2507-500"/>
    <x v="113"/>
    <d v="2023-10-18T00:00:00"/>
    <x v="2"/>
    <s v="RESI4412168053"/>
    <x v="0"/>
    <n v="-1"/>
    <x v="0"/>
    <x v="0"/>
    <s v="Lengkap"/>
    <s v="Lengkap"/>
    <s v="Lengkap"/>
    <x v="0"/>
    <n v="10"/>
    <n v="2023"/>
  </r>
  <r>
    <s v="ORD-2507-001"/>
    <x v="160"/>
    <d v="2024-10-18T00:00:00"/>
    <x v="0"/>
    <s v="RESI2812140441"/>
    <x v="0"/>
    <n v="2"/>
    <x v="0"/>
    <x v="0"/>
    <s v="Lengkap"/>
    <s v="Lengkap"/>
    <s v="Lengkap"/>
    <x v="0"/>
    <n v="10"/>
    <n v="2024"/>
  </r>
  <r>
    <s v="ORD-2507-003"/>
    <x v="161"/>
    <d v="2024-12-30T00:00:00"/>
    <x v="2"/>
    <s v="RESI9776552803"/>
    <x v="2"/>
    <n v="15"/>
    <x v="1"/>
    <x v="0"/>
    <s v="Lengkap"/>
    <s v="Lengkap"/>
    <s v="Lengkap"/>
    <x v="0"/>
    <n v="12"/>
    <n v="2024"/>
  </r>
  <r>
    <s v="ORD-2507-004"/>
    <x v="162"/>
    <d v="2024-07-05T00:00:00"/>
    <x v="0"/>
    <s v="RESI5728765136"/>
    <x v="2"/>
    <n v="2"/>
    <x v="0"/>
    <x v="0"/>
    <s v="Lengkap"/>
    <s v="Lengkap"/>
    <s v="Lengkap"/>
    <x v="0"/>
    <n v="7"/>
    <n v="2024"/>
  </r>
  <r>
    <s v="ORD-2507-005"/>
    <x v="163"/>
    <d v="2024-04-19T00:00:00"/>
    <x v="0"/>
    <s v="RESI2051454923"/>
    <x v="2"/>
    <n v="10"/>
    <x v="1"/>
    <x v="0"/>
    <s v="Lengkap"/>
    <s v="Lengkap"/>
    <s v="Lengkap"/>
    <x v="0"/>
    <n v="4"/>
    <n v="2024"/>
  </r>
  <r>
    <s v="ORD-2507-006"/>
    <x v="164"/>
    <d v="2024-01-31T00:00:00"/>
    <x v="2"/>
    <s v="Menyusul"/>
    <x v="2"/>
    <n v="7"/>
    <x v="1"/>
    <x v="1"/>
    <s v="Lengkap"/>
    <s v="Lengkap"/>
    <s v="Lengkap"/>
    <x v="1"/>
    <n v="1"/>
    <n v="2024"/>
  </r>
  <r>
    <s v="ORD-2507-007"/>
    <x v="165"/>
    <d v="2024-02-22T00:00:00"/>
    <x v="2"/>
    <s v="RESI5908596099"/>
    <x v="0"/>
    <n v="7"/>
    <x v="1"/>
    <x v="0"/>
    <s v="Lengkap"/>
    <s v="Lengkap"/>
    <s v="Lengkap"/>
    <x v="0"/>
    <n v="2"/>
    <n v="2024"/>
  </r>
  <r>
    <s v="ORD-2507-009"/>
    <x v="166"/>
    <d v="2024-10-07T00:00:00"/>
    <x v="0"/>
    <s v=""/>
    <x v="1"/>
    <n v="3"/>
    <x v="0"/>
    <x v="1"/>
    <s v="Lengkap"/>
    <s v="Lengkap"/>
    <s v="Lengkap"/>
    <x v="1"/>
    <n v="10"/>
    <n v="2024"/>
  </r>
  <r>
    <s v="ORD-2507-015"/>
    <x v="167"/>
    <d v="2024-10-09T00:00:00"/>
    <x v="2"/>
    <s v="RESI3030106617"/>
    <x v="2"/>
    <n v="1"/>
    <x v="0"/>
    <x v="0"/>
    <s v="Lengkap"/>
    <s v="Lengkap"/>
    <s v="Lengkap"/>
    <x v="0"/>
    <n v="10"/>
    <n v="2024"/>
  </r>
  <r>
    <s v="ORD-2507-022"/>
    <x v="168"/>
    <d v="2024-03-15T00:00:00"/>
    <x v="2"/>
    <s v="RESI5018948187"/>
    <x v="0"/>
    <n v="10"/>
    <x v="1"/>
    <x v="0"/>
    <s v="Lengkap"/>
    <s v="Lengkap"/>
    <s v="Lengkap"/>
    <x v="0"/>
    <n v="3"/>
    <n v="2024"/>
  </r>
  <r>
    <s v="ORD-2507-023"/>
    <x v="169"/>
    <d v="2024-04-16T00:00:00"/>
    <x v="3"/>
    <s v="RESI5972484792"/>
    <x v="1"/>
    <n v="2"/>
    <x v="0"/>
    <x v="0"/>
    <s v="Lengkap"/>
    <s v="Lengkap"/>
    <s v="Lengkap"/>
    <x v="0"/>
    <n v="4"/>
    <n v="2024"/>
  </r>
  <r>
    <s v="ORD-2507-024"/>
    <x v="170"/>
    <d v="2024-12-28T00:00:00"/>
    <x v="3"/>
    <s v="RESI3376077463"/>
    <x v="2"/>
    <n v="7"/>
    <x v="1"/>
    <x v="0"/>
    <s v="Lengkap"/>
    <s v="Lengkap"/>
    <s v="Lengkap"/>
    <x v="0"/>
    <n v="12"/>
    <n v="2024"/>
  </r>
  <r>
    <s v="ORD-2507-031"/>
    <x v="171"/>
    <d v="2024-11-02T00:00:00"/>
    <x v="2"/>
    <s v="RESI7161404428"/>
    <x v="1"/>
    <n v="15"/>
    <x v="1"/>
    <x v="0"/>
    <s v="Lengkap"/>
    <s v="Lengkap"/>
    <s v="Lengkap"/>
    <x v="0"/>
    <n v="10"/>
    <n v="2024"/>
  </r>
  <r>
    <s v="ORD-2507-034"/>
    <x v="172"/>
    <d v="2024-03-21T00:00:00"/>
    <x v="2"/>
    <s v="RESI6679017210"/>
    <x v="2"/>
    <n v="15"/>
    <x v="1"/>
    <x v="0"/>
    <s v="Lengkap"/>
    <s v="Lengkap"/>
    <s v="Lengkap"/>
    <x v="0"/>
    <n v="3"/>
    <n v="2024"/>
  </r>
  <r>
    <s v="ORD-2507-035"/>
    <x v="173"/>
    <d v="2024-04-02T00:00:00"/>
    <x v="0"/>
    <s v="RESI2333241445"/>
    <x v="0"/>
    <n v="5"/>
    <x v="0"/>
    <x v="0"/>
    <s v="Lengkap"/>
    <s v="Lengkap"/>
    <s v="Lengkap"/>
    <x v="0"/>
    <n v="3"/>
    <n v="2024"/>
  </r>
  <r>
    <s v="ORD-2507-039"/>
    <x v="174"/>
    <d v="2024-04-04T00:00:00"/>
    <x v="0"/>
    <s v="RESI9922723063"/>
    <x v="2"/>
    <n v="3"/>
    <x v="0"/>
    <x v="0"/>
    <s v="Lengkap"/>
    <s v="Lengkap"/>
    <s v="Lengkap"/>
    <x v="0"/>
    <n v="4"/>
    <n v="2024"/>
  </r>
  <r>
    <s v="ORD-2507-041"/>
    <x v="175"/>
    <d v="2024-07-08T00:00:00"/>
    <x v="3"/>
    <s v="RESI6928691380"/>
    <x v="0"/>
    <n v="-1"/>
    <x v="0"/>
    <x v="0"/>
    <s v="Lengkap"/>
    <s v="Lengkap"/>
    <s v="Lengkap"/>
    <x v="0"/>
    <n v="7"/>
    <n v="2024"/>
  </r>
  <r>
    <s v="ORD-2507-043"/>
    <x v="176"/>
    <d v="2024-03-21T00:00:00"/>
    <x v="0"/>
    <s v="RESI3294043548"/>
    <x v="2"/>
    <n v="-1"/>
    <x v="0"/>
    <x v="0"/>
    <s v="Lengkap"/>
    <s v="Lengkap"/>
    <s v="Lengkap"/>
    <x v="0"/>
    <n v="3"/>
    <n v="2024"/>
  </r>
  <r>
    <s v="ORD-2507-044"/>
    <x v="177"/>
    <d v="2024-08-30T00:00:00"/>
    <x v="2"/>
    <s v="RESI9072992279"/>
    <x v="2"/>
    <n v="1"/>
    <x v="0"/>
    <x v="0"/>
    <s v="Lengkap"/>
    <s v="Lengkap"/>
    <s v="Lengkap"/>
    <x v="0"/>
    <n v="8"/>
    <n v="2024"/>
  </r>
  <r>
    <s v="ORD-2507-047"/>
    <x v="178"/>
    <d v="2024-09-14T00:00:00"/>
    <x v="3"/>
    <s v="RESI1851819913"/>
    <x v="1"/>
    <n v="2"/>
    <x v="0"/>
    <x v="0"/>
    <s v="Lengkap"/>
    <s v="Lengkap"/>
    <s v="Lengkap"/>
    <x v="0"/>
    <n v="9"/>
    <n v="2024"/>
  </r>
  <r>
    <s v="ORD-2507-048"/>
    <x v="179"/>
    <d v="2024-12-13T00:00:00"/>
    <x v="0"/>
    <s v="RESI8136179811"/>
    <x v="0"/>
    <n v="5"/>
    <x v="0"/>
    <x v="0"/>
    <s v="Lengkap"/>
    <s v="Lengkap"/>
    <s v="Lengkap"/>
    <x v="0"/>
    <n v="12"/>
    <n v="2024"/>
  </r>
  <r>
    <s v="ORD-2507-049"/>
    <x v="180"/>
    <d v="2024-06-12T00:00:00"/>
    <x v="2"/>
    <s v="RESI5952059278"/>
    <x v="0"/>
    <n v="10"/>
    <x v="1"/>
    <x v="0"/>
    <s v="Lengkap"/>
    <s v="Lengkap"/>
    <s v="Lengkap"/>
    <x v="0"/>
    <n v="6"/>
    <n v="2024"/>
  </r>
  <r>
    <s v="ORD-2507-051"/>
    <x v="181"/>
    <m/>
    <x v="0"/>
    <s v="RESI6756711494"/>
    <x v="1"/>
    <m/>
    <x v="2"/>
    <x v="0"/>
    <s v="Lengkap"/>
    <s v="Data Tidak Lengkap"/>
    <s v="Lengkap"/>
    <x v="1"/>
    <n v="8"/>
    <n v="2024"/>
  </r>
  <r>
    <s v="ORD-2507-052"/>
    <x v="182"/>
    <d v="2024-12-26T00:00:00"/>
    <x v="0"/>
    <s v="RESI7403028869"/>
    <x v="0"/>
    <n v="7"/>
    <x v="1"/>
    <x v="0"/>
    <s v="Lengkap"/>
    <s v="Lengkap"/>
    <s v="Lengkap"/>
    <x v="0"/>
    <n v="12"/>
    <n v="2024"/>
  </r>
  <r>
    <s v="ORD-2507-054"/>
    <x v="163"/>
    <d v="2024-04-16T00:00:00"/>
    <x v="2"/>
    <s v="RESI1822662216"/>
    <x v="1"/>
    <n v="7"/>
    <x v="1"/>
    <x v="0"/>
    <s v="Lengkap"/>
    <s v="Lengkap"/>
    <s v="Lengkap"/>
    <x v="0"/>
    <n v="4"/>
    <n v="2024"/>
  </r>
  <r>
    <s v="ORD-2507-055"/>
    <x v="183"/>
    <d v="2024-05-17T00:00:00"/>
    <x v="2"/>
    <s v="SC0019S87263"/>
    <x v="1"/>
    <n v="7"/>
    <x v="1"/>
    <x v="1"/>
    <s v="Lengkap"/>
    <s v="Lengkap"/>
    <s v="Lengkap"/>
    <x v="1"/>
    <n v="5"/>
    <n v="2024"/>
  </r>
  <r>
    <s v="ORD-2507-057"/>
    <x v="184"/>
    <d v="2024-04-24T00:00:00"/>
    <x v="3"/>
    <s v="RESI9908115095"/>
    <x v="1"/>
    <n v="-1"/>
    <x v="0"/>
    <x v="0"/>
    <s v="Lengkap"/>
    <s v="Lengkap"/>
    <s v="Lengkap"/>
    <x v="0"/>
    <n v="4"/>
    <n v="2024"/>
  </r>
  <r>
    <s v="ORD-2507-058"/>
    <x v="185"/>
    <d v="2024-12-04T00:00:00"/>
    <x v="2"/>
    <s v="RESI3656086594"/>
    <x v="1"/>
    <n v="1"/>
    <x v="0"/>
    <x v="0"/>
    <s v="Lengkap"/>
    <s v="Lengkap"/>
    <s v="Lengkap"/>
    <x v="0"/>
    <n v="12"/>
    <n v="2024"/>
  </r>
  <r>
    <s v="ORD-2507-059"/>
    <x v="186"/>
    <d v="2024-01-24T00:00:00"/>
    <x v="2"/>
    <s v="RESI6201313620"/>
    <x v="1"/>
    <n v="-1"/>
    <x v="0"/>
    <x v="0"/>
    <s v="Lengkap"/>
    <s v="Lengkap"/>
    <s v="Lengkap"/>
    <x v="0"/>
    <n v="1"/>
    <n v="2024"/>
  </r>
  <r>
    <s v="ORD-2507-061"/>
    <x v="187"/>
    <d v="2024-12-09T00:00:00"/>
    <x v="2"/>
    <s v="RESI4550353803"/>
    <x v="0"/>
    <n v="5"/>
    <x v="0"/>
    <x v="0"/>
    <s v="Lengkap"/>
    <s v="Lengkap"/>
    <s v="Lengkap"/>
    <x v="0"/>
    <n v="12"/>
    <n v="2024"/>
  </r>
  <r>
    <s v="ORD-2507-065"/>
    <x v="188"/>
    <d v="2024-03-04T00:00:00"/>
    <x v="2"/>
    <s v="RESI5452580287"/>
    <x v="0"/>
    <n v="10"/>
    <x v="1"/>
    <x v="0"/>
    <s v="Lengkap"/>
    <s v="Lengkap"/>
    <s v="Lengkap"/>
    <x v="0"/>
    <n v="2"/>
    <n v="2024"/>
  </r>
  <r>
    <s v="ORD-2507-067"/>
    <x v="173"/>
    <d v="2024-03-29T00:00:00"/>
    <x v="2"/>
    <s v="RESI5975196341"/>
    <x v="1"/>
    <n v="1"/>
    <x v="0"/>
    <x v="0"/>
    <s v="Lengkap"/>
    <s v="Lengkap"/>
    <s v="Lengkap"/>
    <x v="0"/>
    <n v="3"/>
    <n v="2024"/>
  </r>
  <r>
    <s v="ORD-2507-069"/>
    <x v="189"/>
    <d v="2024-12-30T00:00:00"/>
    <x v="0"/>
    <s v="RESI5594799319"/>
    <x v="2"/>
    <n v="7"/>
    <x v="1"/>
    <x v="0"/>
    <s v="Lengkap"/>
    <s v="Lengkap"/>
    <s v="Lengkap"/>
    <x v="0"/>
    <n v="12"/>
    <n v="2024"/>
  </r>
  <r>
    <s v="ORD-2507-073"/>
    <x v="190"/>
    <d v="2024-02-27T00:00:00"/>
    <x v="0"/>
    <s v="RESI7586857685"/>
    <x v="2"/>
    <n v="3"/>
    <x v="0"/>
    <x v="0"/>
    <s v="Lengkap"/>
    <s v="Lengkap"/>
    <s v="Lengkap"/>
    <x v="0"/>
    <n v="2"/>
    <n v="2024"/>
  </r>
  <r>
    <s v="ORD-2507-074"/>
    <x v="191"/>
    <d v="2024-10-02T00:00:00"/>
    <x v="1"/>
    <s v="RESI4747699292"/>
    <x v="2"/>
    <n v="-1"/>
    <x v="0"/>
    <x v="0"/>
    <s v="Lengkap"/>
    <s v="Lengkap"/>
    <s v="Lengkap"/>
    <x v="0"/>
    <n v="10"/>
    <n v="2024"/>
  </r>
  <r>
    <s v="ORD-2507-076"/>
    <x v="192"/>
    <d v="2024-12-02T00:00:00"/>
    <x v="0"/>
    <s v="RESI6385791669"/>
    <x v="2"/>
    <n v="3"/>
    <x v="0"/>
    <x v="0"/>
    <s v="Lengkap"/>
    <s v="Lengkap"/>
    <s v="Lengkap"/>
    <x v="0"/>
    <n v="11"/>
    <n v="2024"/>
  </r>
  <r>
    <s v="ORD-2507-077"/>
    <x v="193"/>
    <d v="2024-11-14T00:00:00"/>
    <x v="2"/>
    <s v="RESI9426850694"/>
    <x v="1"/>
    <n v="1"/>
    <x v="0"/>
    <x v="0"/>
    <s v="Lengkap"/>
    <s v="Lengkap"/>
    <s v="Lengkap"/>
    <x v="0"/>
    <n v="11"/>
    <n v="2024"/>
  </r>
  <r>
    <s v="ORD-2507-081"/>
    <x v="194"/>
    <d v="2024-10-24T00:00:00"/>
    <x v="0"/>
    <s v="RESI1754368373"/>
    <x v="0"/>
    <n v="1"/>
    <x v="0"/>
    <x v="0"/>
    <s v="Lengkap"/>
    <s v="Lengkap"/>
    <s v="Lengkap"/>
    <x v="0"/>
    <n v="10"/>
    <n v="2024"/>
  </r>
  <r>
    <s v="ORD-2507-084"/>
    <x v="195"/>
    <d v="2024-01-18T00:00:00"/>
    <x v="3"/>
    <s v="RESI2753617371"/>
    <x v="0"/>
    <n v="2"/>
    <x v="0"/>
    <x v="0"/>
    <s v="Lengkap"/>
    <s v="Lengkap"/>
    <s v="Lengkap"/>
    <x v="0"/>
    <n v="1"/>
    <n v="2024"/>
  </r>
  <r>
    <s v="ORD-2507-086"/>
    <x v="196"/>
    <d v="2024-12-17T00:00:00"/>
    <x v="2"/>
    <s v="RESI2540492440"/>
    <x v="2"/>
    <n v="10"/>
    <x v="1"/>
    <x v="0"/>
    <s v="Lengkap"/>
    <s v="Lengkap"/>
    <s v="Lengkap"/>
    <x v="0"/>
    <n v="12"/>
    <n v="2024"/>
  </r>
  <r>
    <s v="ORD-2507-090"/>
    <x v="197"/>
    <m/>
    <x v="2"/>
    <s v="RESI5567946981"/>
    <x v="2"/>
    <m/>
    <x v="2"/>
    <x v="0"/>
    <s v="Lengkap"/>
    <s v="Data Tidak Lengkap"/>
    <s v="Lengkap"/>
    <x v="1"/>
    <n v="1"/>
    <n v="2024"/>
  </r>
  <r>
    <s v="ORD-2507-093"/>
    <x v="198"/>
    <d v="2024-07-04T00:00:00"/>
    <x v="0"/>
    <s v="RESI6218484323"/>
    <x v="2"/>
    <n v="7"/>
    <x v="1"/>
    <x v="0"/>
    <s v="Lengkap"/>
    <s v="Lengkap"/>
    <s v="Lengkap"/>
    <x v="0"/>
    <n v="6"/>
    <n v="2024"/>
  </r>
  <r>
    <s v="ORD-2507-103"/>
    <x v="199"/>
    <m/>
    <x v="3"/>
    <s v="RESI7088949191"/>
    <x v="0"/>
    <m/>
    <x v="2"/>
    <x v="0"/>
    <s v="Lengkap"/>
    <s v="Data Tidak Lengkap"/>
    <s v="Lengkap"/>
    <x v="1"/>
    <n v="2"/>
    <n v="2024"/>
  </r>
  <r>
    <s v="ORD-2507-104"/>
    <x v="200"/>
    <d v="2024-02-20T00:00:00"/>
    <x v="0"/>
    <s v="RESI6340003593"/>
    <x v="1"/>
    <n v="1"/>
    <x v="0"/>
    <x v="0"/>
    <s v="Lengkap"/>
    <s v="Lengkap"/>
    <s v="Lengkap"/>
    <x v="0"/>
    <n v="2"/>
    <n v="2024"/>
  </r>
  <r>
    <s v="ORD-2507-105"/>
    <x v="165"/>
    <d v="2024-02-17T00:00:00"/>
    <x v="2"/>
    <s v="RESI3190227431"/>
    <x v="2"/>
    <n v="2"/>
    <x v="0"/>
    <x v="0"/>
    <s v="Lengkap"/>
    <s v="Lengkap"/>
    <s v="Lengkap"/>
    <x v="0"/>
    <n v="2"/>
    <n v="2024"/>
  </r>
  <r>
    <s v="ORD-2507-108"/>
    <x v="201"/>
    <d v="2024-06-05T00:00:00"/>
    <x v="0"/>
    <s v="RESI7472806994"/>
    <x v="2"/>
    <n v="2"/>
    <x v="0"/>
    <x v="0"/>
    <s v="Lengkap"/>
    <s v="Lengkap"/>
    <s v="Lengkap"/>
    <x v="0"/>
    <n v="6"/>
    <n v="2024"/>
  </r>
  <r>
    <s v="ORD-2507-109"/>
    <x v="202"/>
    <d v="2024-08-18T00:00:00"/>
    <x v="2"/>
    <s v="RESI4067961943"/>
    <x v="1"/>
    <n v="1"/>
    <x v="0"/>
    <x v="0"/>
    <s v="Lengkap"/>
    <s v="Lengkap"/>
    <s v="Lengkap"/>
    <x v="0"/>
    <n v="8"/>
    <n v="2024"/>
  </r>
  <r>
    <s v="ORD-2507-110"/>
    <x v="194"/>
    <d v="2024-10-26T00:00:00"/>
    <x v="0"/>
    <s v="RESI6958908766"/>
    <x v="2"/>
    <n v="3"/>
    <x v="0"/>
    <x v="0"/>
    <s v="Lengkap"/>
    <s v="Lengkap"/>
    <s v="Lengkap"/>
    <x v="0"/>
    <n v="10"/>
    <n v="2024"/>
  </r>
  <r>
    <s v="ORD-2507-111"/>
    <x v="203"/>
    <d v="2024-11-27T00:00:00"/>
    <x v="2"/>
    <s v="RESI4750707607"/>
    <x v="2"/>
    <n v="1"/>
    <x v="0"/>
    <x v="0"/>
    <s v="Lengkap"/>
    <s v="Lengkap"/>
    <s v="Lengkap"/>
    <x v="0"/>
    <n v="11"/>
    <n v="2024"/>
  </r>
  <r>
    <s v="ORD-2507-113"/>
    <x v="204"/>
    <d v="2024-03-19T00:00:00"/>
    <x v="2"/>
    <s v="RESI1665484476"/>
    <x v="2"/>
    <n v="10"/>
    <x v="1"/>
    <x v="0"/>
    <s v="Lengkap"/>
    <s v="Lengkap"/>
    <s v="Lengkap"/>
    <x v="0"/>
    <n v="3"/>
    <n v="2024"/>
  </r>
  <r>
    <s v="ORD-2507-115"/>
    <x v="205"/>
    <d v="2024-03-25T00:00:00"/>
    <x v="0"/>
    <s v="RESI6322188162"/>
    <x v="2"/>
    <n v="1"/>
    <x v="0"/>
    <x v="0"/>
    <s v="Lengkap"/>
    <s v="Lengkap"/>
    <s v="Lengkap"/>
    <x v="0"/>
    <n v="3"/>
    <n v="2024"/>
  </r>
  <r>
    <s v="ORD-2507-122"/>
    <x v="206"/>
    <d v="2024-09-04T00:00:00"/>
    <x v="0"/>
    <s v="RESI9957643727"/>
    <x v="2"/>
    <n v="1"/>
    <x v="0"/>
    <x v="0"/>
    <s v="Lengkap"/>
    <s v="Lengkap"/>
    <s v="Lengkap"/>
    <x v="0"/>
    <n v="9"/>
    <n v="2024"/>
  </r>
  <r>
    <s v="ORD-2507-125"/>
    <x v="207"/>
    <d v="2024-05-08T00:00:00"/>
    <x v="2"/>
    <s v="RESI7328203808"/>
    <x v="0"/>
    <n v="3"/>
    <x v="0"/>
    <x v="0"/>
    <s v="Lengkap"/>
    <s v="Lengkap"/>
    <s v="Lengkap"/>
    <x v="0"/>
    <n v="5"/>
    <n v="2024"/>
  </r>
  <r>
    <s v="ORD-2507-134"/>
    <x v="208"/>
    <d v="2024-06-09T00:00:00"/>
    <x v="0"/>
    <s v="Menyusul"/>
    <x v="1"/>
    <n v="5"/>
    <x v="0"/>
    <x v="1"/>
    <s v="Lengkap"/>
    <s v="Lengkap"/>
    <s v="Lengkap"/>
    <x v="1"/>
    <n v="6"/>
    <n v="2024"/>
  </r>
  <r>
    <s v="ORD-2507-135"/>
    <x v="209"/>
    <d v="2024-08-19T00:00:00"/>
    <x v="2"/>
    <s v="RESI3469178881"/>
    <x v="0"/>
    <n v="10"/>
    <x v="1"/>
    <x v="0"/>
    <s v="Lengkap"/>
    <s v="Lengkap"/>
    <s v="Lengkap"/>
    <x v="0"/>
    <n v="8"/>
    <n v="2024"/>
  </r>
  <r>
    <s v="ORD-2507-137"/>
    <x v="210"/>
    <d v="2024-05-30T00:00:00"/>
    <x v="2"/>
    <s v="RESI9138644862"/>
    <x v="0"/>
    <n v="1"/>
    <x v="0"/>
    <x v="0"/>
    <s v="Lengkap"/>
    <s v="Lengkap"/>
    <s v="Lengkap"/>
    <x v="0"/>
    <n v="5"/>
    <n v="2024"/>
  </r>
  <r>
    <s v="ORD-2507-140"/>
    <x v="166"/>
    <d v="2024-10-11T00:00:00"/>
    <x v="2"/>
    <s v="RESI7374810067"/>
    <x v="0"/>
    <n v="7"/>
    <x v="1"/>
    <x v="0"/>
    <s v="Lengkap"/>
    <s v="Lengkap"/>
    <s v="Lengkap"/>
    <x v="0"/>
    <n v="10"/>
    <n v="2024"/>
  </r>
  <r>
    <s v="ORD-2507-143"/>
    <x v="211"/>
    <d v="2024-08-24T00:00:00"/>
    <x v="0"/>
    <s v="SC0019S87263"/>
    <x v="2"/>
    <n v="10"/>
    <x v="1"/>
    <x v="1"/>
    <s v="Lengkap"/>
    <s v="Lengkap"/>
    <s v="Lengkap"/>
    <x v="1"/>
    <n v="8"/>
    <n v="2024"/>
  </r>
  <r>
    <s v="ORD-2507-144"/>
    <x v="212"/>
    <d v="2024-05-31T00:00:00"/>
    <x v="2"/>
    <s v="RESI5756663747"/>
    <x v="0"/>
    <n v="-1"/>
    <x v="0"/>
    <x v="0"/>
    <s v="Lengkap"/>
    <s v="Lengkap"/>
    <s v="Lengkap"/>
    <x v="0"/>
    <n v="6"/>
    <n v="2024"/>
  </r>
  <r>
    <s v="ORD-2507-146"/>
    <x v="213"/>
    <d v="2024-11-29T00:00:00"/>
    <x v="0"/>
    <s v="RESI1172893522"/>
    <x v="0"/>
    <n v="2"/>
    <x v="0"/>
    <x v="0"/>
    <s v="Lengkap"/>
    <s v="Lengkap"/>
    <s v="Lengkap"/>
    <x v="0"/>
    <n v="11"/>
    <n v="2024"/>
  </r>
  <r>
    <s v="ORD-2507-148"/>
    <x v="214"/>
    <d v="2024-08-06T00:00:00"/>
    <x v="3"/>
    <s v="RESI9704383251"/>
    <x v="2"/>
    <n v="7"/>
    <x v="1"/>
    <x v="0"/>
    <s v="Lengkap"/>
    <s v="Lengkap"/>
    <s v="Lengkap"/>
    <x v="0"/>
    <n v="7"/>
    <n v="2024"/>
  </r>
  <r>
    <s v="ORD-2507-150"/>
    <x v="215"/>
    <d v="2024-04-06T00:00:00"/>
    <x v="0"/>
    <s v="RESI4124168227"/>
    <x v="1"/>
    <n v="10"/>
    <x v="1"/>
    <x v="0"/>
    <s v="Lengkap"/>
    <s v="Lengkap"/>
    <s v="Lengkap"/>
    <x v="0"/>
    <n v="3"/>
    <n v="2024"/>
  </r>
  <r>
    <s v="ORD-2507-152"/>
    <x v="183"/>
    <d v="2024-05-15T00:00:00"/>
    <x v="0"/>
    <s v="RESI7355707297"/>
    <x v="1"/>
    <n v="5"/>
    <x v="0"/>
    <x v="0"/>
    <s v="Lengkap"/>
    <s v="Lengkap"/>
    <s v="Lengkap"/>
    <x v="0"/>
    <n v="5"/>
    <n v="2024"/>
  </r>
  <r>
    <s v="ORD-2507-155"/>
    <x v="216"/>
    <d v="2024-09-27T00:00:00"/>
    <x v="0"/>
    <s v="RESI4310415016"/>
    <x v="0"/>
    <n v="5"/>
    <x v="0"/>
    <x v="0"/>
    <s v="Lengkap"/>
    <s v="Lengkap"/>
    <s v="Lengkap"/>
    <x v="0"/>
    <n v="9"/>
    <n v="2024"/>
  </r>
  <r>
    <s v="ORD-2507-156"/>
    <x v="217"/>
    <d v="2024-07-20T00:00:00"/>
    <x v="0"/>
    <s v="RESI3774110439"/>
    <x v="0"/>
    <n v="3"/>
    <x v="0"/>
    <x v="0"/>
    <s v="Lengkap"/>
    <s v="Lengkap"/>
    <s v="Lengkap"/>
    <x v="0"/>
    <n v="7"/>
    <n v="2024"/>
  </r>
  <r>
    <s v="ORD-2507-157"/>
    <x v="218"/>
    <d v="2024-11-03T00:00:00"/>
    <x v="3"/>
    <s v="Menyusul"/>
    <x v="2"/>
    <n v="5"/>
    <x v="0"/>
    <x v="1"/>
    <s v="Lengkap"/>
    <s v="Lengkap"/>
    <s v="Lengkap"/>
    <x v="1"/>
    <n v="10"/>
    <n v="2024"/>
  </r>
  <r>
    <s v="ORD-2507-159"/>
    <x v="219"/>
    <d v="2024-09-11T00:00:00"/>
    <x v="0"/>
    <s v="RESI4473829163"/>
    <x v="2"/>
    <n v="2"/>
    <x v="0"/>
    <x v="0"/>
    <s v="Lengkap"/>
    <s v="Lengkap"/>
    <s v="Lengkap"/>
    <x v="0"/>
    <n v="9"/>
    <n v="2024"/>
  </r>
  <r>
    <s v="ORD-2507-161"/>
    <x v="220"/>
    <d v="2024-11-18T00:00:00"/>
    <x v="2"/>
    <s v="RESI6710697191"/>
    <x v="1"/>
    <n v="2"/>
    <x v="0"/>
    <x v="0"/>
    <s v="Lengkap"/>
    <s v="Lengkap"/>
    <s v="Lengkap"/>
    <x v="0"/>
    <n v="11"/>
    <n v="2024"/>
  </r>
  <r>
    <s v="ORD-2507-165"/>
    <x v="212"/>
    <d v="2024-06-06T00:00:00"/>
    <x v="2"/>
    <s v="RESI7487012742"/>
    <x v="0"/>
    <n v="5"/>
    <x v="0"/>
    <x v="0"/>
    <s v="Lengkap"/>
    <s v="Lengkap"/>
    <s v="Lengkap"/>
    <x v="0"/>
    <n v="6"/>
    <n v="2024"/>
  </r>
  <r>
    <s v="ORD-2507-166"/>
    <x v="163"/>
    <d v="2024-04-12T00:00:00"/>
    <x v="0"/>
    <s v="SC0019S87263"/>
    <x v="2"/>
    <n v="3"/>
    <x v="0"/>
    <x v="1"/>
    <s v="Lengkap"/>
    <s v="Lengkap"/>
    <s v="Lengkap"/>
    <x v="1"/>
    <n v="4"/>
    <n v="2024"/>
  </r>
  <r>
    <s v="ORD-2507-168"/>
    <x v="188"/>
    <d v="2024-02-26T00:00:00"/>
    <x v="2"/>
    <s v="RESI6916301780"/>
    <x v="0"/>
    <n v="3"/>
    <x v="0"/>
    <x v="0"/>
    <s v="Lengkap"/>
    <s v="Lengkap"/>
    <s v="Lengkap"/>
    <x v="0"/>
    <n v="2"/>
    <n v="2024"/>
  </r>
  <r>
    <s v="ORD-2507-169"/>
    <x v="221"/>
    <d v="2024-12-03T00:00:00"/>
    <x v="0"/>
    <s v=""/>
    <x v="0"/>
    <n v="3"/>
    <x v="0"/>
    <x v="1"/>
    <s v="Lengkap"/>
    <s v="Lengkap"/>
    <s v="Lengkap"/>
    <x v="1"/>
    <n v="11"/>
    <n v="2024"/>
  </r>
  <r>
    <s v="ORD-2507-175"/>
    <x v="222"/>
    <d v="2024-03-05T00:00:00"/>
    <x v="3"/>
    <s v="RESI1818112342"/>
    <x v="2"/>
    <n v="3"/>
    <x v="0"/>
    <x v="0"/>
    <s v="Lengkap"/>
    <s v="Lengkap"/>
    <s v="Lengkap"/>
    <x v="0"/>
    <n v="3"/>
    <n v="2024"/>
  </r>
  <r>
    <s v="ORD-2507-176"/>
    <x v="223"/>
    <d v="2024-01-23T00:00:00"/>
    <x v="0"/>
    <s v="RESI1065857791"/>
    <x v="0"/>
    <n v="1"/>
    <x v="0"/>
    <x v="0"/>
    <s v="Lengkap"/>
    <s v="Lengkap"/>
    <s v="Lengkap"/>
    <x v="0"/>
    <n v="1"/>
    <n v="2024"/>
  </r>
  <r>
    <s v="ORD-2507-180"/>
    <x v="224"/>
    <d v="2024-11-11T00:00:00"/>
    <x v="0"/>
    <s v="RESI7642365889"/>
    <x v="0"/>
    <n v="10"/>
    <x v="1"/>
    <x v="0"/>
    <s v="Lengkap"/>
    <s v="Lengkap"/>
    <s v="Lengkap"/>
    <x v="0"/>
    <n v="11"/>
    <n v="2024"/>
  </r>
  <r>
    <s v="ORD-2507-181"/>
    <x v="175"/>
    <d v="2024-07-10T00:00:00"/>
    <x v="0"/>
    <s v="RESI4037270171"/>
    <x v="0"/>
    <n v="1"/>
    <x v="0"/>
    <x v="0"/>
    <s v="Lengkap"/>
    <s v="Lengkap"/>
    <s v="Lengkap"/>
    <x v="0"/>
    <n v="7"/>
    <n v="2024"/>
  </r>
  <r>
    <s v="ORD-2507-183"/>
    <x v="225"/>
    <m/>
    <x v="0"/>
    <s v="RESI1769945233"/>
    <x v="0"/>
    <m/>
    <x v="2"/>
    <x v="0"/>
    <s v="Lengkap"/>
    <s v="Data Tidak Lengkap"/>
    <s v="Lengkap"/>
    <x v="1"/>
    <n v="7"/>
    <n v="2024"/>
  </r>
  <r>
    <s v="ORD-2507-184"/>
    <x v="226"/>
    <d v="2024-06-23T00:00:00"/>
    <x v="2"/>
    <s v="RESI3426665919"/>
    <x v="1"/>
    <n v="3"/>
    <x v="0"/>
    <x v="0"/>
    <s v="Lengkap"/>
    <s v="Lengkap"/>
    <s v="Lengkap"/>
    <x v="0"/>
    <n v="6"/>
    <n v="2024"/>
  </r>
  <r>
    <s v="ORD-2507-188"/>
    <x v="227"/>
    <d v="2024-08-27T00:00:00"/>
    <x v="0"/>
    <s v="RESI4177181331"/>
    <x v="1"/>
    <n v="3"/>
    <x v="0"/>
    <x v="0"/>
    <s v="Lengkap"/>
    <s v="Lengkap"/>
    <s v="Lengkap"/>
    <x v="0"/>
    <n v="8"/>
    <n v="2024"/>
  </r>
  <r>
    <s v="ORD-2507-190"/>
    <x v="228"/>
    <d v="2024-10-18T00:00:00"/>
    <x v="2"/>
    <s v="RESI7951902330"/>
    <x v="0"/>
    <n v="7"/>
    <x v="1"/>
    <x v="0"/>
    <s v="Lengkap"/>
    <s v="Lengkap"/>
    <s v="Lengkap"/>
    <x v="0"/>
    <n v="10"/>
    <n v="2024"/>
  </r>
  <r>
    <s v="ORD-2507-191"/>
    <x v="229"/>
    <d v="2025-01-02T00:00:00"/>
    <x v="0"/>
    <s v=""/>
    <x v="2"/>
    <n v="2"/>
    <x v="0"/>
    <x v="1"/>
    <s v="Lengkap"/>
    <s v="Lengkap"/>
    <s v="Lengkap"/>
    <x v="1"/>
    <n v="12"/>
    <n v="2024"/>
  </r>
  <r>
    <s v="ORD-2507-192"/>
    <x v="230"/>
    <d v="2024-04-10T00:00:00"/>
    <x v="2"/>
    <s v=""/>
    <x v="2"/>
    <n v="10"/>
    <x v="1"/>
    <x v="1"/>
    <s v="Lengkap"/>
    <s v="Lengkap"/>
    <s v="Lengkap"/>
    <x v="1"/>
    <n v="3"/>
    <n v="2024"/>
  </r>
  <r>
    <s v="ORD-2507-193"/>
    <x v="231"/>
    <d v="2026-07-04T00:00:00"/>
    <x v="2"/>
    <s v="RESI3238126936"/>
    <x v="1"/>
    <n v="713"/>
    <x v="1"/>
    <x v="0"/>
    <s v="Lengkap"/>
    <s v="Lengkap"/>
    <s v="Lengkap"/>
    <x v="0"/>
    <n v="7"/>
    <n v="2024"/>
  </r>
  <r>
    <s v="ORD-2507-194"/>
    <x v="186"/>
    <d v="2024-01-28T00:00:00"/>
    <x v="2"/>
    <s v="RESI5625342041"/>
    <x v="2"/>
    <n v="3"/>
    <x v="0"/>
    <x v="0"/>
    <s v="Lengkap"/>
    <s v="Lengkap"/>
    <s v="Lengkap"/>
    <x v="0"/>
    <n v="1"/>
    <n v="2024"/>
  </r>
  <r>
    <s v="ORD-2507-196"/>
    <x v="232"/>
    <d v="2024-03-19T00:00:00"/>
    <x v="0"/>
    <s v="RESI8013262671"/>
    <x v="1"/>
    <n v="3"/>
    <x v="0"/>
    <x v="0"/>
    <s v="Lengkap"/>
    <s v="Lengkap"/>
    <s v="Lengkap"/>
    <x v="0"/>
    <n v="3"/>
    <n v="2024"/>
  </r>
  <r>
    <s v="ORD-2507-199"/>
    <x v="233"/>
    <d v="2024-09-03T00:00:00"/>
    <x v="0"/>
    <s v="RESI1364994639"/>
    <x v="0"/>
    <n v="-1"/>
    <x v="0"/>
    <x v="0"/>
    <s v="Lengkap"/>
    <s v="Lengkap"/>
    <s v="Lengkap"/>
    <x v="0"/>
    <n v="9"/>
    <n v="2024"/>
  </r>
  <r>
    <s v="ORD-2507-200"/>
    <x v="234"/>
    <d v="2024-11-14T00:00:00"/>
    <x v="3"/>
    <s v="RESI5718479235"/>
    <x v="0"/>
    <n v="10"/>
    <x v="1"/>
    <x v="0"/>
    <s v="Lengkap"/>
    <s v="Lengkap"/>
    <s v="Lengkap"/>
    <x v="0"/>
    <n v="11"/>
    <n v="2024"/>
  </r>
  <r>
    <s v="ORD-2507-201"/>
    <x v="235"/>
    <d v="2024-06-11T00:00:00"/>
    <x v="2"/>
    <s v="Menyusul"/>
    <x v="0"/>
    <n v="5"/>
    <x v="0"/>
    <x v="1"/>
    <s v="Lengkap"/>
    <s v="Lengkap"/>
    <s v="Lengkap"/>
    <x v="1"/>
    <n v="6"/>
    <n v="2024"/>
  </r>
  <r>
    <s v="ORD-2507-203"/>
    <x v="205"/>
    <d v="2024-03-23T00:00:00"/>
    <x v="2"/>
    <s v="RESI4180378138"/>
    <x v="1"/>
    <n v="-1"/>
    <x v="0"/>
    <x v="0"/>
    <s v="Lengkap"/>
    <s v="Lengkap"/>
    <s v="Lengkap"/>
    <x v="0"/>
    <n v="3"/>
    <n v="2024"/>
  </r>
  <r>
    <s v="ORD-2507-205"/>
    <x v="236"/>
    <d v="2024-09-25T00:00:00"/>
    <x v="2"/>
    <s v="RESI6097953682"/>
    <x v="2"/>
    <n v="5"/>
    <x v="0"/>
    <x v="0"/>
    <s v="Lengkap"/>
    <s v="Lengkap"/>
    <s v="Lengkap"/>
    <x v="0"/>
    <n v="9"/>
    <n v="2024"/>
  </r>
  <r>
    <s v="ORD-2507-208"/>
    <x v="237"/>
    <d v="2024-05-16T00:00:00"/>
    <x v="0"/>
    <s v="RESI3081379485"/>
    <x v="0"/>
    <n v="3"/>
    <x v="0"/>
    <x v="0"/>
    <s v="Lengkap"/>
    <s v="Lengkap"/>
    <s v="Lengkap"/>
    <x v="0"/>
    <n v="5"/>
    <n v="2024"/>
  </r>
  <r>
    <s v="ORD-2507-215"/>
    <x v="238"/>
    <d v="2024-10-16T00:00:00"/>
    <x v="2"/>
    <s v="RESI7391102387"/>
    <x v="1"/>
    <n v="7"/>
    <x v="1"/>
    <x v="0"/>
    <s v="Lengkap"/>
    <s v="Lengkap"/>
    <s v="Lengkap"/>
    <x v="0"/>
    <n v="10"/>
    <n v="2024"/>
  </r>
  <r>
    <s v="ORD-2507-219"/>
    <x v="239"/>
    <d v="2024-01-12T00:00:00"/>
    <x v="2"/>
    <s v="RESI9981632126"/>
    <x v="0"/>
    <n v="7"/>
    <x v="1"/>
    <x v="0"/>
    <s v="Lengkap"/>
    <s v="Lengkap"/>
    <s v="Lengkap"/>
    <x v="0"/>
    <n v="1"/>
    <n v="2024"/>
  </r>
  <r>
    <s v="ORD-2507-222"/>
    <x v="240"/>
    <d v="2026-07-04T00:00:00"/>
    <x v="0"/>
    <s v="RESI8243746556"/>
    <x v="0"/>
    <n v="587"/>
    <x v="1"/>
    <x v="0"/>
    <s v="Lengkap"/>
    <s v="Lengkap"/>
    <s v="Lengkap"/>
    <x v="0"/>
    <n v="11"/>
    <n v="2024"/>
  </r>
  <r>
    <s v="ORD-2507-224"/>
    <x v="241"/>
    <d v="2024-07-27T00:00:00"/>
    <x v="2"/>
    <s v="RESI3775278048"/>
    <x v="0"/>
    <n v="7"/>
    <x v="1"/>
    <x v="0"/>
    <s v="Lengkap"/>
    <s v="Lengkap"/>
    <s v="Lengkap"/>
    <x v="0"/>
    <n v="7"/>
    <n v="2024"/>
  </r>
  <r>
    <s v="ORD-2507-225"/>
    <x v="242"/>
    <d v="2024-06-05T00:00:00"/>
    <x v="0"/>
    <s v="RESI5861829469"/>
    <x v="1"/>
    <n v="15"/>
    <x v="1"/>
    <x v="0"/>
    <s v="Lengkap"/>
    <s v="Lengkap"/>
    <s v="Lengkap"/>
    <x v="0"/>
    <n v="5"/>
    <n v="2024"/>
  </r>
  <r>
    <s v="ORD-2507-226"/>
    <x v="172"/>
    <d v="2024-03-16T00:00:00"/>
    <x v="2"/>
    <s v="RESI8684942020"/>
    <x v="1"/>
    <n v="10"/>
    <x v="1"/>
    <x v="0"/>
    <s v="Lengkap"/>
    <s v="Lengkap"/>
    <s v="Lengkap"/>
    <x v="0"/>
    <n v="3"/>
    <n v="2024"/>
  </r>
  <r>
    <s v="ORD-2507-229"/>
    <x v="193"/>
    <m/>
    <x v="2"/>
    <s v="Menyusul"/>
    <x v="2"/>
    <m/>
    <x v="2"/>
    <x v="1"/>
    <s v="Lengkap"/>
    <s v="Data Tidak Lengkap"/>
    <s v="Lengkap"/>
    <x v="1"/>
    <n v="11"/>
    <n v="2024"/>
  </r>
  <r>
    <s v="ORD-2507-235"/>
    <x v="243"/>
    <d v="2024-08-07T00:00:00"/>
    <x v="1"/>
    <s v="RESI4418680334"/>
    <x v="0"/>
    <n v="7"/>
    <x v="1"/>
    <x v="0"/>
    <s v="Lengkap"/>
    <s v="Lengkap"/>
    <s v="Lengkap"/>
    <x v="0"/>
    <n v="7"/>
    <n v="2024"/>
  </r>
  <r>
    <s v="ORD-2507-237"/>
    <x v="244"/>
    <d v="2024-01-28T00:00:00"/>
    <x v="0"/>
    <s v="RESI1399546384"/>
    <x v="0"/>
    <n v="7"/>
    <x v="1"/>
    <x v="0"/>
    <s v="Lengkap"/>
    <s v="Lengkap"/>
    <s v="Lengkap"/>
    <x v="0"/>
    <n v="1"/>
    <n v="2024"/>
  </r>
  <r>
    <s v="ORD-2507-242"/>
    <x v="245"/>
    <d v="2024-06-10T00:00:00"/>
    <x v="3"/>
    <s v="RESI5701809264"/>
    <x v="0"/>
    <n v="1"/>
    <x v="0"/>
    <x v="0"/>
    <s v="Lengkap"/>
    <s v="Lengkap"/>
    <s v="Lengkap"/>
    <x v="0"/>
    <n v="6"/>
    <n v="2024"/>
  </r>
  <r>
    <s v="ORD-2507-244"/>
    <x v="246"/>
    <m/>
    <x v="2"/>
    <s v="RESI2423995953"/>
    <x v="0"/>
    <m/>
    <x v="2"/>
    <x v="0"/>
    <s v="Lengkap"/>
    <s v="Data Tidak Lengkap"/>
    <s v="Lengkap"/>
    <x v="1"/>
    <n v="8"/>
    <n v="2024"/>
  </r>
  <r>
    <s v="ORD-2507-245"/>
    <x v="247"/>
    <d v="2024-04-18T00:00:00"/>
    <x v="0"/>
    <s v="RESI4901136913"/>
    <x v="2"/>
    <n v="1"/>
    <x v="0"/>
    <x v="0"/>
    <s v="Lengkap"/>
    <s v="Lengkap"/>
    <s v="Lengkap"/>
    <x v="0"/>
    <n v="4"/>
    <n v="2024"/>
  </r>
  <r>
    <s v="ORD-2507-250"/>
    <x v="248"/>
    <d v="2024-07-01T00:00:00"/>
    <x v="2"/>
    <s v="RESI7839819230"/>
    <x v="1"/>
    <n v="1"/>
    <x v="0"/>
    <x v="0"/>
    <s v="Lengkap"/>
    <s v="Lengkap"/>
    <s v="Lengkap"/>
    <x v="0"/>
    <n v="6"/>
    <n v="2024"/>
  </r>
  <r>
    <s v="ORD-2507-251"/>
    <x v="161"/>
    <d v="2024-12-25T00:00:00"/>
    <x v="0"/>
    <s v="RESI2327372855"/>
    <x v="2"/>
    <n v="10"/>
    <x v="1"/>
    <x v="0"/>
    <s v="Lengkap"/>
    <s v="Lengkap"/>
    <s v="Lengkap"/>
    <x v="0"/>
    <n v="12"/>
    <n v="2024"/>
  </r>
  <r>
    <s v="ORD-2507-255"/>
    <x v="249"/>
    <d v="2024-11-15T00:00:00"/>
    <x v="2"/>
    <s v="Menyusul"/>
    <x v="1"/>
    <n v="3"/>
    <x v="0"/>
    <x v="1"/>
    <s v="Lengkap"/>
    <s v="Lengkap"/>
    <s v="Lengkap"/>
    <x v="1"/>
    <n v="11"/>
    <n v="2024"/>
  </r>
  <r>
    <s v="ORD-2507-256"/>
    <x v="209"/>
    <d v="2024-08-24T00:00:00"/>
    <x v="0"/>
    <s v="RESI1334176969"/>
    <x v="2"/>
    <n v="15"/>
    <x v="1"/>
    <x v="0"/>
    <s v="Lengkap"/>
    <s v="Lengkap"/>
    <s v="Lengkap"/>
    <x v="0"/>
    <n v="8"/>
    <n v="2024"/>
  </r>
  <r>
    <s v="ORD-2507-258"/>
    <x v="205"/>
    <d v="2024-04-08T00:00:00"/>
    <x v="2"/>
    <s v="RESI1968870456"/>
    <x v="2"/>
    <n v="15"/>
    <x v="1"/>
    <x v="0"/>
    <s v="Lengkap"/>
    <s v="Lengkap"/>
    <s v="Lengkap"/>
    <x v="0"/>
    <n v="3"/>
    <n v="2024"/>
  </r>
  <r>
    <s v="ORD-2507-264"/>
    <x v="250"/>
    <d v="2024-04-28T00:00:00"/>
    <x v="0"/>
    <s v="RESI7620473079"/>
    <x v="1"/>
    <n v="7"/>
    <x v="1"/>
    <x v="0"/>
    <s v="Lengkap"/>
    <s v="Lengkap"/>
    <s v="Lengkap"/>
    <x v="0"/>
    <n v="4"/>
    <n v="2024"/>
  </r>
  <r>
    <s v="ORD-2507-266"/>
    <x v="251"/>
    <d v="2024-06-16T00:00:00"/>
    <x v="3"/>
    <s v="RESI2869999754"/>
    <x v="1"/>
    <n v="3"/>
    <x v="0"/>
    <x v="0"/>
    <s v="Lengkap"/>
    <s v="Lengkap"/>
    <s v="Lengkap"/>
    <x v="0"/>
    <n v="6"/>
    <n v="2024"/>
  </r>
  <r>
    <s v="ORD-2507-269"/>
    <x v="224"/>
    <m/>
    <x v="2"/>
    <s v="RESI5461537013"/>
    <x v="2"/>
    <m/>
    <x v="2"/>
    <x v="0"/>
    <s v="Lengkap"/>
    <s v="Data Tidak Lengkap"/>
    <s v="Lengkap"/>
    <x v="1"/>
    <n v="11"/>
    <n v="2024"/>
  </r>
  <r>
    <s v="ORD-2507-270"/>
    <x v="179"/>
    <d v="2024-12-13T00:00:00"/>
    <x v="2"/>
    <s v="RESI4731897202"/>
    <x v="0"/>
    <n v="5"/>
    <x v="0"/>
    <x v="0"/>
    <s v="Lengkap"/>
    <s v="Lengkap"/>
    <s v="Lengkap"/>
    <x v="0"/>
    <n v="12"/>
    <n v="2024"/>
  </r>
  <r>
    <s v="ORD-2507-272"/>
    <x v="252"/>
    <d v="2024-06-14T00:00:00"/>
    <x v="0"/>
    <s v="RESI1247508299"/>
    <x v="0"/>
    <n v="3"/>
    <x v="0"/>
    <x v="0"/>
    <s v="Lengkap"/>
    <s v="Lengkap"/>
    <s v="Lengkap"/>
    <x v="0"/>
    <n v="6"/>
    <n v="2024"/>
  </r>
  <r>
    <s v="ORD-2507-273"/>
    <x v="253"/>
    <d v="2024-04-13T00:00:00"/>
    <x v="0"/>
    <s v="RESI6894699853"/>
    <x v="1"/>
    <n v="1"/>
    <x v="0"/>
    <x v="0"/>
    <s v="Lengkap"/>
    <s v="Lengkap"/>
    <s v="Lengkap"/>
    <x v="0"/>
    <n v="4"/>
    <n v="2024"/>
  </r>
  <r>
    <s v="ORD-2507-274"/>
    <x v="174"/>
    <d v="2024-04-04T00:00:00"/>
    <x v="0"/>
    <s v="RESI5412866242"/>
    <x v="0"/>
    <n v="3"/>
    <x v="0"/>
    <x v="0"/>
    <s v="Lengkap"/>
    <s v="Lengkap"/>
    <s v="Lengkap"/>
    <x v="0"/>
    <n v="4"/>
    <n v="2024"/>
  </r>
  <r>
    <s v="ORD-2507-280"/>
    <x v="254"/>
    <d v="2024-03-19T00:00:00"/>
    <x v="2"/>
    <s v="RESI3397657114"/>
    <x v="2"/>
    <n v="15"/>
    <x v="1"/>
    <x v="0"/>
    <s v="Lengkap"/>
    <s v="Lengkap"/>
    <s v="Lengkap"/>
    <x v="0"/>
    <n v="3"/>
    <n v="2024"/>
  </r>
  <r>
    <s v="ORD-2507-283"/>
    <x v="255"/>
    <d v="2024-05-29T00:00:00"/>
    <x v="2"/>
    <s v="RESI2965254350"/>
    <x v="2"/>
    <n v="2"/>
    <x v="0"/>
    <x v="0"/>
    <s v="Lengkap"/>
    <s v="Lengkap"/>
    <s v="Lengkap"/>
    <x v="0"/>
    <n v="5"/>
    <n v="2024"/>
  </r>
  <r>
    <s v="ORD-2507-286"/>
    <x v="248"/>
    <d v="2024-07-05T00:00:00"/>
    <x v="2"/>
    <s v="Menyusul"/>
    <x v="1"/>
    <n v="5"/>
    <x v="0"/>
    <x v="1"/>
    <s v="Lengkap"/>
    <s v="Lengkap"/>
    <s v="Lengkap"/>
    <x v="1"/>
    <n v="6"/>
    <n v="2024"/>
  </r>
  <r>
    <s v="ORD-2507-291"/>
    <x v="256"/>
    <d v="2024-11-10T00:00:00"/>
    <x v="0"/>
    <s v="RESI5751366455"/>
    <x v="0"/>
    <n v="2"/>
    <x v="0"/>
    <x v="0"/>
    <s v="Lengkap"/>
    <s v="Lengkap"/>
    <s v="Lengkap"/>
    <x v="0"/>
    <n v="11"/>
    <n v="2024"/>
  </r>
  <r>
    <s v="ORD-2507-292"/>
    <x v="257"/>
    <d v="2024-09-20T00:00:00"/>
    <x v="0"/>
    <s v="RESI9302705838"/>
    <x v="2"/>
    <n v="5"/>
    <x v="0"/>
    <x v="0"/>
    <s v="Lengkap"/>
    <s v="Lengkap"/>
    <s v="Lengkap"/>
    <x v="0"/>
    <n v="9"/>
    <n v="2024"/>
  </r>
  <r>
    <s v="ORD-2507-297"/>
    <x v="258"/>
    <d v="2024-08-26T00:00:00"/>
    <x v="0"/>
    <s v="RESI4830092090"/>
    <x v="2"/>
    <n v="-1"/>
    <x v="0"/>
    <x v="0"/>
    <s v="Lengkap"/>
    <s v="Lengkap"/>
    <s v="Lengkap"/>
    <x v="0"/>
    <n v="8"/>
    <n v="2024"/>
  </r>
  <r>
    <s v="ORD-2507-298"/>
    <x v="259"/>
    <d v="2024-05-16T00:00:00"/>
    <x v="2"/>
    <s v="RESI9045090355"/>
    <x v="1"/>
    <n v="2"/>
    <x v="0"/>
    <x v="0"/>
    <s v="Lengkap"/>
    <s v="Lengkap"/>
    <s v="Lengkap"/>
    <x v="0"/>
    <n v="5"/>
    <n v="2024"/>
  </r>
  <r>
    <s v="ORD-2507-299"/>
    <x v="260"/>
    <d v="2024-06-21T00:00:00"/>
    <x v="0"/>
    <s v="RESI3632445649"/>
    <x v="0"/>
    <n v="2"/>
    <x v="0"/>
    <x v="0"/>
    <s v="Lengkap"/>
    <s v="Lengkap"/>
    <s v="Lengkap"/>
    <x v="0"/>
    <n v="6"/>
    <n v="2024"/>
  </r>
  <r>
    <s v="ORD-2507-300"/>
    <x v="261"/>
    <d v="2024-10-23T00:00:00"/>
    <x v="0"/>
    <s v="RESI3177244907"/>
    <x v="1"/>
    <n v="3"/>
    <x v="0"/>
    <x v="0"/>
    <s v="Lengkap"/>
    <s v="Lengkap"/>
    <s v="Lengkap"/>
    <x v="0"/>
    <n v="10"/>
    <n v="2024"/>
  </r>
  <r>
    <s v="ORD-2507-301"/>
    <x v="261"/>
    <d v="2024-11-04T00:00:00"/>
    <x v="0"/>
    <s v="RESI3806215682"/>
    <x v="0"/>
    <n v="15"/>
    <x v="1"/>
    <x v="0"/>
    <s v="Lengkap"/>
    <s v="Lengkap"/>
    <s v="Lengkap"/>
    <x v="0"/>
    <n v="10"/>
    <n v="2024"/>
  </r>
  <r>
    <s v="ORD-2507-302"/>
    <x v="262"/>
    <d v="2026-07-04T00:00:00"/>
    <x v="2"/>
    <s v="RESI8178927766"/>
    <x v="2"/>
    <n v="867"/>
    <x v="1"/>
    <x v="0"/>
    <s v="Lengkap"/>
    <s v="Lengkap"/>
    <s v="Lengkap"/>
    <x v="0"/>
    <n v="2"/>
    <n v="2024"/>
  </r>
  <r>
    <s v="ORD-2507-303"/>
    <x v="263"/>
    <d v="2024-01-09T00:00:00"/>
    <x v="0"/>
    <s v="RESI3829998009"/>
    <x v="0"/>
    <n v="1"/>
    <x v="0"/>
    <x v="0"/>
    <s v="Lengkap"/>
    <s v="Lengkap"/>
    <s v="Lengkap"/>
    <x v="0"/>
    <n v="1"/>
    <n v="2024"/>
  </r>
  <r>
    <s v="ORD-2507-308"/>
    <x v="257"/>
    <d v="2024-09-20T00:00:00"/>
    <x v="0"/>
    <s v="RESI8991678061"/>
    <x v="1"/>
    <n v="5"/>
    <x v="0"/>
    <x v="0"/>
    <s v="Lengkap"/>
    <s v="Lengkap"/>
    <s v="Lengkap"/>
    <x v="0"/>
    <n v="9"/>
    <n v="2024"/>
  </r>
  <r>
    <s v="ORD-2507-313"/>
    <x v="264"/>
    <d v="2024-06-14T00:00:00"/>
    <x v="3"/>
    <s v="RESI6126033644"/>
    <x v="2"/>
    <n v="7"/>
    <x v="1"/>
    <x v="0"/>
    <s v="Lengkap"/>
    <s v="Lengkap"/>
    <s v="Lengkap"/>
    <x v="0"/>
    <n v="6"/>
    <n v="2024"/>
  </r>
  <r>
    <s v="ORD-2507-315"/>
    <x v="265"/>
    <d v="2024-04-25T00:00:00"/>
    <x v="0"/>
    <s v="RESI7657887271"/>
    <x v="0"/>
    <n v="3"/>
    <x v="0"/>
    <x v="0"/>
    <s v="Lengkap"/>
    <s v="Lengkap"/>
    <s v="Lengkap"/>
    <x v="0"/>
    <n v="4"/>
    <n v="2024"/>
  </r>
  <r>
    <s v="ORD-2507-318"/>
    <x v="266"/>
    <d v="2024-01-28T00:00:00"/>
    <x v="3"/>
    <s v="RESI7208619610"/>
    <x v="0"/>
    <n v="2"/>
    <x v="0"/>
    <x v="0"/>
    <s v="Lengkap"/>
    <s v="Lengkap"/>
    <s v="Lengkap"/>
    <x v="0"/>
    <n v="1"/>
    <n v="2024"/>
  </r>
  <r>
    <s v="ORD-2507-322"/>
    <x v="267"/>
    <d v="2024-11-22T00:00:00"/>
    <x v="0"/>
    <s v="RESI5666504394"/>
    <x v="2"/>
    <n v="2"/>
    <x v="0"/>
    <x v="0"/>
    <s v="Lengkap"/>
    <s v="Lengkap"/>
    <s v="Lengkap"/>
    <x v="0"/>
    <n v="11"/>
    <n v="2024"/>
  </r>
  <r>
    <s v="ORD-2507-323"/>
    <x v="266"/>
    <d v="2024-02-10T00:00:00"/>
    <x v="0"/>
    <s v="RESI3723205427"/>
    <x v="2"/>
    <n v="15"/>
    <x v="1"/>
    <x v="0"/>
    <s v="Lengkap"/>
    <s v="Lengkap"/>
    <s v="Lengkap"/>
    <x v="0"/>
    <n v="1"/>
    <n v="2024"/>
  </r>
  <r>
    <s v="ORD-2507-324"/>
    <x v="240"/>
    <d v="2024-12-04T00:00:00"/>
    <x v="2"/>
    <s v="RESI5660584367"/>
    <x v="0"/>
    <n v="10"/>
    <x v="1"/>
    <x v="0"/>
    <s v="Lengkap"/>
    <s v="Lengkap"/>
    <s v="Lengkap"/>
    <x v="0"/>
    <n v="11"/>
    <n v="2024"/>
  </r>
  <r>
    <s v="ORD-2507-326"/>
    <x v="247"/>
    <d v="2024-04-19T00:00:00"/>
    <x v="0"/>
    <s v="RESI3815235019"/>
    <x v="0"/>
    <n v="2"/>
    <x v="0"/>
    <x v="0"/>
    <s v="Lengkap"/>
    <s v="Lengkap"/>
    <s v="Lengkap"/>
    <x v="0"/>
    <n v="4"/>
    <n v="2024"/>
  </r>
  <r>
    <s v="ORD-2507-329"/>
    <x v="268"/>
    <d v="2024-01-10T00:00:00"/>
    <x v="0"/>
    <s v="RESI9918338001"/>
    <x v="0"/>
    <n v="7"/>
    <x v="1"/>
    <x v="0"/>
    <s v="Lengkap"/>
    <s v="Lengkap"/>
    <s v="Lengkap"/>
    <x v="0"/>
    <n v="1"/>
    <n v="2024"/>
  </r>
  <r>
    <s v="ORD-2507-331"/>
    <x v="269"/>
    <d v="2024-02-11T00:00:00"/>
    <x v="2"/>
    <s v="RESI3208200227"/>
    <x v="2"/>
    <n v="5"/>
    <x v="0"/>
    <x v="0"/>
    <s v="Lengkap"/>
    <s v="Lengkap"/>
    <s v="Lengkap"/>
    <x v="0"/>
    <n v="2"/>
    <n v="2024"/>
  </r>
  <r>
    <s v="ORD-2507-334"/>
    <x v="270"/>
    <d v="2024-07-14T00:00:00"/>
    <x v="0"/>
    <s v="RESI9021793855"/>
    <x v="2"/>
    <n v="3"/>
    <x v="0"/>
    <x v="0"/>
    <s v="Lengkap"/>
    <s v="Lengkap"/>
    <s v="Lengkap"/>
    <x v="0"/>
    <n v="7"/>
    <n v="2024"/>
  </r>
  <r>
    <s v="ORD-2507-339"/>
    <x v="185"/>
    <d v="2024-12-13T00:00:00"/>
    <x v="2"/>
    <s v="RESI1413599241"/>
    <x v="2"/>
    <n v="10"/>
    <x v="1"/>
    <x v="0"/>
    <s v="Lengkap"/>
    <s v="Lengkap"/>
    <s v="Lengkap"/>
    <x v="0"/>
    <n v="12"/>
    <n v="2024"/>
  </r>
  <r>
    <s v="ORD-2507-340"/>
    <x v="271"/>
    <d v="2024-09-22T00:00:00"/>
    <x v="0"/>
    <s v="RESI9776500600"/>
    <x v="1"/>
    <n v="1"/>
    <x v="0"/>
    <x v="0"/>
    <s v="Lengkap"/>
    <s v="Lengkap"/>
    <s v="Lengkap"/>
    <x v="0"/>
    <n v="9"/>
    <n v="2024"/>
  </r>
  <r>
    <s v="ORD-2507-341"/>
    <x v="272"/>
    <d v="2024-03-20T00:00:00"/>
    <x v="2"/>
    <s v="RESI5654961069"/>
    <x v="1"/>
    <n v="5"/>
    <x v="0"/>
    <x v="0"/>
    <s v="Lengkap"/>
    <s v="Lengkap"/>
    <s v="Lengkap"/>
    <x v="0"/>
    <n v="3"/>
    <n v="2024"/>
  </r>
  <r>
    <s v="ORD-2507-348"/>
    <x v="224"/>
    <d v="2024-11-02T00:00:00"/>
    <x v="2"/>
    <s v="RESI9977193987"/>
    <x v="2"/>
    <n v="1"/>
    <x v="0"/>
    <x v="0"/>
    <s v="Lengkap"/>
    <s v="Lengkap"/>
    <s v="Lengkap"/>
    <x v="0"/>
    <n v="11"/>
    <n v="2024"/>
  </r>
  <r>
    <s v="ORD-2507-350"/>
    <x v="273"/>
    <d v="2024-02-23T00:00:00"/>
    <x v="0"/>
    <s v="RESI7764117705"/>
    <x v="1"/>
    <n v="2"/>
    <x v="0"/>
    <x v="0"/>
    <s v="Lengkap"/>
    <s v="Lengkap"/>
    <s v="Lengkap"/>
    <x v="0"/>
    <n v="2"/>
    <n v="2024"/>
  </r>
  <r>
    <s v="ORD-2507-351"/>
    <x v="274"/>
    <d v="2024-04-13T00:00:00"/>
    <x v="0"/>
    <s v="RESI2107327477"/>
    <x v="2"/>
    <n v="15"/>
    <x v="1"/>
    <x v="0"/>
    <s v="Lengkap"/>
    <s v="Lengkap"/>
    <s v="Lengkap"/>
    <x v="0"/>
    <n v="3"/>
    <n v="2024"/>
  </r>
  <r>
    <s v="ORD-2507-352"/>
    <x v="275"/>
    <d v="2024-10-15T00:00:00"/>
    <x v="0"/>
    <s v="Menyusul"/>
    <x v="2"/>
    <n v="5"/>
    <x v="0"/>
    <x v="1"/>
    <s v="Lengkap"/>
    <s v="Lengkap"/>
    <s v="Lengkap"/>
    <x v="1"/>
    <n v="10"/>
    <n v="2024"/>
  </r>
  <r>
    <s v="ORD-2507-354"/>
    <x v="221"/>
    <d v="2024-12-05T00:00:00"/>
    <x v="0"/>
    <s v="RESI7951820749"/>
    <x v="0"/>
    <n v="5"/>
    <x v="0"/>
    <x v="0"/>
    <s v="Lengkap"/>
    <s v="Lengkap"/>
    <s v="Lengkap"/>
    <x v="0"/>
    <n v="11"/>
    <n v="2024"/>
  </r>
  <r>
    <s v="ORD-2507-358"/>
    <x v="164"/>
    <d v="2024-01-26T00:00:00"/>
    <x v="0"/>
    <s v="RESI2571632270"/>
    <x v="2"/>
    <n v="2"/>
    <x v="0"/>
    <x v="0"/>
    <s v="Lengkap"/>
    <s v="Lengkap"/>
    <s v="Lengkap"/>
    <x v="0"/>
    <n v="1"/>
    <n v="2024"/>
  </r>
  <r>
    <s v="ORD-2507-359"/>
    <x v="276"/>
    <d v="2024-03-15T00:00:00"/>
    <x v="2"/>
    <s v="RESI2635881694"/>
    <x v="0"/>
    <n v="5"/>
    <x v="0"/>
    <x v="0"/>
    <s v="Lengkap"/>
    <s v="Lengkap"/>
    <s v="Lengkap"/>
    <x v="0"/>
    <n v="3"/>
    <n v="2024"/>
  </r>
  <r>
    <s v="ORD-2507-361"/>
    <x v="277"/>
    <d v="2024-07-30T00:00:00"/>
    <x v="0"/>
    <s v="RESI6732306182"/>
    <x v="2"/>
    <n v="1"/>
    <x v="0"/>
    <x v="0"/>
    <s v="Lengkap"/>
    <s v="Lengkap"/>
    <s v="Lengkap"/>
    <x v="0"/>
    <n v="7"/>
    <n v="2024"/>
  </r>
  <r>
    <s v="ORD-2507-362"/>
    <x v="278"/>
    <m/>
    <x v="2"/>
    <s v="RESI8646369354"/>
    <x v="2"/>
    <m/>
    <x v="2"/>
    <x v="0"/>
    <s v="Lengkap"/>
    <s v="Data Tidak Lengkap"/>
    <s v="Lengkap"/>
    <x v="1"/>
    <n v="1"/>
    <n v="2024"/>
  </r>
  <r>
    <s v="ORD-2507-364"/>
    <x v="167"/>
    <d v="2024-10-23T00:00:00"/>
    <x v="2"/>
    <s v="RESI9441870024"/>
    <x v="2"/>
    <n v="15"/>
    <x v="1"/>
    <x v="0"/>
    <s v="Lengkap"/>
    <s v="Lengkap"/>
    <s v="Lengkap"/>
    <x v="0"/>
    <n v="10"/>
    <n v="2024"/>
  </r>
  <r>
    <s v="ORD-2507-367"/>
    <x v="279"/>
    <d v="2024-02-11T00:00:00"/>
    <x v="2"/>
    <s v="SC0019S87263"/>
    <x v="1"/>
    <n v="7"/>
    <x v="1"/>
    <x v="1"/>
    <s v="Lengkap"/>
    <s v="Lengkap"/>
    <s v="Lengkap"/>
    <x v="1"/>
    <n v="2"/>
    <n v="2024"/>
  </r>
  <r>
    <s v="ORD-2507-368"/>
    <x v="280"/>
    <d v="2024-01-11T00:00:00"/>
    <x v="0"/>
    <s v="RESI7587552692"/>
    <x v="2"/>
    <n v="10"/>
    <x v="1"/>
    <x v="0"/>
    <s v="Lengkap"/>
    <s v="Lengkap"/>
    <s v="Lengkap"/>
    <x v="0"/>
    <n v="1"/>
    <n v="2024"/>
  </r>
  <r>
    <s v="ORD-2507-369"/>
    <x v="281"/>
    <d v="2024-05-13T00:00:00"/>
    <x v="2"/>
    <s v="Menyusul"/>
    <x v="1"/>
    <n v="5"/>
    <x v="0"/>
    <x v="1"/>
    <s v="Lengkap"/>
    <s v="Lengkap"/>
    <s v="Lengkap"/>
    <x v="1"/>
    <n v="5"/>
    <n v="2024"/>
  </r>
  <r>
    <s v="ORD-2507-378"/>
    <x v="282"/>
    <d v="2024-06-19T00:00:00"/>
    <x v="0"/>
    <s v="RESI8013290620"/>
    <x v="2"/>
    <n v="2"/>
    <x v="0"/>
    <x v="0"/>
    <s v="Lengkap"/>
    <s v="Lengkap"/>
    <s v="Lengkap"/>
    <x v="0"/>
    <n v="6"/>
    <n v="2024"/>
  </r>
  <r>
    <s v="ORD-2507-380"/>
    <x v="283"/>
    <d v="2024-05-04T00:00:00"/>
    <x v="2"/>
    <s v="RESI3684922912"/>
    <x v="0"/>
    <n v="3"/>
    <x v="0"/>
    <x v="0"/>
    <s v="Lengkap"/>
    <s v="Lengkap"/>
    <s v="Lengkap"/>
    <x v="0"/>
    <n v="5"/>
    <n v="2024"/>
  </r>
  <r>
    <s v="ORD-2507-382"/>
    <x v="284"/>
    <d v="2024-05-10T00:00:00"/>
    <x v="0"/>
    <s v="RESI1688669716"/>
    <x v="1"/>
    <n v="-1"/>
    <x v="0"/>
    <x v="0"/>
    <s v="Lengkap"/>
    <s v="Lengkap"/>
    <s v="Lengkap"/>
    <x v="0"/>
    <n v="5"/>
    <n v="2024"/>
  </r>
  <r>
    <s v="ORD-2507-385"/>
    <x v="171"/>
    <d v="2024-10-28T00:00:00"/>
    <x v="0"/>
    <s v="RESI3084649514"/>
    <x v="0"/>
    <n v="10"/>
    <x v="1"/>
    <x v="0"/>
    <s v="Lengkap"/>
    <s v="Lengkap"/>
    <s v="Lengkap"/>
    <x v="0"/>
    <n v="10"/>
    <n v="2024"/>
  </r>
  <r>
    <s v="ORD-2507-387"/>
    <x v="285"/>
    <d v="2024-11-01T00:00:00"/>
    <x v="0"/>
    <s v="RESI4042699946"/>
    <x v="1"/>
    <n v="-1"/>
    <x v="0"/>
    <x v="0"/>
    <s v="Lengkap"/>
    <s v="Lengkap"/>
    <s v="Lengkap"/>
    <x v="0"/>
    <n v="11"/>
    <n v="2024"/>
  </r>
  <r>
    <s v="ORD-2507-389"/>
    <x v="286"/>
    <d v="2024-11-08T00:00:00"/>
    <x v="0"/>
    <s v="RESI1447116404"/>
    <x v="0"/>
    <n v="5"/>
    <x v="0"/>
    <x v="0"/>
    <s v="Lengkap"/>
    <s v="Lengkap"/>
    <s v="Lengkap"/>
    <x v="0"/>
    <n v="11"/>
    <n v="2024"/>
  </r>
  <r>
    <s v="ORD-2507-390"/>
    <x v="217"/>
    <d v="2024-08-01T00:00:00"/>
    <x v="3"/>
    <s v="RESI8923587668"/>
    <x v="2"/>
    <n v="15"/>
    <x v="1"/>
    <x v="0"/>
    <s v="Lengkap"/>
    <s v="Lengkap"/>
    <s v="Lengkap"/>
    <x v="0"/>
    <n v="7"/>
    <n v="2024"/>
  </r>
  <r>
    <s v="ORD-2507-393"/>
    <x v="264"/>
    <m/>
    <x v="2"/>
    <s v="RESI6295669542"/>
    <x v="2"/>
    <m/>
    <x v="2"/>
    <x v="0"/>
    <s v="Lengkap"/>
    <s v="Data Tidak Lengkap"/>
    <s v="Lengkap"/>
    <x v="1"/>
    <n v="6"/>
    <n v="2024"/>
  </r>
  <r>
    <s v="ORD-2507-395"/>
    <x v="287"/>
    <d v="2024-10-26T00:00:00"/>
    <x v="0"/>
    <s v="RESI7160290489"/>
    <x v="0"/>
    <n v="7"/>
    <x v="1"/>
    <x v="0"/>
    <s v="Lengkap"/>
    <s v="Lengkap"/>
    <s v="Lengkap"/>
    <x v="0"/>
    <n v="10"/>
    <n v="2024"/>
  </r>
  <r>
    <s v="ORD-2507-397"/>
    <x v="288"/>
    <d v="2024-08-04T00:00:00"/>
    <x v="0"/>
    <s v="RESI1386903346"/>
    <x v="2"/>
    <n v="3"/>
    <x v="0"/>
    <x v="0"/>
    <s v="Lengkap"/>
    <s v="Lengkap"/>
    <s v="Lengkap"/>
    <x v="0"/>
    <n v="8"/>
    <n v="2024"/>
  </r>
  <r>
    <s v="ORD-2507-399"/>
    <x v="289"/>
    <d v="2024-05-12T00:00:00"/>
    <x v="2"/>
    <s v="RESI3473979489"/>
    <x v="0"/>
    <n v="5"/>
    <x v="0"/>
    <x v="0"/>
    <s v="Lengkap"/>
    <s v="Lengkap"/>
    <s v="Lengkap"/>
    <x v="0"/>
    <n v="5"/>
    <n v="2024"/>
  </r>
  <r>
    <s v="ORD-2507-400"/>
    <x v="290"/>
    <d v="2024-12-03T00:00:00"/>
    <x v="0"/>
    <s v="Menyusul"/>
    <x v="2"/>
    <n v="15"/>
    <x v="1"/>
    <x v="1"/>
    <s v="Lengkap"/>
    <s v="Lengkap"/>
    <s v="Lengkap"/>
    <x v="1"/>
    <n v="11"/>
    <n v="2024"/>
  </r>
  <r>
    <s v="ORD-2507-405"/>
    <x v="291"/>
    <d v="2026-07-04T00:00:00"/>
    <x v="0"/>
    <s v="RESI6649840375"/>
    <x v="1"/>
    <n v="604"/>
    <x v="1"/>
    <x v="0"/>
    <s v="Lengkap"/>
    <s v="Lengkap"/>
    <s v="Lengkap"/>
    <x v="0"/>
    <n v="11"/>
    <n v="2024"/>
  </r>
  <r>
    <s v="ORD-2507-406"/>
    <x v="292"/>
    <d v="2024-06-30T00:00:00"/>
    <x v="2"/>
    <s v="RESI4197133819"/>
    <x v="0"/>
    <n v="2"/>
    <x v="0"/>
    <x v="0"/>
    <s v="Lengkap"/>
    <s v="Lengkap"/>
    <s v="Lengkap"/>
    <x v="0"/>
    <n v="6"/>
    <n v="2024"/>
  </r>
  <r>
    <s v="ORD-2507-409"/>
    <x v="175"/>
    <d v="2024-07-12T00:00:00"/>
    <x v="0"/>
    <s v="RESI5875872347"/>
    <x v="0"/>
    <n v="3"/>
    <x v="0"/>
    <x v="0"/>
    <s v="Lengkap"/>
    <s v="Lengkap"/>
    <s v="Lengkap"/>
    <x v="0"/>
    <n v="7"/>
    <n v="2024"/>
  </r>
  <r>
    <s v="ORD-2507-410"/>
    <x v="285"/>
    <d v="2024-11-05T00:00:00"/>
    <x v="2"/>
    <s v=""/>
    <x v="2"/>
    <n v="3"/>
    <x v="0"/>
    <x v="1"/>
    <s v="Lengkap"/>
    <s v="Lengkap"/>
    <s v="Lengkap"/>
    <x v="1"/>
    <n v="11"/>
    <n v="2024"/>
  </r>
  <r>
    <s v="ORD-2507-411"/>
    <x v="293"/>
    <d v="2024-03-14T00:00:00"/>
    <x v="2"/>
    <s v=""/>
    <x v="1"/>
    <n v="15"/>
    <x v="1"/>
    <x v="1"/>
    <s v="Lengkap"/>
    <s v="Lengkap"/>
    <s v="Lengkap"/>
    <x v="1"/>
    <n v="2"/>
    <n v="2024"/>
  </r>
  <r>
    <s v="ORD-2507-412"/>
    <x v="294"/>
    <d v="2024-09-30T00:00:00"/>
    <x v="2"/>
    <s v="RESI7892184524"/>
    <x v="1"/>
    <n v="7"/>
    <x v="1"/>
    <x v="0"/>
    <s v="Lengkap"/>
    <s v="Lengkap"/>
    <s v="Lengkap"/>
    <x v="0"/>
    <n v="9"/>
    <n v="2024"/>
  </r>
  <r>
    <s v="ORD-2507-413"/>
    <x v="295"/>
    <d v="2024-11-06T00:00:00"/>
    <x v="2"/>
    <s v="RESI9269680715"/>
    <x v="2"/>
    <n v="10"/>
    <x v="1"/>
    <x v="0"/>
    <s v="Lengkap"/>
    <s v="Lengkap"/>
    <s v="Lengkap"/>
    <x v="0"/>
    <n v="10"/>
    <n v="2024"/>
  </r>
  <r>
    <s v="ORD-2507-416"/>
    <x v="296"/>
    <d v="2024-07-19T00:00:00"/>
    <x v="2"/>
    <s v="RESI6522961108"/>
    <x v="0"/>
    <n v="15"/>
    <x v="1"/>
    <x v="0"/>
    <s v="Lengkap"/>
    <s v="Lengkap"/>
    <s v="Lengkap"/>
    <x v="0"/>
    <n v="7"/>
    <n v="2024"/>
  </r>
  <r>
    <s v="ORD-2507-417"/>
    <x v="297"/>
    <d v="2024-03-15T00:00:00"/>
    <x v="0"/>
    <s v="RESI5876105046"/>
    <x v="2"/>
    <n v="7"/>
    <x v="1"/>
    <x v="0"/>
    <s v="Lengkap"/>
    <s v="Lengkap"/>
    <s v="Lengkap"/>
    <x v="0"/>
    <n v="3"/>
    <n v="2024"/>
  </r>
  <r>
    <s v="ORD-2507-423"/>
    <x v="211"/>
    <d v="2024-08-21T00:00:00"/>
    <x v="1"/>
    <s v="RESI3414532686"/>
    <x v="2"/>
    <n v="7"/>
    <x v="1"/>
    <x v="0"/>
    <s v="Lengkap"/>
    <s v="Lengkap"/>
    <s v="Lengkap"/>
    <x v="0"/>
    <n v="8"/>
    <n v="2024"/>
  </r>
  <r>
    <s v="ORD-2507-427"/>
    <x v="298"/>
    <d v="2026-07-04T00:00:00"/>
    <x v="2"/>
    <s v="RESI9585583837"/>
    <x v="2"/>
    <n v="656"/>
    <x v="1"/>
    <x v="0"/>
    <s v="Lengkap"/>
    <s v="Lengkap"/>
    <s v="Lengkap"/>
    <x v="0"/>
    <n v="9"/>
    <n v="2024"/>
  </r>
  <r>
    <s v="ORD-2507-430"/>
    <x v="281"/>
    <d v="2024-05-11T00:00:00"/>
    <x v="0"/>
    <s v="RESI7532959755"/>
    <x v="1"/>
    <n v="3"/>
    <x v="0"/>
    <x v="0"/>
    <s v="Lengkap"/>
    <s v="Lengkap"/>
    <s v="Lengkap"/>
    <x v="0"/>
    <n v="5"/>
    <n v="2024"/>
  </r>
  <r>
    <s v="ORD-2507-432"/>
    <x v="299"/>
    <d v="2024-09-03T00:00:00"/>
    <x v="2"/>
    <s v="RESI2299780396"/>
    <x v="1"/>
    <n v="2"/>
    <x v="0"/>
    <x v="0"/>
    <s v="Lengkap"/>
    <s v="Lengkap"/>
    <s v="Lengkap"/>
    <x v="0"/>
    <n v="9"/>
    <n v="2024"/>
  </r>
  <r>
    <s v="ORD-2507-434"/>
    <x v="255"/>
    <d v="2024-05-30T00:00:00"/>
    <x v="0"/>
    <s v="RESI1570015858"/>
    <x v="1"/>
    <n v="3"/>
    <x v="0"/>
    <x v="0"/>
    <s v="Lengkap"/>
    <s v="Lengkap"/>
    <s v="Lengkap"/>
    <x v="0"/>
    <n v="5"/>
    <n v="2024"/>
  </r>
  <r>
    <s v="ORD-2507-438"/>
    <x v="300"/>
    <d v="2024-07-29T00:00:00"/>
    <x v="2"/>
    <s v="RESI5600953105"/>
    <x v="1"/>
    <n v="2"/>
    <x v="0"/>
    <x v="0"/>
    <s v="Lengkap"/>
    <s v="Lengkap"/>
    <s v="Lengkap"/>
    <x v="0"/>
    <n v="7"/>
    <n v="2024"/>
  </r>
  <r>
    <s v="ORD-2507-442"/>
    <x v="259"/>
    <d v="2024-05-15T00:00:00"/>
    <x v="0"/>
    <s v="RESI3181627202"/>
    <x v="2"/>
    <n v="1"/>
    <x v="0"/>
    <x v="0"/>
    <s v="Lengkap"/>
    <s v="Lengkap"/>
    <s v="Lengkap"/>
    <x v="0"/>
    <n v="5"/>
    <n v="2024"/>
  </r>
  <r>
    <s v="ORD-2507-444"/>
    <x v="301"/>
    <d v="2024-01-31T00:00:00"/>
    <x v="0"/>
    <s v="RESI2014275094"/>
    <x v="1"/>
    <n v="2"/>
    <x v="0"/>
    <x v="0"/>
    <s v="Lengkap"/>
    <s v="Lengkap"/>
    <s v="Lengkap"/>
    <x v="0"/>
    <n v="1"/>
    <n v="2024"/>
  </r>
  <r>
    <s v="ORD-2507-445"/>
    <x v="220"/>
    <d v="2024-11-18T00:00:00"/>
    <x v="0"/>
    <s v="RESI9888897104"/>
    <x v="0"/>
    <n v="2"/>
    <x v="0"/>
    <x v="0"/>
    <s v="Lengkap"/>
    <s v="Lengkap"/>
    <s v="Lengkap"/>
    <x v="0"/>
    <n v="11"/>
    <n v="2024"/>
  </r>
  <r>
    <s v="ORD-2507-446"/>
    <x v="302"/>
    <d v="2024-12-17T00:00:00"/>
    <x v="2"/>
    <s v="RESI4478233603"/>
    <x v="0"/>
    <n v="15"/>
    <x v="1"/>
    <x v="0"/>
    <s v="Lengkap"/>
    <s v="Lengkap"/>
    <s v="Lengkap"/>
    <x v="0"/>
    <n v="12"/>
    <n v="2024"/>
  </r>
  <r>
    <s v="ORD-2507-447"/>
    <x v="291"/>
    <d v="2024-11-10T00:00:00"/>
    <x v="2"/>
    <s v="RESI9973421080"/>
    <x v="0"/>
    <n v="3"/>
    <x v="0"/>
    <x v="0"/>
    <s v="Lengkap"/>
    <s v="Lengkap"/>
    <s v="Lengkap"/>
    <x v="0"/>
    <n v="11"/>
    <n v="2024"/>
  </r>
  <r>
    <s v="ORD-2507-448"/>
    <x v="303"/>
    <d v="2024-10-03T00:00:00"/>
    <x v="2"/>
    <s v="RESI1133937440"/>
    <x v="2"/>
    <n v="15"/>
    <x v="1"/>
    <x v="0"/>
    <s v="Lengkap"/>
    <s v="Lengkap"/>
    <s v="Lengkap"/>
    <x v="0"/>
    <n v="9"/>
    <n v="2024"/>
  </r>
  <r>
    <s v="ORD-2507-449"/>
    <x v="304"/>
    <d v="2025-01-04T00:00:00"/>
    <x v="0"/>
    <s v="RESI9265587451"/>
    <x v="2"/>
    <n v="15"/>
    <x v="1"/>
    <x v="0"/>
    <s v="Lengkap"/>
    <s v="Lengkap"/>
    <s v="Lengkap"/>
    <x v="0"/>
    <n v="12"/>
    <n v="2024"/>
  </r>
  <r>
    <s v="ORD-2507-451"/>
    <x v="287"/>
    <d v="2024-11-03T00:00:00"/>
    <x v="0"/>
    <s v="RESI6947304439"/>
    <x v="0"/>
    <n v="15"/>
    <x v="1"/>
    <x v="0"/>
    <s v="Lengkap"/>
    <s v="Lengkap"/>
    <s v="Lengkap"/>
    <x v="0"/>
    <n v="10"/>
    <n v="2024"/>
  </r>
  <r>
    <s v="ORD-2507-453"/>
    <x v="305"/>
    <d v="2025-01-01T00:00:00"/>
    <x v="2"/>
    <s v="RESI8640187694"/>
    <x v="2"/>
    <n v="10"/>
    <x v="1"/>
    <x v="0"/>
    <s v="Lengkap"/>
    <s v="Lengkap"/>
    <s v="Lengkap"/>
    <x v="0"/>
    <n v="12"/>
    <n v="2024"/>
  </r>
  <r>
    <s v="ORD-2507-454"/>
    <x v="251"/>
    <d v="2024-06-15T00:00:00"/>
    <x v="0"/>
    <s v="RESI9175836491"/>
    <x v="1"/>
    <n v="2"/>
    <x v="0"/>
    <x v="0"/>
    <s v="Lengkap"/>
    <s v="Lengkap"/>
    <s v="Lengkap"/>
    <x v="0"/>
    <n v="6"/>
    <n v="2024"/>
  </r>
  <r>
    <s v="ORD-2507-461"/>
    <x v="306"/>
    <d v="2024-12-05T00:00:00"/>
    <x v="3"/>
    <s v="RESI6733641358"/>
    <x v="2"/>
    <n v="10"/>
    <x v="1"/>
    <x v="0"/>
    <s v="Lengkap"/>
    <s v="Lengkap"/>
    <s v="Lengkap"/>
    <x v="0"/>
    <n v="11"/>
    <n v="2024"/>
  </r>
  <r>
    <s v="ORD-2507-466"/>
    <x v="307"/>
    <d v="2024-11-24T00:00:00"/>
    <x v="2"/>
    <s v="RESI2136726892"/>
    <x v="2"/>
    <n v="10"/>
    <x v="1"/>
    <x v="0"/>
    <s v="Lengkap"/>
    <s v="Lengkap"/>
    <s v="Lengkap"/>
    <x v="0"/>
    <n v="11"/>
    <n v="2024"/>
  </r>
  <r>
    <s v="ORD-2507-469"/>
    <x v="308"/>
    <d v="2024-11-26T00:00:00"/>
    <x v="0"/>
    <s v="RESI7167820709"/>
    <x v="1"/>
    <n v="15"/>
    <x v="1"/>
    <x v="0"/>
    <s v="Lengkap"/>
    <s v="Lengkap"/>
    <s v="Lengkap"/>
    <x v="0"/>
    <n v="11"/>
    <n v="2024"/>
  </r>
  <r>
    <s v="ORD-2507-477"/>
    <x v="309"/>
    <d v="2024-03-22T00:00:00"/>
    <x v="2"/>
    <s v="RESI6039919293"/>
    <x v="0"/>
    <n v="10"/>
    <x v="1"/>
    <x v="0"/>
    <s v="Lengkap"/>
    <s v="Lengkap"/>
    <s v="Lengkap"/>
    <x v="0"/>
    <n v="3"/>
    <n v="2024"/>
  </r>
  <r>
    <s v="ORD-2507-482"/>
    <x v="310"/>
    <d v="2024-11-11T00:00:00"/>
    <x v="0"/>
    <s v="RESI1185180108"/>
    <x v="1"/>
    <n v="5"/>
    <x v="0"/>
    <x v="0"/>
    <s v="Lengkap"/>
    <s v="Lengkap"/>
    <s v="Lengkap"/>
    <x v="0"/>
    <n v="11"/>
    <n v="2024"/>
  </r>
  <r>
    <s v="ORD-2507-483"/>
    <x v="263"/>
    <d v="2024-01-15T00:00:00"/>
    <x v="2"/>
    <s v="RESI4373662535"/>
    <x v="2"/>
    <n v="7"/>
    <x v="1"/>
    <x v="0"/>
    <s v="Lengkap"/>
    <s v="Lengkap"/>
    <s v="Lengkap"/>
    <x v="0"/>
    <n v="1"/>
    <n v="2024"/>
  </r>
  <r>
    <s v="ORD-2507-484"/>
    <x v="252"/>
    <d v="2024-06-13T00:00:00"/>
    <x v="2"/>
    <s v="RESI5767984371"/>
    <x v="0"/>
    <n v="2"/>
    <x v="0"/>
    <x v="0"/>
    <s v="Lengkap"/>
    <s v="Lengkap"/>
    <s v="Lengkap"/>
    <x v="0"/>
    <n v="6"/>
    <n v="2024"/>
  </r>
  <r>
    <s v="ORD-2507-486"/>
    <x v="311"/>
    <d v="2024-02-11T00:00:00"/>
    <x v="3"/>
    <s v="RESI5551169498"/>
    <x v="0"/>
    <n v="10"/>
    <x v="1"/>
    <x v="0"/>
    <s v="Lengkap"/>
    <s v="Lengkap"/>
    <s v="Lengkap"/>
    <x v="0"/>
    <n v="2"/>
    <n v="2024"/>
  </r>
  <r>
    <s v="ORD-2507-488"/>
    <x v="312"/>
    <d v="2024-02-25T00:00:00"/>
    <x v="2"/>
    <s v="RESI5064122912"/>
    <x v="1"/>
    <n v="-1"/>
    <x v="0"/>
    <x v="0"/>
    <s v="Lengkap"/>
    <s v="Lengkap"/>
    <s v="Lengkap"/>
    <x v="0"/>
    <n v="2"/>
    <n v="2024"/>
  </r>
  <r>
    <s v="ORD-2507-490"/>
    <x v="313"/>
    <d v="2026-07-04T00:00:00"/>
    <x v="0"/>
    <s v="RESI1389680278"/>
    <x v="2"/>
    <n v="773"/>
    <x v="1"/>
    <x v="0"/>
    <s v="Lengkap"/>
    <s v="Lengkap"/>
    <s v="Lengkap"/>
    <x v="0"/>
    <n v="5"/>
    <n v="2024"/>
  </r>
  <r>
    <s v="ORD-2507-491"/>
    <x v="220"/>
    <d v="2024-11-23T00:00:00"/>
    <x v="3"/>
    <s v="RESI9038253771"/>
    <x v="1"/>
    <n v="7"/>
    <x v="1"/>
    <x v="0"/>
    <s v="Lengkap"/>
    <s v="Lengkap"/>
    <s v="Lengkap"/>
    <x v="0"/>
    <n v="11"/>
    <n v="2024"/>
  </r>
  <r>
    <s v="ORD-2507-492"/>
    <x v="314"/>
    <d v="2024-04-21T00:00:00"/>
    <x v="2"/>
    <s v="RESI3940614579"/>
    <x v="1"/>
    <n v="1"/>
    <x v="0"/>
    <x v="0"/>
    <s v="Lengkap"/>
    <s v="Lengkap"/>
    <s v="Lengkap"/>
    <x v="0"/>
    <n v="4"/>
    <n v="2024"/>
  </r>
  <r>
    <s v="ORD-2507-496"/>
    <x v="292"/>
    <d v="2024-07-05T00:00:00"/>
    <x v="2"/>
    <s v="RESI6062958224"/>
    <x v="0"/>
    <n v="7"/>
    <x v="1"/>
    <x v="0"/>
    <s v="Lengkap"/>
    <s v="Lengkap"/>
    <s v="Lengkap"/>
    <x v="0"/>
    <n v="6"/>
    <n v="2024"/>
  </r>
  <r>
    <s v="ORD-2507-498"/>
    <x v="172"/>
    <d v="2024-03-05T00:00:00"/>
    <x v="0"/>
    <s v="RESI8674352222"/>
    <x v="2"/>
    <n v="-1"/>
    <x v="0"/>
    <x v="0"/>
    <s v="Lengkap"/>
    <s v="Lengkap"/>
    <s v="Lengkap"/>
    <x v="0"/>
    <n v="3"/>
    <n v="2024"/>
  </r>
  <r>
    <s v="ORD-2507-499"/>
    <x v="315"/>
    <d v="2024-08-29T00:00:00"/>
    <x v="2"/>
    <s v="RESI1203233294"/>
    <x v="2"/>
    <n v="-1"/>
    <x v="0"/>
    <x v="0"/>
    <s v="Lengkap"/>
    <s v="Lengkap"/>
    <s v="Lengkap"/>
    <x v="0"/>
    <n v="8"/>
    <n v="2024"/>
  </r>
  <r>
    <s v="ORD-2507-013"/>
    <x v="316"/>
    <d v="2025-06-27T00:00:00"/>
    <x v="0"/>
    <s v="RESI2939118223"/>
    <x v="0"/>
    <n v="15"/>
    <x v="1"/>
    <x v="0"/>
    <s v="Lengkap"/>
    <s v="Lengkap"/>
    <s v="Lengkap"/>
    <x v="0"/>
    <n v="6"/>
    <n v="2025"/>
  </r>
  <r>
    <s v="ORD-2507-016"/>
    <x v="317"/>
    <d v="2025-04-21T00:00:00"/>
    <x v="2"/>
    <s v="RESI1422701550"/>
    <x v="2"/>
    <n v="15"/>
    <x v="1"/>
    <x v="0"/>
    <s v="Lengkap"/>
    <s v="Lengkap"/>
    <s v="Lengkap"/>
    <x v="0"/>
    <n v="4"/>
    <n v="2025"/>
  </r>
  <r>
    <s v="ORD-2507-017"/>
    <x v="318"/>
    <d v="2025-01-25T00:00:00"/>
    <x v="2"/>
    <s v="RESI5618742930"/>
    <x v="1"/>
    <n v="10"/>
    <x v="1"/>
    <x v="0"/>
    <s v="Lengkap"/>
    <s v="Lengkap"/>
    <s v="Lengkap"/>
    <x v="0"/>
    <n v="1"/>
    <n v="2025"/>
  </r>
  <r>
    <s v="ORD-2507-029"/>
    <x v="319"/>
    <d v="2025-02-03T00:00:00"/>
    <x v="2"/>
    <s v="RESI8982597239"/>
    <x v="0"/>
    <n v="10"/>
    <x v="1"/>
    <x v="0"/>
    <s v="Lengkap"/>
    <s v="Lengkap"/>
    <s v="Lengkap"/>
    <x v="0"/>
    <n v="1"/>
    <n v="2025"/>
  </r>
  <r>
    <s v="ORD-2507-032"/>
    <x v="320"/>
    <d v="2025-03-26T00:00:00"/>
    <x v="0"/>
    <s v="RESI6141226746"/>
    <x v="2"/>
    <n v="10"/>
    <x v="1"/>
    <x v="0"/>
    <s v="Lengkap"/>
    <s v="Lengkap"/>
    <s v="Lengkap"/>
    <x v="0"/>
    <n v="3"/>
    <n v="2025"/>
  </r>
  <r>
    <s v="ORD-2507-045"/>
    <x v="321"/>
    <d v="2025-02-24T00:00:00"/>
    <x v="1"/>
    <s v="RESI3799264931"/>
    <x v="0"/>
    <n v="15"/>
    <x v="1"/>
    <x v="0"/>
    <s v="Lengkap"/>
    <s v="Lengkap"/>
    <s v="Lengkap"/>
    <x v="0"/>
    <n v="2"/>
    <n v="2025"/>
  </r>
  <r>
    <s v="ORD-2507-050"/>
    <x v="322"/>
    <d v="2025-01-28T00:00:00"/>
    <x v="2"/>
    <s v="RESI2936179853"/>
    <x v="2"/>
    <n v="7"/>
    <x v="1"/>
    <x v="0"/>
    <s v="Lengkap"/>
    <s v="Lengkap"/>
    <s v="Lengkap"/>
    <x v="0"/>
    <n v="1"/>
    <n v="2025"/>
  </r>
  <r>
    <s v="ORD-2507-064"/>
    <x v="323"/>
    <d v="2025-04-28T00:00:00"/>
    <x v="3"/>
    <s v="RESI5686850445"/>
    <x v="2"/>
    <n v="7"/>
    <x v="1"/>
    <x v="0"/>
    <s v="Lengkap"/>
    <s v="Lengkap"/>
    <s v="Lengkap"/>
    <x v="0"/>
    <n v="4"/>
    <n v="2025"/>
  </r>
  <r>
    <s v="ORD-2507-071"/>
    <x v="324"/>
    <d v="2025-06-14T00:00:00"/>
    <x v="2"/>
    <s v="RESI5212581851"/>
    <x v="2"/>
    <n v="5"/>
    <x v="0"/>
    <x v="0"/>
    <s v="Lengkap"/>
    <s v="Lengkap"/>
    <s v="Lengkap"/>
    <x v="0"/>
    <n v="6"/>
    <n v="2025"/>
  </r>
  <r>
    <s v="ORD-2507-079"/>
    <x v="325"/>
    <m/>
    <x v="0"/>
    <s v="RESI8495457335"/>
    <x v="2"/>
    <m/>
    <x v="2"/>
    <x v="0"/>
    <s v="Lengkap"/>
    <s v="Data Tidak Lengkap"/>
    <s v="Lengkap"/>
    <x v="1"/>
    <n v="4"/>
    <n v="2025"/>
  </r>
  <r>
    <s v="ORD-2507-080"/>
    <x v="326"/>
    <d v="2025-03-10T00:00:00"/>
    <x v="0"/>
    <s v="RESI3698305085"/>
    <x v="1"/>
    <n v="5"/>
    <x v="0"/>
    <x v="0"/>
    <s v="Lengkap"/>
    <s v="Lengkap"/>
    <s v="Lengkap"/>
    <x v="0"/>
    <n v="3"/>
    <n v="2025"/>
  </r>
  <r>
    <s v="ORD-2507-082"/>
    <x v="320"/>
    <d v="2025-03-26T00:00:00"/>
    <x v="3"/>
    <s v="RESI1323408297"/>
    <x v="0"/>
    <n v="10"/>
    <x v="1"/>
    <x v="0"/>
    <s v="Lengkap"/>
    <s v="Lengkap"/>
    <s v="Lengkap"/>
    <x v="0"/>
    <n v="3"/>
    <n v="2025"/>
  </r>
  <r>
    <s v="ORD-2507-083"/>
    <x v="327"/>
    <d v="2025-06-14T00:00:00"/>
    <x v="0"/>
    <s v="RESI7805633786"/>
    <x v="1"/>
    <n v="15"/>
    <x v="1"/>
    <x v="0"/>
    <s v="Lengkap"/>
    <s v="Lengkap"/>
    <s v="Lengkap"/>
    <x v="0"/>
    <n v="5"/>
    <n v="2025"/>
  </r>
  <r>
    <s v="ORD-2507-089"/>
    <x v="328"/>
    <d v="2025-06-01T00:00:00"/>
    <x v="0"/>
    <s v="Menyusul"/>
    <x v="0"/>
    <n v="3"/>
    <x v="0"/>
    <x v="1"/>
    <s v="Lengkap"/>
    <s v="Lengkap"/>
    <s v="Lengkap"/>
    <x v="1"/>
    <n v="5"/>
    <n v="2025"/>
  </r>
  <r>
    <s v="ORD-2507-091"/>
    <x v="329"/>
    <d v="2025-03-17T00:00:00"/>
    <x v="0"/>
    <s v="RESI1133790981"/>
    <x v="2"/>
    <n v="10"/>
    <x v="1"/>
    <x v="0"/>
    <s v="Lengkap"/>
    <s v="Lengkap"/>
    <s v="Lengkap"/>
    <x v="0"/>
    <n v="3"/>
    <n v="2025"/>
  </r>
  <r>
    <s v="ORD-2507-092"/>
    <x v="330"/>
    <d v="2025-06-01T00:00:00"/>
    <x v="2"/>
    <s v="RESI6691628146"/>
    <x v="1"/>
    <n v="15"/>
    <x v="1"/>
    <x v="0"/>
    <s v="Lengkap"/>
    <s v="Lengkap"/>
    <s v="Lengkap"/>
    <x v="0"/>
    <n v="5"/>
    <n v="2025"/>
  </r>
  <r>
    <s v="ORD-2507-095"/>
    <x v="331"/>
    <d v="2025-05-03T00:00:00"/>
    <x v="0"/>
    <s v="RESI5819946657"/>
    <x v="2"/>
    <n v="2"/>
    <x v="0"/>
    <x v="0"/>
    <s v="Lengkap"/>
    <s v="Lengkap"/>
    <s v="Lengkap"/>
    <x v="0"/>
    <n v="5"/>
    <n v="2025"/>
  </r>
  <r>
    <s v="ORD-2507-096"/>
    <x v="332"/>
    <d v="2025-06-28T00:00:00"/>
    <x v="2"/>
    <s v="RESI4639017775"/>
    <x v="2"/>
    <n v="15"/>
    <x v="1"/>
    <x v="0"/>
    <s v="Lengkap"/>
    <s v="Lengkap"/>
    <s v="Lengkap"/>
    <x v="0"/>
    <n v="6"/>
    <n v="2025"/>
  </r>
  <r>
    <s v="ORD-2507-097"/>
    <x v="333"/>
    <d v="2025-05-25T00:00:00"/>
    <x v="0"/>
    <s v="RESI9702693937"/>
    <x v="1"/>
    <n v="10"/>
    <x v="1"/>
    <x v="0"/>
    <s v="Lengkap"/>
    <s v="Lengkap"/>
    <s v="Lengkap"/>
    <x v="0"/>
    <n v="5"/>
    <n v="2025"/>
  </r>
  <r>
    <s v="ORD-2507-098"/>
    <x v="325"/>
    <d v="2025-05-06T00:00:00"/>
    <x v="3"/>
    <s v="RESI8118240999"/>
    <x v="0"/>
    <n v="7"/>
    <x v="1"/>
    <x v="0"/>
    <s v="Lengkap"/>
    <s v="Lengkap"/>
    <s v="Lengkap"/>
    <x v="0"/>
    <n v="4"/>
    <n v="2025"/>
  </r>
  <r>
    <s v="ORD-2507-107"/>
    <x v="334"/>
    <d v="2025-02-16T00:00:00"/>
    <x v="2"/>
    <s v="RESI3540128512"/>
    <x v="2"/>
    <n v="-1"/>
    <x v="0"/>
    <x v="0"/>
    <s v="Lengkap"/>
    <s v="Lengkap"/>
    <s v="Lengkap"/>
    <x v="0"/>
    <n v="2"/>
    <n v="2025"/>
  </r>
  <r>
    <s v="ORD-2507-114"/>
    <x v="335"/>
    <d v="2025-05-16T00:00:00"/>
    <x v="0"/>
    <s v="RESI4876877928"/>
    <x v="1"/>
    <n v="2"/>
    <x v="0"/>
    <x v="0"/>
    <s v="Lengkap"/>
    <s v="Lengkap"/>
    <s v="Lengkap"/>
    <x v="0"/>
    <n v="5"/>
    <n v="2025"/>
  </r>
  <r>
    <s v="ORD-2507-116"/>
    <x v="336"/>
    <d v="2025-05-10T00:00:00"/>
    <x v="0"/>
    <s v="RESI5150090143"/>
    <x v="0"/>
    <n v="5"/>
    <x v="0"/>
    <x v="0"/>
    <s v="Lengkap"/>
    <s v="Lengkap"/>
    <s v="Lengkap"/>
    <x v="0"/>
    <n v="5"/>
    <n v="2025"/>
  </r>
  <r>
    <s v="ORD-2507-117"/>
    <x v="337"/>
    <d v="2025-04-03T00:00:00"/>
    <x v="0"/>
    <s v="RESI2224336336"/>
    <x v="0"/>
    <n v="3"/>
    <x v="0"/>
    <x v="0"/>
    <s v="Lengkap"/>
    <s v="Lengkap"/>
    <s v="Lengkap"/>
    <x v="0"/>
    <n v="3"/>
    <n v="2025"/>
  </r>
  <r>
    <s v="ORD-2507-120"/>
    <x v="325"/>
    <d v="2025-04-28T00:00:00"/>
    <x v="3"/>
    <s v="Menyusul"/>
    <x v="0"/>
    <n v="-1"/>
    <x v="0"/>
    <x v="1"/>
    <s v="Lengkap"/>
    <s v="Lengkap"/>
    <s v="Lengkap"/>
    <x v="1"/>
    <n v="4"/>
    <n v="2025"/>
  </r>
  <r>
    <s v="ORD-2507-121"/>
    <x v="336"/>
    <d v="2025-05-08T00:00:00"/>
    <x v="2"/>
    <s v="RESI1269754673"/>
    <x v="2"/>
    <n v="3"/>
    <x v="0"/>
    <x v="0"/>
    <s v="Lengkap"/>
    <s v="Lengkap"/>
    <s v="Lengkap"/>
    <x v="0"/>
    <n v="5"/>
    <n v="2025"/>
  </r>
  <r>
    <s v="ORD-2507-126"/>
    <x v="338"/>
    <d v="2025-02-15T00:00:00"/>
    <x v="2"/>
    <s v="RESI9403012103"/>
    <x v="2"/>
    <n v="5"/>
    <x v="0"/>
    <x v="0"/>
    <s v="Lengkap"/>
    <s v="Lengkap"/>
    <s v="Lengkap"/>
    <x v="0"/>
    <n v="2"/>
    <n v="2025"/>
  </r>
  <r>
    <s v="ORD-2507-129"/>
    <x v="324"/>
    <d v="2025-06-19T00:00:00"/>
    <x v="2"/>
    <s v="RESI3918046336"/>
    <x v="0"/>
    <n v="10"/>
    <x v="1"/>
    <x v="0"/>
    <s v="Lengkap"/>
    <s v="Lengkap"/>
    <s v="Lengkap"/>
    <x v="0"/>
    <n v="6"/>
    <n v="2025"/>
  </r>
  <r>
    <s v="ORD-2507-131"/>
    <x v="339"/>
    <d v="2025-02-22T00:00:00"/>
    <x v="2"/>
    <s v="RESI3412365931"/>
    <x v="2"/>
    <n v="2"/>
    <x v="0"/>
    <x v="0"/>
    <s v="Lengkap"/>
    <s v="Lengkap"/>
    <s v="Lengkap"/>
    <x v="0"/>
    <n v="2"/>
    <n v="2025"/>
  </r>
  <r>
    <s v="ORD-2507-132"/>
    <x v="340"/>
    <d v="2025-03-11T00:00:00"/>
    <x v="2"/>
    <s v="RESI8358867651"/>
    <x v="0"/>
    <n v="7"/>
    <x v="1"/>
    <x v="0"/>
    <s v="Lengkap"/>
    <s v="Lengkap"/>
    <s v="Lengkap"/>
    <x v="0"/>
    <n v="3"/>
    <n v="2025"/>
  </r>
  <r>
    <s v="ORD-2507-133"/>
    <x v="341"/>
    <d v="2025-04-19T00:00:00"/>
    <x v="0"/>
    <s v="RESI3738900744"/>
    <x v="2"/>
    <n v="10"/>
    <x v="1"/>
    <x v="0"/>
    <s v="Lengkap"/>
    <s v="Lengkap"/>
    <s v="Lengkap"/>
    <x v="0"/>
    <n v="4"/>
    <n v="2025"/>
  </r>
  <r>
    <s v="ORD-2507-153"/>
    <x v="342"/>
    <d v="2025-04-01T00:00:00"/>
    <x v="0"/>
    <s v="RESI5924077461"/>
    <x v="0"/>
    <n v="7"/>
    <x v="1"/>
    <x v="0"/>
    <s v="Lengkap"/>
    <s v="Lengkap"/>
    <s v="Lengkap"/>
    <x v="0"/>
    <n v="3"/>
    <n v="2025"/>
  </r>
  <r>
    <s v="ORD-2507-158"/>
    <x v="343"/>
    <d v="2025-03-16T00:00:00"/>
    <x v="0"/>
    <s v="Menyusul"/>
    <x v="1"/>
    <n v="-1"/>
    <x v="0"/>
    <x v="1"/>
    <s v="Lengkap"/>
    <s v="Lengkap"/>
    <s v="Lengkap"/>
    <x v="1"/>
    <n v="3"/>
    <n v="2025"/>
  </r>
  <r>
    <s v="ORD-2507-162"/>
    <x v="344"/>
    <d v="2025-01-11T00:00:00"/>
    <x v="0"/>
    <s v="RESI8601409432"/>
    <x v="1"/>
    <n v="1"/>
    <x v="0"/>
    <x v="0"/>
    <s v="Lengkap"/>
    <s v="Lengkap"/>
    <s v="Lengkap"/>
    <x v="0"/>
    <n v="1"/>
    <n v="2025"/>
  </r>
  <r>
    <s v="ORD-2507-164"/>
    <x v="345"/>
    <d v="2025-04-06T00:00:00"/>
    <x v="0"/>
    <s v="RESI1481933114"/>
    <x v="1"/>
    <n v="5"/>
    <x v="0"/>
    <x v="0"/>
    <s v="Lengkap"/>
    <s v="Lengkap"/>
    <s v="Lengkap"/>
    <x v="0"/>
    <n v="4"/>
    <n v="2025"/>
  </r>
  <r>
    <s v="ORD-2507-167"/>
    <x v="346"/>
    <d v="2025-04-17T00:00:00"/>
    <x v="0"/>
    <s v="RESI3027530378"/>
    <x v="2"/>
    <n v="1"/>
    <x v="0"/>
    <x v="0"/>
    <s v="Lengkap"/>
    <s v="Lengkap"/>
    <s v="Lengkap"/>
    <x v="0"/>
    <n v="4"/>
    <n v="2025"/>
  </r>
  <r>
    <s v="ORD-2507-171"/>
    <x v="347"/>
    <d v="2025-04-23T00:00:00"/>
    <x v="2"/>
    <s v="RESI5484962610"/>
    <x v="2"/>
    <n v="15"/>
    <x v="1"/>
    <x v="0"/>
    <s v="Lengkap"/>
    <s v="Lengkap"/>
    <s v="Lengkap"/>
    <x v="0"/>
    <n v="4"/>
    <n v="2025"/>
  </r>
  <r>
    <s v="ORD-2507-173"/>
    <x v="348"/>
    <d v="2025-06-19T00:00:00"/>
    <x v="0"/>
    <s v="RESI8178361487"/>
    <x v="1"/>
    <n v="3"/>
    <x v="0"/>
    <x v="0"/>
    <s v="Lengkap"/>
    <s v="Lengkap"/>
    <s v="Lengkap"/>
    <x v="0"/>
    <n v="6"/>
    <n v="2025"/>
  </r>
  <r>
    <s v="ORD-2507-177"/>
    <x v="349"/>
    <d v="2025-01-31T00:00:00"/>
    <x v="2"/>
    <s v="RESI8081204252"/>
    <x v="2"/>
    <n v="2"/>
    <x v="0"/>
    <x v="0"/>
    <s v="Lengkap"/>
    <s v="Lengkap"/>
    <s v="Lengkap"/>
    <x v="0"/>
    <n v="1"/>
    <n v="2025"/>
  </r>
  <r>
    <s v="ORD-2507-179"/>
    <x v="349"/>
    <d v="2025-02-01T00:00:00"/>
    <x v="2"/>
    <s v="RESI6350369667"/>
    <x v="1"/>
    <n v="3"/>
    <x v="0"/>
    <x v="0"/>
    <s v="Lengkap"/>
    <s v="Lengkap"/>
    <s v="Lengkap"/>
    <x v="0"/>
    <n v="1"/>
    <n v="2025"/>
  </r>
  <r>
    <s v="ORD-2507-189"/>
    <x v="350"/>
    <d v="2025-01-13T00:00:00"/>
    <x v="2"/>
    <s v="RESI8617360361"/>
    <x v="0"/>
    <n v="2"/>
    <x v="0"/>
    <x v="0"/>
    <s v="Lengkap"/>
    <s v="Lengkap"/>
    <s v="Lengkap"/>
    <x v="0"/>
    <n v="1"/>
    <n v="2025"/>
  </r>
  <r>
    <s v="ORD-2507-197"/>
    <x v="351"/>
    <d v="2025-03-16T00:00:00"/>
    <x v="2"/>
    <s v="RESI8418324922"/>
    <x v="1"/>
    <n v="5"/>
    <x v="0"/>
    <x v="0"/>
    <s v="Lengkap"/>
    <s v="Lengkap"/>
    <s v="Lengkap"/>
    <x v="0"/>
    <n v="3"/>
    <n v="2025"/>
  </r>
  <r>
    <s v="ORD-2507-209"/>
    <x v="352"/>
    <d v="2025-04-29T00:00:00"/>
    <x v="0"/>
    <s v="RESI2254516608"/>
    <x v="2"/>
    <n v="15"/>
    <x v="1"/>
    <x v="0"/>
    <s v="Lengkap"/>
    <s v="Lengkap"/>
    <s v="Lengkap"/>
    <x v="0"/>
    <n v="4"/>
    <n v="2025"/>
  </r>
  <r>
    <s v="ORD-2507-212"/>
    <x v="353"/>
    <d v="2025-06-07T00:00:00"/>
    <x v="0"/>
    <s v="RESI4370902138"/>
    <x v="0"/>
    <n v="2"/>
    <x v="0"/>
    <x v="0"/>
    <s v="Lengkap"/>
    <s v="Lengkap"/>
    <s v="Lengkap"/>
    <x v="0"/>
    <n v="6"/>
    <n v="2025"/>
  </r>
  <r>
    <s v="ORD-2507-213"/>
    <x v="354"/>
    <d v="2025-04-05T00:00:00"/>
    <x v="2"/>
    <s v="RESI1408988968"/>
    <x v="2"/>
    <n v="1"/>
    <x v="0"/>
    <x v="0"/>
    <s v="Lengkap"/>
    <s v="Lengkap"/>
    <s v="Lengkap"/>
    <x v="0"/>
    <n v="4"/>
    <n v="2025"/>
  </r>
  <r>
    <s v="ORD-2507-217"/>
    <x v="355"/>
    <d v="2025-05-05T00:00:00"/>
    <x v="0"/>
    <s v="RESI8888575793"/>
    <x v="0"/>
    <n v="7"/>
    <x v="1"/>
    <x v="0"/>
    <s v="Lengkap"/>
    <s v="Lengkap"/>
    <s v="Lengkap"/>
    <x v="0"/>
    <n v="4"/>
    <n v="2025"/>
  </r>
  <r>
    <s v="ORD-2507-232"/>
    <x v="356"/>
    <d v="2026-07-04T00:00:00"/>
    <x v="2"/>
    <s v="RESI9741819989"/>
    <x v="1"/>
    <n v="522"/>
    <x v="1"/>
    <x v="0"/>
    <s v="Lengkap"/>
    <s v="Lengkap"/>
    <s v="Lengkap"/>
    <x v="0"/>
    <n v="1"/>
    <n v="2025"/>
  </r>
  <r>
    <s v="ORD-2507-233"/>
    <x v="356"/>
    <d v="2025-02-12T00:00:00"/>
    <x v="2"/>
    <s v="RESI4873807154"/>
    <x v="0"/>
    <n v="15"/>
    <x v="1"/>
    <x v="0"/>
    <s v="Lengkap"/>
    <s v="Lengkap"/>
    <s v="Lengkap"/>
    <x v="0"/>
    <n v="1"/>
    <n v="2025"/>
  </r>
  <r>
    <s v="ORD-2507-238"/>
    <x v="333"/>
    <d v="2025-05-30T00:00:00"/>
    <x v="0"/>
    <s v="RESI5562470175"/>
    <x v="1"/>
    <n v="15"/>
    <x v="1"/>
    <x v="0"/>
    <s v="Lengkap"/>
    <s v="Lengkap"/>
    <s v="Lengkap"/>
    <x v="0"/>
    <n v="5"/>
    <n v="2025"/>
  </r>
  <r>
    <s v="ORD-2507-243"/>
    <x v="357"/>
    <m/>
    <x v="0"/>
    <s v="RESI3768901084"/>
    <x v="1"/>
    <m/>
    <x v="2"/>
    <x v="0"/>
    <s v="Lengkap"/>
    <s v="Data Tidak Lengkap"/>
    <s v="Lengkap"/>
    <x v="1"/>
    <n v="4"/>
    <n v="2025"/>
  </r>
  <r>
    <s v="ORD-2507-248"/>
    <x v="351"/>
    <d v="2025-03-10T00:00:00"/>
    <x v="2"/>
    <s v="Menyusul"/>
    <x v="1"/>
    <n v="-1"/>
    <x v="0"/>
    <x v="1"/>
    <s v="Lengkap"/>
    <s v="Lengkap"/>
    <s v="Lengkap"/>
    <x v="1"/>
    <n v="3"/>
    <n v="2025"/>
  </r>
  <r>
    <s v="ORD-2507-268"/>
    <x v="320"/>
    <d v="2025-03-31T00:00:00"/>
    <x v="3"/>
    <s v="RESI7059726570"/>
    <x v="2"/>
    <n v="15"/>
    <x v="1"/>
    <x v="0"/>
    <s v="Lengkap"/>
    <s v="Lengkap"/>
    <s v="Lengkap"/>
    <x v="0"/>
    <n v="3"/>
    <n v="2025"/>
  </r>
  <r>
    <s v="ORD-2507-278"/>
    <x v="358"/>
    <d v="2025-05-23T00:00:00"/>
    <x v="2"/>
    <s v="RESI8092994480"/>
    <x v="0"/>
    <n v="10"/>
    <x v="1"/>
    <x v="0"/>
    <s v="Lengkap"/>
    <s v="Lengkap"/>
    <s v="Lengkap"/>
    <x v="0"/>
    <n v="5"/>
    <n v="2025"/>
  </r>
  <r>
    <s v="ORD-2507-282"/>
    <x v="359"/>
    <d v="2025-03-28T00:00:00"/>
    <x v="0"/>
    <s v="RESI5600836559"/>
    <x v="0"/>
    <n v="10"/>
    <x v="1"/>
    <x v="0"/>
    <s v="Lengkap"/>
    <s v="Lengkap"/>
    <s v="Lengkap"/>
    <x v="0"/>
    <n v="3"/>
    <n v="2025"/>
  </r>
  <r>
    <s v="ORD-2507-284"/>
    <x v="360"/>
    <d v="2025-06-05T00:00:00"/>
    <x v="2"/>
    <s v="RESI4322338756"/>
    <x v="1"/>
    <n v="3"/>
    <x v="0"/>
    <x v="0"/>
    <s v="Lengkap"/>
    <s v="Lengkap"/>
    <s v="Lengkap"/>
    <x v="0"/>
    <n v="6"/>
    <n v="2025"/>
  </r>
  <r>
    <s v="ORD-2507-285"/>
    <x v="361"/>
    <d v="2025-02-24T00:00:00"/>
    <x v="0"/>
    <s v="RESI2646331504"/>
    <x v="0"/>
    <n v="3"/>
    <x v="0"/>
    <x v="0"/>
    <s v="Lengkap"/>
    <s v="Lengkap"/>
    <s v="Lengkap"/>
    <x v="0"/>
    <n v="2"/>
    <n v="2025"/>
  </r>
  <r>
    <s v="ORD-2507-306"/>
    <x v="362"/>
    <d v="2025-05-09T00:00:00"/>
    <x v="3"/>
    <s v="Menyusul"/>
    <x v="1"/>
    <n v="2"/>
    <x v="0"/>
    <x v="1"/>
    <s v="Lengkap"/>
    <s v="Lengkap"/>
    <s v="Lengkap"/>
    <x v="1"/>
    <n v="5"/>
    <n v="2025"/>
  </r>
  <r>
    <s v="ORD-2507-309"/>
    <x v="319"/>
    <d v="2025-01-29T00:00:00"/>
    <x v="3"/>
    <s v="RESI8030335064"/>
    <x v="1"/>
    <n v="5"/>
    <x v="0"/>
    <x v="0"/>
    <s v="Lengkap"/>
    <s v="Lengkap"/>
    <s v="Lengkap"/>
    <x v="0"/>
    <n v="1"/>
    <n v="2025"/>
  </r>
  <r>
    <s v="ORD-2507-312"/>
    <x v="363"/>
    <d v="2025-03-21T00:00:00"/>
    <x v="2"/>
    <s v="RESI7705605962"/>
    <x v="0"/>
    <n v="7"/>
    <x v="1"/>
    <x v="0"/>
    <s v="Lengkap"/>
    <s v="Lengkap"/>
    <s v="Lengkap"/>
    <x v="0"/>
    <n v="3"/>
    <n v="2025"/>
  </r>
  <r>
    <s v="ORD-2507-316"/>
    <x v="364"/>
    <d v="2025-03-23T00:00:00"/>
    <x v="2"/>
    <s v="RESI6720396142"/>
    <x v="2"/>
    <n v="10"/>
    <x v="1"/>
    <x v="0"/>
    <s v="Lengkap"/>
    <s v="Lengkap"/>
    <s v="Lengkap"/>
    <x v="0"/>
    <n v="3"/>
    <n v="2025"/>
  </r>
  <r>
    <s v="ORD-2507-325"/>
    <x v="365"/>
    <d v="2025-02-15T00:00:00"/>
    <x v="2"/>
    <s v="RESI4660390742"/>
    <x v="1"/>
    <n v="10"/>
    <x v="1"/>
    <x v="0"/>
    <s v="Lengkap"/>
    <s v="Lengkap"/>
    <s v="Lengkap"/>
    <x v="0"/>
    <n v="2"/>
    <n v="2025"/>
  </r>
  <r>
    <s v="ORD-2507-335"/>
    <x v="366"/>
    <d v="2025-03-21T00:00:00"/>
    <x v="2"/>
    <s v="RESI5970811968"/>
    <x v="1"/>
    <n v="-1"/>
    <x v="0"/>
    <x v="0"/>
    <s v="Lengkap"/>
    <s v="Lengkap"/>
    <s v="Lengkap"/>
    <x v="0"/>
    <n v="3"/>
    <n v="2025"/>
  </r>
  <r>
    <s v="ORD-2507-336"/>
    <x v="367"/>
    <d v="2025-01-06T00:00:00"/>
    <x v="0"/>
    <s v="RESI8874242713"/>
    <x v="0"/>
    <n v="2"/>
    <x v="0"/>
    <x v="0"/>
    <s v="Lengkap"/>
    <s v="Lengkap"/>
    <s v="Lengkap"/>
    <x v="0"/>
    <n v="1"/>
    <n v="2025"/>
  </r>
  <r>
    <s v="ORD-2507-338"/>
    <x v="318"/>
    <d v="2025-01-22T00:00:00"/>
    <x v="0"/>
    <s v="RESI2136107759"/>
    <x v="1"/>
    <n v="7"/>
    <x v="1"/>
    <x v="0"/>
    <s v="Lengkap"/>
    <s v="Lengkap"/>
    <s v="Lengkap"/>
    <x v="0"/>
    <n v="1"/>
    <n v="2025"/>
  </r>
  <r>
    <s v="ORD-2507-342"/>
    <x v="348"/>
    <d v="2025-07-01T00:00:00"/>
    <x v="0"/>
    <s v="SC0019S87263"/>
    <x v="1"/>
    <n v="15"/>
    <x v="1"/>
    <x v="1"/>
    <s v="Lengkap"/>
    <s v="Lengkap"/>
    <s v="Lengkap"/>
    <x v="1"/>
    <n v="6"/>
    <n v="2025"/>
  </r>
  <r>
    <s v="ORD-2507-344"/>
    <x v="364"/>
    <d v="2025-03-12T00:00:00"/>
    <x v="1"/>
    <s v="RESI6281827528"/>
    <x v="1"/>
    <n v="-1"/>
    <x v="0"/>
    <x v="0"/>
    <s v="Lengkap"/>
    <s v="Lengkap"/>
    <s v="Lengkap"/>
    <x v="0"/>
    <n v="3"/>
    <n v="2025"/>
  </r>
  <r>
    <s v="ORD-2507-346"/>
    <x v="368"/>
    <d v="2025-04-26T00:00:00"/>
    <x v="2"/>
    <s v="RESI7418263314"/>
    <x v="0"/>
    <n v="3"/>
    <x v="0"/>
    <x v="0"/>
    <s v="Lengkap"/>
    <s v="Lengkap"/>
    <s v="Lengkap"/>
    <x v="0"/>
    <n v="4"/>
    <n v="2025"/>
  </r>
  <r>
    <s v="ORD-2507-349"/>
    <x v="369"/>
    <d v="2025-01-23T00:00:00"/>
    <x v="0"/>
    <s v="SC0019S87263"/>
    <x v="0"/>
    <n v="10"/>
    <x v="1"/>
    <x v="1"/>
    <s v="Lengkap"/>
    <s v="Lengkap"/>
    <s v="Lengkap"/>
    <x v="1"/>
    <n v="1"/>
    <n v="2025"/>
  </r>
  <r>
    <s v="ORD-2507-355"/>
    <x v="370"/>
    <d v="2025-03-10T00:00:00"/>
    <x v="0"/>
    <s v="RESI7366396017"/>
    <x v="1"/>
    <n v="2"/>
    <x v="0"/>
    <x v="0"/>
    <s v="Lengkap"/>
    <s v="Lengkap"/>
    <s v="Lengkap"/>
    <x v="0"/>
    <n v="3"/>
    <n v="2025"/>
  </r>
  <r>
    <s v="ORD-2507-360"/>
    <x v="371"/>
    <d v="2025-04-02T00:00:00"/>
    <x v="2"/>
    <s v="RESI7384985150"/>
    <x v="2"/>
    <n v="3"/>
    <x v="0"/>
    <x v="0"/>
    <s v="Lengkap"/>
    <s v="Lengkap"/>
    <s v="Lengkap"/>
    <x v="0"/>
    <n v="3"/>
    <n v="2025"/>
  </r>
  <r>
    <s v="ORD-2507-366"/>
    <x v="372"/>
    <m/>
    <x v="2"/>
    <s v="RESI1666898313"/>
    <x v="1"/>
    <m/>
    <x v="2"/>
    <x v="0"/>
    <s v="Lengkap"/>
    <s v="Data Tidak Lengkap"/>
    <s v="Lengkap"/>
    <x v="1"/>
    <n v="6"/>
    <n v="2025"/>
  </r>
  <r>
    <s v="ORD-2507-370"/>
    <x v="352"/>
    <d v="2025-04-17T00:00:00"/>
    <x v="3"/>
    <s v="SC0019S87263"/>
    <x v="2"/>
    <n v="3"/>
    <x v="0"/>
    <x v="1"/>
    <s v="Lengkap"/>
    <s v="Lengkap"/>
    <s v="Lengkap"/>
    <x v="1"/>
    <n v="4"/>
    <n v="2025"/>
  </r>
  <r>
    <s v="ORD-2507-371"/>
    <x v="373"/>
    <d v="2025-04-04T00:00:00"/>
    <x v="2"/>
    <s v="RESI2625035499"/>
    <x v="2"/>
    <n v="7"/>
    <x v="1"/>
    <x v="0"/>
    <s v="Lengkap"/>
    <s v="Lengkap"/>
    <s v="Lengkap"/>
    <x v="0"/>
    <n v="3"/>
    <n v="2025"/>
  </r>
  <r>
    <s v="ORD-2507-384"/>
    <x v="326"/>
    <d v="2025-03-10T00:00:00"/>
    <x v="2"/>
    <s v="RESI6510997463"/>
    <x v="2"/>
    <n v="5"/>
    <x v="0"/>
    <x v="0"/>
    <s v="Lengkap"/>
    <s v="Lengkap"/>
    <s v="Lengkap"/>
    <x v="0"/>
    <n v="3"/>
    <n v="2025"/>
  </r>
  <r>
    <s v="ORD-2507-391"/>
    <x v="361"/>
    <d v="2025-03-08T00:00:00"/>
    <x v="2"/>
    <s v="RESI7238025415"/>
    <x v="2"/>
    <n v="15"/>
    <x v="1"/>
    <x v="0"/>
    <s v="Lengkap"/>
    <s v="Lengkap"/>
    <s v="Lengkap"/>
    <x v="0"/>
    <n v="2"/>
    <n v="2025"/>
  </r>
  <r>
    <s v="ORD-2507-396"/>
    <x v="324"/>
    <d v="2025-06-14T00:00:00"/>
    <x v="2"/>
    <s v="Menyusul"/>
    <x v="1"/>
    <n v="5"/>
    <x v="0"/>
    <x v="1"/>
    <s v="Lengkap"/>
    <s v="Lengkap"/>
    <s v="Lengkap"/>
    <x v="1"/>
    <n v="6"/>
    <n v="2025"/>
  </r>
  <r>
    <s v="ORD-2507-403"/>
    <x v="374"/>
    <d v="2025-02-01T00:00:00"/>
    <x v="0"/>
    <s v="RESI3262584884"/>
    <x v="2"/>
    <n v="5"/>
    <x v="0"/>
    <x v="0"/>
    <s v="Lengkap"/>
    <s v="Lengkap"/>
    <s v="Lengkap"/>
    <x v="0"/>
    <n v="1"/>
    <n v="2025"/>
  </r>
  <r>
    <s v="ORD-2507-415"/>
    <x v="326"/>
    <d v="2025-03-06T00:00:00"/>
    <x v="0"/>
    <s v="RESI5277084664"/>
    <x v="1"/>
    <n v="1"/>
    <x v="0"/>
    <x v="0"/>
    <s v="Lengkap"/>
    <s v="Lengkap"/>
    <s v="Lengkap"/>
    <x v="0"/>
    <n v="3"/>
    <n v="2025"/>
  </r>
  <r>
    <s v="ORD-2507-424"/>
    <x v="375"/>
    <d v="2025-02-16T00:00:00"/>
    <x v="0"/>
    <s v="RESI5573821760"/>
    <x v="2"/>
    <n v="10"/>
    <x v="1"/>
    <x v="0"/>
    <s v="Lengkap"/>
    <s v="Lengkap"/>
    <s v="Lengkap"/>
    <x v="0"/>
    <n v="2"/>
    <n v="2025"/>
  </r>
  <r>
    <s v="ORD-2507-426"/>
    <x v="350"/>
    <d v="2025-01-18T00:00:00"/>
    <x v="3"/>
    <s v="RESI7432749100"/>
    <x v="0"/>
    <n v="7"/>
    <x v="1"/>
    <x v="0"/>
    <s v="Lengkap"/>
    <s v="Lengkap"/>
    <s v="Lengkap"/>
    <x v="0"/>
    <n v="1"/>
    <n v="2025"/>
  </r>
  <r>
    <s v="ORD-2507-431"/>
    <x v="376"/>
    <d v="2025-01-22T00:00:00"/>
    <x v="2"/>
    <s v="RESI7896382125"/>
    <x v="0"/>
    <n v="10"/>
    <x v="1"/>
    <x v="0"/>
    <s v="Lengkap"/>
    <s v="Lengkap"/>
    <s v="Lengkap"/>
    <x v="0"/>
    <n v="1"/>
    <n v="2025"/>
  </r>
  <r>
    <s v="ORD-2507-436"/>
    <x v="377"/>
    <d v="2025-06-13T00:00:00"/>
    <x v="2"/>
    <s v="RESI1861379367"/>
    <x v="2"/>
    <n v="2"/>
    <x v="0"/>
    <x v="0"/>
    <s v="Lengkap"/>
    <s v="Lengkap"/>
    <s v="Lengkap"/>
    <x v="0"/>
    <n v="6"/>
    <n v="2025"/>
  </r>
  <r>
    <s v="ORD-2507-443"/>
    <x v="378"/>
    <d v="2025-04-19T00:00:00"/>
    <x v="0"/>
    <s v="RESI3353423112"/>
    <x v="2"/>
    <n v="2"/>
    <x v="0"/>
    <x v="0"/>
    <s v="Lengkap"/>
    <s v="Lengkap"/>
    <s v="Lengkap"/>
    <x v="0"/>
    <n v="4"/>
    <n v="2025"/>
  </r>
  <r>
    <s v="ORD-2507-455"/>
    <x v="370"/>
    <d v="2025-03-09T00:00:00"/>
    <x v="2"/>
    <s v="RESI9741659629"/>
    <x v="1"/>
    <n v="1"/>
    <x v="0"/>
    <x v="0"/>
    <s v="Lengkap"/>
    <s v="Lengkap"/>
    <s v="Lengkap"/>
    <x v="0"/>
    <n v="3"/>
    <n v="2025"/>
  </r>
  <r>
    <s v="ORD-2507-456"/>
    <x v="375"/>
    <d v="2025-02-13T00:00:00"/>
    <x v="0"/>
    <s v="RESI5412211686"/>
    <x v="2"/>
    <n v="7"/>
    <x v="1"/>
    <x v="0"/>
    <s v="Lengkap"/>
    <s v="Lengkap"/>
    <s v="Lengkap"/>
    <x v="0"/>
    <n v="2"/>
    <n v="2025"/>
  </r>
  <r>
    <s v="ORD-2507-458"/>
    <x v="379"/>
    <d v="2025-01-29T00:00:00"/>
    <x v="0"/>
    <s v="RESI9562384841"/>
    <x v="2"/>
    <n v="3"/>
    <x v="0"/>
    <x v="0"/>
    <s v="Lengkap"/>
    <s v="Lengkap"/>
    <s v="Lengkap"/>
    <x v="0"/>
    <n v="1"/>
    <n v="2025"/>
  </r>
  <r>
    <s v="ORD-2507-462"/>
    <x v="345"/>
    <d v="2025-04-03T00:00:00"/>
    <x v="0"/>
    <s v="RESI6067703428"/>
    <x v="1"/>
    <n v="2"/>
    <x v="0"/>
    <x v="0"/>
    <s v="Lengkap"/>
    <s v="Lengkap"/>
    <s v="Lengkap"/>
    <x v="0"/>
    <n v="4"/>
    <n v="2025"/>
  </r>
  <r>
    <s v="ORD-2507-465"/>
    <x v="361"/>
    <d v="2025-02-24T00:00:00"/>
    <x v="0"/>
    <s v="RESI8599339588"/>
    <x v="1"/>
    <n v="3"/>
    <x v="0"/>
    <x v="0"/>
    <s v="Lengkap"/>
    <s v="Lengkap"/>
    <s v="Lengkap"/>
    <x v="0"/>
    <n v="2"/>
    <n v="2025"/>
  </r>
  <r>
    <s v="ORD-2507-470"/>
    <x v="380"/>
    <m/>
    <x v="3"/>
    <s v="RESI6836509775"/>
    <x v="1"/>
    <m/>
    <x v="2"/>
    <x v="0"/>
    <s v="Lengkap"/>
    <s v="Data Tidak Lengkap"/>
    <s v="Lengkap"/>
    <x v="1"/>
    <n v="3"/>
    <n v="2025"/>
  </r>
  <r>
    <s v="ORD-2507-495"/>
    <x v="381"/>
    <d v="2025-02-23T00:00:00"/>
    <x v="2"/>
    <s v="RESI5822000305"/>
    <x v="1"/>
    <n v="5"/>
    <x v="0"/>
    <x v="0"/>
    <s v="Lengkap"/>
    <s v="Lengkap"/>
    <s v="Lengkap"/>
    <x v="0"/>
    <n v="2"/>
    <n v="20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464899-0597-41EC-9BE1-E4BCFFF44479}"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F3:G8" firstHeaderRow="1" firstDataRow="1" firstDataCol="1"/>
  <pivotFields count="15">
    <pivotField showAll="0"/>
    <pivotField numFmtId="14" showAll="0">
      <items count="383">
        <item x="131"/>
        <item x="69"/>
        <item x="7"/>
        <item x="114"/>
        <item x="157"/>
        <item x="77"/>
        <item x="102"/>
        <item x="147"/>
        <item x="139"/>
        <item x="25"/>
        <item x="127"/>
        <item x="155"/>
        <item x="115"/>
        <item x="108"/>
        <item x="130"/>
        <item x="120"/>
        <item x="148"/>
        <item x="152"/>
        <item x="27"/>
        <item x="84"/>
        <item x="151"/>
        <item x="45"/>
        <item x="11"/>
        <item x="30"/>
        <item x="61"/>
        <item x="106"/>
        <item x="153"/>
        <item x="112"/>
        <item x="4"/>
        <item x="67"/>
        <item x="23"/>
        <item x="75"/>
        <item x="39"/>
        <item x="15"/>
        <item x="149"/>
        <item x="87"/>
        <item x="123"/>
        <item x="9"/>
        <item x="22"/>
        <item x="60"/>
        <item x="71"/>
        <item x="82"/>
        <item x="156"/>
        <item x="80"/>
        <item x="132"/>
        <item x="0"/>
        <item x="89"/>
        <item x="97"/>
        <item x="6"/>
        <item x="3"/>
        <item x="101"/>
        <item x="79"/>
        <item x="35"/>
        <item x="137"/>
        <item x="2"/>
        <item x="107"/>
        <item x="53"/>
        <item x="154"/>
        <item x="46"/>
        <item x="68"/>
        <item x="21"/>
        <item x="78"/>
        <item x="94"/>
        <item x="99"/>
        <item x="124"/>
        <item x="48"/>
        <item x="50"/>
        <item x="33"/>
        <item x="43"/>
        <item x="16"/>
        <item x="92"/>
        <item x="12"/>
        <item x="96"/>
        <item x="143"/>
        <item x="129"/>
        <item x="34"/>
        <item x="116"/>
        <item x="118"/>
        <item x="52"/>
        <item x="28"/>
        <item x="122"/>
        <item x="100"/>
        <item x="134"/>
        <item x="66"/>
        <item x="64"/>
        <item x="159"/>
        <item x="109"/>
        <item x="138"/>
        <item x="144"/>
        <item x="41"/>
        <item x="8"/>
        <item x="65"/>
        <item x="14"/>
        <item x="119"/>
        <item x="111"/>
        <item x="117"/>
        <item x="62"/>
        <item x="36"/>
        <item x="58"/>
        <item x="83"/>
        <item x="135"/>
        <item x="76"/>
        <item x="5"/>
        <item x="59"/>
        <item x="91"/>
        <item x="32"/>
        <item x="70"/>
        <item x="55"/>
        <item x="18"/>
        <item x="145"/>
        <item x="17"/>
        <item x="1"/>
        <item x="20"/>
        <item x="98"/>
        <item x="13"/>
        <item x="29"/>
        <item x="95"/>
        <item x="105"/>
        <item x="57"/>
        <item x="47"/>
        <item x="49"/>
        <item x="126"/>
        <item x="103"/>
        <item x="38"/>
        <item x="31"/>
        <item x="141"/>
        <item x="81"/>
        <item x="10"/>
        <item x="113"/>
        <item x="72"/>
        <item x="51"/>
        <item x="133"/>
        <item x="42"/>
        <item x="90"/>
        <item x="63"/>
        <item x="110"/>
        <item x="54"/>
        <item x="93"/>
        <item x="146"/>
        <item x="140"/>
        <item x="150"/>
        <item x="142"/>
        <item x="24"/>
        <item x="44"/>
        <item x="56"/>
        <item x="86"/>
        <item x="85"/>
        <item x="136"/>
        <item x="121"/>
        <item x="73"/>
        <item x="158"/>
        <item x="88"/>
        <item x="26"/>
        <item x="104"/>
        <item x="125"/>
        <item x="40"/>
        <item x="74"/>
        <item x="37"/>
        <item x="19"/>
        <item x="128"/>
        <item x="280"/>
        <item x="197"/>
        <item x="268"/>
        <item x="278"/>
        <item x="239"/>
        <item x="263"/>
        <item x="195"/>
        <item x="244"/>
        <item x="223"/>
        <item x="164"/>
        <item x="186"/>
        <item x="266"/>
        <item x="301"/>
        <item x="311"/>
        <item x="279"/>
        <item x="269"/>
        <item x="199"/>
        <item x="165"/>
        <item x="262"/>
        <item x="200"/>
        <item x="273"/>
        <item x="188"/>
        <item x="190"/>
        <item x="312"/>
        <item x="293"/>
        <item x="222"/>
        <item x="254"/>
        <item x="168"/>
        <item x="172"/>
        <item x="297"/>
        <item x="204"/>
        <item x="276"/>
        <item x="309"/>
        <item x="272"/>
        <item x="232"/>
        <item x="176"/>
        <item x="205"/>
        <item x="215"/>
        <item x="173"/>
        <item x="274"/>
        <item x="230"/>
        <item x="174"/>
        <item x="163"/>
        <item x="253"/>
        <item x="169"/>
        <item x="247"/>
        <item x="314"/>
        <item x="250"/>
        <item x="265"/>
        <item x="184"/>
        <item x="283"/>
        <item x="207"/>
        <item x="289"/>
        <item x="281"/>
        <item x="183"/>
        <item x="284"/>
        <item x="237"/>
        <item x="259"/>
        <item x="242"/>
        <item x="313"/>
        <item x="255"/>
        <item x="210"/>
        <item x="212"/>
        <item x="180"/>
        <item x="201"/>
        <item x="208"/>
        <item x="235"/>
        <item x="264"/>
        <item x="245"/>
        <item x="252"/>
        <item x="251"/>
        <item x="282"/>
        <item x="260"/>
        <item x="226"/>
        <item x="198"/>
        <item x="292"/>
        <item x="248"/>
        <item x="162"/>
        <item x="296"/>
        <item x="175"/>
        <item x="270"/>
        <item x="217"/>
        <item x="225"/>
        <item x="241"/>
        <item x="231"/>
        <item x="300"/>
        <item x="277"/>
        <item x="214"/>
        <item x="243"/>
        <item x="288"/>
        <item x="181"/>
        <item x="209"/>
        <item x="211"/>
        <item x="202"/>
        <item x="246"/>
        <item x="227"/>
        <item x="258"/>
        <item x="177"/>
        <item x="315"/>
        <item x="299"/>
        <item x="206"/>
        <item x="233"/>
        <item x="219"/>
        <item x="178"/>
        <item x="257"/>
        <item x="298"/>
        <item x="303"/>
        <item x="236"/>
        <item x="271"/>
        <item x="216"/>
        <item x="294"/>
        <item x="191"/>
        <item x="166"/>
        <item x="167"/>
        <item x="238"/>
        <item x="275"/>
        <item x="228"/>
        <item x="160"/>
        <item x="171"/>
        <item x="287"/>
        <item x="261"/>
        <item x="194"/>
        <item x="295"/>
        <item x="218"/>
        <item x="224"/>
        <item x="285"/>
        <item x="286"/>
        <item x="234"/>
        <item x="310"/>
        <item x="291"/>
        <item x="256"/>
        <item x="308"/>
        <item x="249"/>
        <item x="193"/>
        <item x="307"/>
        <item x="220"/>
        <item x="290"/>
        <item x="267"/>
        <item x="240"/>
        <item x="306"/>
        <item x="203"/>
        <item x="213"/>
        <item x="192"/>
        <item x="221"/>
        <item x="302"/>
        <item x="185"/>
        <item x="187"/>
        <item x="196"/>
        <item x="179"/>
        <item x="161"/>
        <item x="182"/>
        <item x="304"/>
        <item x="170"/>
        <item x="305"/>
        <item x="189"/>
        <item x="229"/>
        <item x="367"/>
        <item x="344"/>
        <item x="350"/>
        <item x="376"/>
        <item x="369"/>
        <item x="318"/>
        <item x="322"/>
        <item x="319"/>
        <item x="379"/>
        <item x="374"/>
        <item x="356"/>
        <item x="349"/>
        <item x="365"/>
        <item x="375"/>
        <item x="321"/>
        <item x="338"/>
        <item x="334"/>
        <item x="381"/>
        <item x="339"/>
        <item x="361"/>
        <item x="340"/>
        <item x="326"/>
        <item x="329"/>
        <item x="370"/>
        <item x="380"/>
        <item x="351"/>
        <item x="364"/>
        <item x="363"/>
        <item x="320"/>
        <item x="343"/>
        <item x="359"/>
        <item x="366"/>
        <item x="342"/>
        <item x="373"/>
        <item x="371"/>
        <item x="337"/>
        <item x="345"/>
        <item x="357"/>
        <item x="354"/>
        <item x="317"/>
        <item x="347"/>
        <item x="341"/>
        <item x="352"/>
        <item x="346"/>
        <item x="378"/>
        <item x="323"/>
        <item x="368"/>
        <item x="355"/>
        <item x="325"/>
        <item x="331"/>
        <item x="336"/>
        <item x="362"/>
        <item x="358"/>
        <item x="335"/>
        <item x="333"/>
        <item x="330"/>
        <item x="328"/>
        <item x="327"/>
        <item x="360"/>
        <item x="353"/>
        <item x="324"/>
        <item x="377"/>
        <item x="316"/>
        <item x="332"/>
        <item x="348"/>
        <item x="372"/>
        <item t="default"/>
      </items>
    </pivotField>
    <pivotField showAll="0"/>
    <pivotField axis="axisRow" showAll="0">
      <items count="7">
        <item m="1" x="4"/>
        <item x="3"/>
        <item x="2"/>
        <item m="1" x="5"/>
        <item x="1"/>
        <item x="0"/>
        <item t="default"/>
      </items>
    </pivotField>
    <pivotField showAll="0"/>
    <pivotField showAll="0">
      <items count="4">
        <item x="1"/>
        <item x="2"/>
        <item x="0"/>
        <item t="default"/>
      </items>
    </pivotField>
    <pivotField dataField="1" showAll="0"/>
    <pivotField multipleItemSelectionAllowed="1" showAll="0">
      <items count="4">
        <item x="2"/>
        <item x="0"/>
        <item x="1"/>
        <item t="default"/>
      </items>
    </pivotField>
    <pivotField showAll="0"/>
    <pivotField showAll="0"/>
    <pivotField showAll="0"/>
    <pivotField showAll="0"/>
    <pivotField showAll="0"/>
    <pivotField showAll="0"/>
    <pivotField showAll="0"/>
  </pivotFields>
  <rowFields count="1">
    <field x="3"/>
  </rowFields>
  <rowItems count="5">
    <i>
      <x v="1"/>
    </i>
    <i>
      <x v="2"/>
    </i>
    <i>
      <x v="4"/>
    </i>
    <i>
      <x v="5"/>
    </i>
    <i t="grand">
      <x/>
    </i>
  </rowItems>
  <colItems count="1">
    <i/>
  </colItems>
  <dataFields count="1">
    <dataField name="Rata2 Waktu Diserahkan Ke Kurir" fld="6" subtotal="average" baseField="3" baseItem="1" numFmtId="2"/>
  </dataFields>
  <formats count="1">
    <format dxfId="0">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6BEA40-1315-4806-B8FE-96AB2D4CF88B}"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B20:C23" firstHeaderRow="1" firstDataRow="1" firstDataCol="1"/>
  <pivotFields count="15">
    <pivotField showAll="0"/>
    <pivotField numFmtId="14" showAll="0">
      <items count="383">
        <item x="131"/>
        <item x="69"/>
        <item x="7"/>
        <item x="114"/>
        <item x="157"/>
        <item x="77"/>
        <item x="102"/>
        <item x="147"/>
        <item x="139"/>
        <item x="25"/>
        <item x="127"/>
        <item x="155"/>
        <item x="115"/>
        <item x="108"/>
        <item x="130"/>
        <item x="120"/>
        <item x="148"/>
        <item x="152"/>
        <item x="27"/>
        <item x="84"/>
        <item x="151"/>
        <item x="45"/>
        <item x="11"/>
        <item x="30"/>
        <item x="61"/>
        <item x="106"/>
        <item x="153"/>
        <item x="112"/>
        <item x="4"/>
        <item x="67"/>
        <item x="23"/>
        <item x="75"/>
        <item x="39"/>
        <item x="15"/>
        <item x="149"/>
        <item x="87"/>
        <item x="123"/>
        <item x="9"/>
        <item x="22"/>
        <item x="60"/>
        <item x="71"/>
        <item x="82"/>
        <item x="156"/>
        <item x="80"/>
        <item x="132"/>
        <item x="0"/>
        <item x="89"/>
        <item x="97"/>
        <item x="6"/>
        <item x="3"/>
        <item x="101"/>
        <item x="79"/>
        <item x="35"/>
        <item x="137"/>
        <item x="2"/>
        <item x="107"/>
        <item x="53"/>
        <item x="154"/>
        <item x="46"/>
        <item x="68"/>
        <item x="21"/>
        <item x="78"/>
        <item x="94"/>
        <item x="99"/>
        <item x="124"/>
        <item x="48"/>
        <item x="50"/>
        <item x="33"/>
        <item x="43"/>
        <item x="16"/>
        <item x="92"/>
        <item x="12"/>
        <item x="96"/>
        <item x="143"/>
        <item x="129"/>
        <item x="34"/>
        <item x="116"/>
        <item x="118"/>
        <item x="52"/>
        <item x="28"/>
        <item x="122"/>
        <item x="100"/>
        <item x="134"/>
        <item x="66"/>
        <item x="64"/>
        <item x="159"/>
        <item x="109"/>
        <item x="138"/>
        <item x="144"/>
        <item x="41"/>
        <item x="8"/>
        <item x="65"/>
        <item x="14"/>
        <item x="119"/>
        <item x="111"/>
        <item x="117"/>
        <item x="62"/>
        <item x="36"/>
        <item x="58"/>
        <item x="83"/>
        <item x="135"/>
        <item x="76"/>
        <item x="5"/>
        <item x="59"/>
        <item x="91"/>
        <item x="32"/>
        <item x="70"/>
        <item x="55"/>
        <item x="18"/>
        <item x="145"/>
        <item x="17"/>
        <item x="1"/>
        <item x="20"/>
        <item x="98"/>
        <item x="13"/>
        <item x="29"/>
        <item x="95"/>
        <item x="105"/>
        <item x="57"/>
        <item x="47"/>
        <item x="49"/>
        <item x="126"/>
        <item x="103"/>
        <item x="38"/>
        <item x="31"/>
        <item x="141"/>
        <item x="81"/>
        <item x="10"/>
        <item x="113"/>
        <item x="72"/>
        <item x="51"/>
        <item x="133"/>
        <item x="42"/>
        <item x="90"/>
        <item x="63"/>
        <item x="110"/>
        <item x="54"/>
        <item x="93"/>
        <item x="146"/>
        <item x="140"/>
        <item x="150"/>
        <item x="142"/>
        <item x="24"/>
        <item x="44"/>
        <item x="56"/>
        <item x="86"/>
        <item x="85"/>
        <item x="136"/>
        <item x="121"/>
        <item x="73"/>
        <item x="158"/>
        <item x="88"/>
        <item x="26"/>
        <item x="104"/>
        <item x="125"/>
        <item x="40"/>
        <item x="74"/>
        <item x="37"/>
        <item x="19"/>
        <item x="128"/>
        <item x="280"/>
        <item x="197"/>
        <item x="268"/>
        <item x="278"/>
        <item x="239"/>
        <item x="263"/>
        <item x="195"/>
        <item x="244"/>
        <item x="223"/>
        <item x="164"/>
        <item x="186"/>
        <item x="266"/>
        <item x="301"/>
        <item x="311"/>
        <item x="279"/>
        <item x="269"/>
        <item x="199"/>
        <item x="165"/>
        <item x="262"/>
        <item x="200"/>
        <item x="273"/>
        <item x="188"/>
        <item x="190"/>
        <item x="312"/>
        <item x="293"/>
        <item x="222"/>
        <item x="254"/>
        <item x="168"/>
        <item x="172"/>
        <item x="297"/>
        <item x="204"/>
        <item x="276"/>
        <item x="309"/>
        <item x="272"/>
        <item x="232"/>
        <item x="176"/>
        <item x="205"/>
        <item x="215"/>
        <item x="173"/>
        <item x="274"/>
        <item x="230"/>
        <item x="174"/>
        <item x="163"/>
        <item x="253"/>
        <item x="169"/>
        <item x="247"/>
        <item x="314"/>
        <item x="250"/>
        <item x="265"/>
        <item x="184"/>
        <item x="283"/>
        <item x="207"/>
        <item x="289"/>
        <item x="281"/>
        <item x="183"/>
        <item x="284"/>
        <item x="237"/>
        <item x="259"/>
        <item x="242"/>
        <item x="313"/>
        <item x="255"/>
        <item x="210"/>
        <item x="212"/>
        <item x="180"/>
        <item x="201"/>
        <item x="208"/>
        <item x="235"/>
        <item x="264"/>
        <item x="245"/>
        <item x="252"/>
        <item x="251"/>
        <item x="282"/>
        <item x="260"/>
        <item x="226"/>
        <item x="198"/>
        <item x="292"/>
        <item x="248"/>
        <item x="162"/>
        <item x="296"/>
        <item x="175"/>
        <item x="270"/>
        <item x="217"/>
        <item x="225"/>
        <item x="241"/>
        <item x="231"/>
        <item x="300"/>
        <item x="277"/>
        <item x="214"/>
        <item x="243"/>
        <item x="288"/>
        <item x="181"/>
        <item x="209"/>
        <item x="211"/>
        <item x="202"/>
        <item x="246"/>
        <item x="227"/>
        <item x="258"/>
        <item x="177"/>
        <item x="315"/>
        <item x="299"/>
        <item x="206"/>
        <item x="233"/>
        <item x="219"/>
        <item x="178"/>
        <item x="257"/>
        <item x="298"/>
        <item x="303"/>
        <item x="236"/>
        <item x="271"/>
        <item x="216"/>
        <item x="294"/>
        <item x="191"/>
        <item x="166"/>
        <item x="167"/>
        <item x="238"/>
        <item x="275"/>
        <item x="228"/>
        <item x="160"/>
        <item x="171"/>
        <item x="287"/>
        <item x="261"/>
        <item x="194"/>
        <item x="295"/>
        <item x="218"/>
        <item x="224"/>
        <item x="285"/>
        <item x="286"/>
        <item x="234"/>
        <item x="310"/>
        <item x="291"/>
        <item x="256"/>
        <item x="308"/>
        <item x="249"/>
        <item x="193"/>
        <item x="307"/>
        <item x="220"/>
        <item x="290"/>
        <item x="267"/>
        <item x="240"/>
        <item x="306"/>
        <item x="203"/>
        <item x="213"/>
        <item x="192"/>
        <item x="221"/>
        <item x="302"/>
        <item x="185"/>
        <item x="187"/>
        <item x="196"/>
        <item x="179"/>
        <item x="161"/>
        <item x="182"/>
        <item x="304"/>
        <item x="170"/>
        <item x="305"/>
        <item x="189"/>
        <item x="229"/>
        <item x="367"/>
        <item x="344"/>
        <item x="350"/>
        <item x="376"/>
        <item x="369"/>
        <item x="318"/>
        <item x="322"/>
        <item x="319"/>
        <item x="379"/>
        <item x="374"/>
        <item x="356"/>
        <item x="349"/>
        <item x="365"/>
        <item x="375"/>
        <item x="321"/>
        <item x="338"/>
        <item x="334"/>
        <item x="381"/>
        <item x="339"/>
        <item x="361"/>
        <item x="340"/>
        <item x="326"/>
        <item x="329"/>
        <item x="370"/>
        <item x="380"/>
        <item x="351"/>
        <item x="364"/>
        <item x="363"/>
        <item x="320"/>
        <item x="343"/>
        <item x="359"/>
        <item x="366"/>
        <item x="342"/>
        <item x="373"/>
        <item x="371"/>
        <item x="337"/>
        <item x="345"/>
        <item x="357"/>
        <item x="354"/>
        <item x="317"/>
        <item x="347"/>
        <item x="341"/>
        <item x="352"/>
        <item x="346"/>
        <item x="378"/>
        <item x="323"/>
        <item x="368"/>
        <item x="355"/>
        <item x="325"/>
        <item x="331"/>
        <item x="336"/>
        <item x="362"/>
        <item x="358"/>
        <item x="335"/>
        <item x="333"/>
        <item x="330"/>
        <item x="328"/>
        <item x="327"/>
        <item x="360"/>
        <item x="353"/>
        <item x="324"/>
        <item x="377"/>
        <item x="316"/>
        <item x="332"/>
        <item x="348"/>
        <item x="372"/>
        <item t="default"/>
      </items>
    </pivotField>
    <pivotField showAll="0"/>
    <pivotField showAll="0">
      <items count="7">
        <item m="1" x="4"/>
        <item x="3"/>
        <item x="2"/>
        <item m="1" x="5"/>
        <item x="1"/>
        <item x="0"/>
        <item t="default"/>
      </items>
    </pivotField>
    <pivotField showAll="0"/>
    <pivotField showAll="0">
      <items count="4">
        <item x="1"/>
        <item x="2"/>
        <item x="0"/>
        <item t="default"/>
      </items>
    </pivotField>
    <pivotField showAll="0"/>
    <pivotField multipleItemSelectionAllowed="1" showAll="0">
      <items count="4">
        <item x="2"/>
        <item x="0"/>
        <item x="1"/>
        <item t="default"/>
      </items>
    </pivotField>
    <pivotField axis="axisRow" dataField="1" multipleItemSelectionAllowed="1" showAll="0">
      <items count="3">
        <item x="1"/>
        <item x="0"/>
        <item t="default"/>
      </items>
    </pivotField>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Validasi Resi" fld="8" subtotal="count" showDataAs="percentOfTotal" baseField="0" baseItem="0" numFmtId="1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CDD17F-4672-4F66-8F81-417D4AAAC9E8}" name="PivotTable2" cacheId="0" applyNumberFormats="0" applyBorderFormats="0" applyFontFormats="0" applyPatternFormats="0" applyAlignmentFormats="0" applyWidthHeightFormats="1" dataCaption="Values" updatedVersion="8" minRefreshableVersion="5" showDrill="0" showDataTips="0" useAutoFormatting="1" itemPrintTitles="1" createdVersion="8" indent="0" showHeaders="0" outline="1" outlineData="1" multipleFieldFilters="0" chartFormat="17">
  <location ref="B3:C6" firstHeaderRow="1" firstDataRow="1" firstDataCol="1"/>
  <pivotFields count="15">
    <pivotField showAll="0"/>
    <pivotField numFmtId="14" showAll="0">
      <items count="383">
        <item x="131"/>
        <item x="69"/>
        <item x="7"/>
        <item x="114"/>
        <item x="157"/>
        <item x="77"/>
        <item x="102"/>
        <item x="147"/>
        <item x="139"/>
        <item x="25"/>
        <item x="127"/>
        <item x="155"/>
        <item x="115"/>
        <item x="108"/>
        <item x="130"/>
        <item x="120"/>
        <item x="148"/>
        <item x="152"/>
        <item x="27"/>
        <item x="84"/>
        <item x="151"/>
        <item x="45"/>
        <item x="11"/>
        <item x="30"/>
        <item x="61"/>
        <item x="106"/>
        <item x="153"/>
        <item x="112"/>
        <item x="4"/>
        <item x="67"/>
        <item x="23"/>
        <item x="75"/>
        <item x="39"/>
        <item x="15"/>
        <item x="149"/>
        <item x="87"/>
        <item x="123"/>
        <item x="9"/>
        <item x="22"/>
        <item x="60"/>
        <item x="71"/>
        <item x="82"/>
        <item x="156"/>
        <item x="80"/>
        <item x="132"/>
        <item x="0"/>
        <item x="89"/>
        <item x="97"/>
        <item x="6"/>
        <item x="3"/>
        <item x="101"/>
        <item x="79"/>
        <item x="35"/>
        <item x="137"/>
        <item x="2"/>
        <item x="107"/>
        <item x="53"/>
        <item x="154"/>
        <item x="46"/>
        <item x="68"/>
        <item x="21"/>
        <item x="78"/>
        <item x="94"/>
        <item x="99"/>
        <item x="124"/>
        <item x="48"/>
        <item x="50"/>
        <item x="33"/>
        <item x="43"/>
        <item x="16"/>
        <item x="92"/>
        <item x="12"/>
        <item x="96"/>
        <item x="143"/>
        <item x="129"/>
        <item x="34"/>
        <item x="116"/>
        <item x="118"/>
        <item x="52"/>
        <item x="28"/>
        <item x="122"/>
        <item x="100"/>
        <item x="134"/>
        <item x="66"/>
        <item x="64"/>
        <item x="159"/>
        <item x="109"/>
        <item x="138"/>
        <item x="144"/>
        <item x="41"/>
        <item x="8"/>
        <item x="65"/>
        <item x="14"/>
        <item x="119"/>
        <item x="111"/>
        <item x="117"/>
        <item x="62"/>
        <item x="36"/>
        <item x="58"/>
        <item x="83"/>
        <item x="135"/>
        <item x="76"/>
        <item x="5"/>
        <item x="59"/>
        <item x="91"/>
        <item x="32"/>
        <item x="70"/>
        <item x="55"/>
        <item x="18"/>
        <item x="145"/>
        <item x="17"/>
        <item x="1"/>
        <item x="20"/>
        <item x="98"/>
        <item x="13"/>
        <item x="29"/>
        <item x="95"/>
        <item x="105"/>
        <item x="57"/>
        <item x="47"/>
        <item x="49"/>
        <item x="126"/>
        <item x="103"/>
        <item x="38"/>
        <item x="31"/>
        <item x="141"/>
        <item x="81"/>
        <item x="10"/>
        <item x="113"/>
        <item x="72"/>
        <item x="51"/>
        <item x="133"/>
        <item x="42"/>
        <item x="90"/>
        <item x="63"/>
        <item x="110"/>
        <item x="54"/>
        <item x="93"/>
        <item x="146"/>
        <item x="140"/>
        <item x="150"/>
        <item x="142"/>
        <item x="24"/>
        <item x="44"/>
        <item x="56"/>
        <item x="86"/>
        <item x="85"/>
        <item x="136"/>
        <item x="121"/>
        <item x="73"/>
        <item x="158"/>
        <item x="88"/>
        <item x="26"/>
        <item x="104"/>
        <item x="125"/>
        <item x="40"/>
        <item x="74"/>
        <item x="37"/>
        <item x="19"/>
        <item x="128"/>
        <item x="280"/>
        <item x="197"/>
        <item x="268"/>
        <item x="278"/>
        <item x="239"/>
        <item x="263"/>
        <item x="195"/>
        <item x="244"/>
        <item x="223"/>
        <item x="164"/>
        <item x="186"/>
        <item x="266"/>
        <item x="301"/>
        <item x="311"/>
        <item x="279"/>
        <item x="269"/>
        <item x="199"/>
        <item x="165"/>
        <item x="262"/>
        <item x="200"/>
        <item x="273"/>
        <item x="188"/>
        <item x="190"/>
        <item x="312"/>
        <item x="293"/>
        <item x="222"/>
        <item x="254"/>
        <item x="168"/>
        <item x="172"/>
        <item x="297"/>
        <item x="204"/>
        <item x="276"/>
        <item x="309"/>
        <item x="272"/>
        <item x="232"/>
        <item x="176"/>
        <item x="205"/>
        <item x="215"/>
        <item x="173"/>
        <item x="274"/>
        <item x="230"/>
        <item x="174"/>
        <item x="163"/>
        <item x="253"/>
        <item x="169"/>
        <item x="247"/>
        <item x="314"/>
        <item x="250"/>
        <item x="265"/>
        <item x="184"/>
        <item x="283"/>
        <item x="207"/>
        <item x="289"/>
        <item x="281"/>
        <item x="183"/>
        <item x="284"/>
        <item x="237"/>
        <item x="259"/>
        <item x="242"/>
        <item x="313"/>
        <item x="255"/>
        <item x="210"/>
        <item x="212"/>
        <item x="180"/>
        <item x="201"/>
        <item x="208"/>
        <item x="235"/>
        <item x="264"/>
        <item x="245"/>
        <item x="252"/>
        <item x="251"/>
        <item x="282"/>
        <item x="260"/>
        <item x="226"/>
        <item x="198"/>
        <item x="292"/>
        <item x="248"/>
        <item x="162"/>
        <item x="296"/>
        <item x="175"/>
        <item x="270"/>
        <item x="217"/>
        <item x="225"/>
        <item x="241"/>
        <item x="231"/>
        <item x="300"/>
        <item x="277"/>
        <item x="214"/>
        <item x="243"/>
        <item x="288"/>
        <item x="181"/>
        <item x="209"/>
        <item x="211"/>
        <item x="202"/>
        <item x="246"/>
        <item x="227"/>
        <item x="258"/>
        <item x="177"/>
        <item x="315"/>
        <item x="299"/>
        <item x="206"/>
        <item x="233"/>
        <item x="219"/>
        <item x="178"/>
        <item x="257"/>
        <item x="298"/>
        <item x="303"/>
        <item x="236"/>
        <item x="271"/>
        <item x="216"/>
        <item x="294"/>
        <item x="191"/>
        <item x="166"/>
        <item x="167"/>
        <item x="238"/>
        <item x="275"/>
        <item x="228"/>
        <item x="160"/>
        <item x="171"/>
        <item x="287"/>
        <item x="261"/>
        <item x="194"/>
        <item x="295"/>
        <item x="218"/>
        <item x="224"/>
        <item x="285"/>
        <item x="286"/>
        <item x="234"/>
        <item x="310"/>
        <item x="291"/>
        <item x="256"/>
        <item x="308"/>
        <item x="249"/>
        <item x="193"/>
        <item x="307"/>
        <item x="220"/>
        <item x="290"/>
        <item x="267"/>
        <item x="240"/>
        <item x="306"/>
        <item x="203"/>
        <item x="213"/>
        <item x="192"/>
        <item x="221"/>
        <item x="302"/>
        <item x="185"/>
        <item x="187"/>
        <item x="196"/>
        <item x="179"/>
        <item x="161"/>
        <item x="182"/>
        <item x="304"/>
        <item x="170"/>
        <item x="305"/>
        <item x="189"/>
        <item x="229"/>
        <item x="367"/>
        <item x="344"/>
        <item x="350"/>
        <item x="376"/>
        <item x="369"/>
        <item x="318"/>
        <item x="322"/>
        <item x="319"/>
        <item x="379"/>
        <item x="374"/>
        <item x="356"/>
        <item x="349"/>
        <item x="365"/>
        <item x="375"/>
        <item x="321"/>
        <item x="338"/>
        <item x="334"/>
        <item x="381"/>
        <item x="339"/>
        <item x="361"/>
        <item x="340"/>
        <item x="326"/>
        <item x="329"/>
        <item x="370"/>
        <item x="380"/>
        <item x="351"/>
        <item x="364"/>
        <item x="363"/>
        <item x="320"/>
        <item x="343"/>
        <item x="359"/>
        <item x="366"/>
        <item x="342"/>
        <item x="373"/>
        <item x="371"/>
        <item x="337"/>
        <item x="345"/>
        <item x="357"/>
        <item x="354"/>
        <item x="317"/>
        <item x="347"/>
        <item x="341"/>
        <item x="352"/>
        <item x="346"/>
        <item x="378"/>
        <item x="323"/>
        <item x="368"/>
        <item x="355"/>
        <item x="325"/>
        <item x="331"/>
        <item x="336"/>
        <item x="362"/>
        <item x="358"/>
        <item x="335"/>
        <item x="333"/>
        <item x="330"/>
        <item x="328"/>
        <item x="327"/>
        <item x="360"/>
        <item x="353"/>
        <item x="324"/>
        <item x="377"/>
        <item x="316"/>
        <item x="332"/>
        <item x="348"/>
        <item x="372"/>
        <item t="default"/>
      </items>
    </pivotField>
    <pivotField showAll="0"/>
    <pivotField showAll="0">
      <items count="7">
        <item m="1" x="4"/>
        <item x="3"/>
        <item x="2"/>
        <item m="1" x="5"/>
        <item x="1"/>
        <item x="0"/>
        <item t="default"/>
      </items>
    </pivotField>
    <pivotField showAll="0"/>
    <pivotField showAll="0">
      <items count="4">
        <item x="1"/>
        <item x="2"/>
        <item x="0"/>
        <item t="default"/>
      </items>
    </pivotField>
    <pivotField showAll="0"/>
    <pivotField multipleItemSelectionAllowed="1" showAll="0">
      <items count="4">
        <item x="2"/>
        <item x="0"/>
        <item x="1"/>
        <item t="default"/>
      </items>
    </pivotField>
    <pivotField showAll="0"/>
    <pivotField showAll="0"/>
    <pivotField showAll="0"/>
    <pivotField showAll="0"/>
    <pivotField axis="axisRow" dataField="1" showAll="0">
      <items count="3">
        <item x="0"/>
        <item x="1"/>
        <item t="default"/>
      </items>
    </pivotField>
    <pivotField showAll="0"/>
    <pivotField showAll="0"/>
  </pivotFields>
  <rowFields count="1">
    <field x="12"/>
  </rowFields>
  <rowItems count="3">
    <i>
      <x/>
    </i>
    <i>
      <x v="1"/>
    </i>
    <i t="grand">
      <x/>
    </i>
  </rowItems>
  <colItems count="1">
    <i/>
  </colItems>
  <dataFields count="1">
    <dataField name="Status Data Bersih" fld="12" subtotal="count" baseField="0" baseItem="0"/>
  </dataFields>
  <chartFormats count="3">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2" count="1" selected="0">
            <x v="0"/>
          </reference>
        </references>
      </pivotArea>
    </chartFormat>
    <chartFormat chart="12" format="7">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2BBBDB-DB40-4AA7-A262-491C79AF232C}"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B12:C17" firstHeaderRow="1" firstDataRow="1" firstDataCol="1" rowPageCount="1" colPageCount="1"/>
  <pivotFields count="15">
    <pivotField showAll="0"/>
    <pivotField numFmtId="14" showAll="0">
      <items count="383">
        <item x="131"/>
        <item x="69"/>
        <item x="7"/>
        <item x="114"/>
        <item x="157"/>
        <item x="77"/>
        <item x="102"/>
        <item x="147"/>
        <item x="139"/>
        <item x="25"/>
        <item x="127"/>
        <item x="155"/>
        <item x="115"/>
        <item x="108"/>
        <item x="130"/>
        <item x="120"/>
        <item x="148"/>
        <item x="152"/>
        <item x="27"/>
        <item x="84"/>
        <item x="151"/>
        <item x="45"/>
        <item x="11"/>
        <item x="30"/>
        <item x="61"/>
        <item x="106"/>
        <item x="153"/>
        <item x="112"/>
        <item x="4"/>
        <item x="67"/>
        <item x="23"/>
        <item x="75"/>
        <item x="39"/>
        <item x="15"/>
        <item x="149"/>
        <item x="87"/>
        <item x="123"/>
        <item x="9"/>
        <item x="22"/>
        <item x="60"/>
        <item x="71"/>
        <item x="82"/>
        <item x="156"/>
        <item x="80"/>
        <item x="132"/>
        <item x="0"/>
        <item x="89"/>
        <item x="97"/>
        <item x="6"/>
        <item x="3"/>
        <item x="101"/>
        <item x="79"/>
        <item x="35"/>
        <item x="137"/>
        <item x="2"/>
        <item x="107"/>
        <item x="53"/>
        <item x="154"/>
        <item x="46"/>
        <item x="68"/>
        <item x="21"/>
        <item x="78"/>
        <item x="94"/>
        <item x="99"/>
        <item x="124"/>
        <item x="48"/>
        <item x="50"/>
        <item x="33"/>
        <item x="43"/>
        <item x="16"/>
        <item x="92"/>
        <item x="12"/>
        <item x="96"/>
        <item x="143"/>
        <item x="129"/>
        <item x="34"/>
        <item x="116"/>
        <item x="118"/>
        <item x="52"/>
        <item x="28"/>
        <item x="122"/>
        <item x="100"/>
        <item x="134"/>
        <item x="66"/>
        <item x="64"/>
        <item x="159"/>
        <item x="109"/>
        <item x="138"/>
        <item x="144"/>
        <item x="41"/>
        <item x="8"/>
        <item x="65"/>
        <item x="14"/>
        <item x="119"/>
        <item x="111"/>
        <item x="117"/>
        <item x="62"/>
        <item x="36"/>
        <item x="58"/>
        <item x="83"/>
        <item x="135"/>
        <item x="76"/>
        <item x="5"/>
        <item x="59"/>
        <item x="91"/>
        <item x="32"/>
        <item x="70"/>
        <item x="55"/>
        <item x="18"/>
        <item x="145"/>
        <item x="17"/>
        <item x="1"/>
        <item x="20"/>
        <item x="98"/>
        <item x="13"/>
        <item x="29"/>
        <item x="95"/>
        <item x="105"/>
        <item x="57"/>
        <item x="47"/>
        <item x="49"/>
        <item x="126"/>
        <item x="103"/>
        <item x="38"/>
        <item x="31"/>
        <item x="141"/>
        <item x="81"/>
        <item x="10"/>
        <item x="113"/>
        <item x="72"/>
        <item x="51"/>
        <item x="133"/>
        <item x="42"/>
        <item x="90"/>
        <item x="63"/>
        <item x="110"/>
        <item x="54"/>
        <item x="93"/>
        <item x="146"/>
        <item x="140"/>
        <item x="150"/>
        <item x="142"/>
        <item x="24"/>
        <item x="44"/>
        <item x="56"/>
        <item x="86"/>
        <item x="85"/>
        <item x="136"/>
        <item x="121"/>
        <item x="73"/>
        <item x="158"/>
        <item x="88"/>
        <item x="26"/>
        <item x="104"/>
        <item x="125"/>
        <item x="40"/>
        <item x="74"/>
        <item x="37"/>
        <item x="19"/>
        <item x="128"/>
        <item x="280"/>
        <item x="197"/>
        <item x="268"/>
        <item x="278"/>
        <item x="239"/>
        <item x="263"/>
        <item x="195"/>
        <item x="244"/>
        <item x="223"/>
        <item x="164"/>
        <item x="186"/>
        <item x="266"/>
        <item x="301"/>
        <item x="311"/>
        <item x="279"/>
        <item x="269"/>
        <item x="199"/>
        <item x="165"/>
        <item x="262"/>
        <item x="200"/>
        <item x="273"/>
        <item x="188"/>
        <item x="190"/>
        <item x="312"/>
        <item x="293"/>
        <item x="222"/>
        <item x="254"/>
        <item x="168"/>
        <item x="172"/>
        <item x="297"/>
        <item x="204"/>
        <item x="276"/>
        <item x="309"/>
        <item x="272"/>
        <item x="232"/>
        <item x="176"/>
        <item x="205"/>
        <item x="215"/>
        <item x="173"/>
        <item x="274"/>
        <item x="230"/>
        <item x="174"/>
        <item x="163"/>
        <item x="253"/>
        <item x="169"/>
        <item x="247"/>
        <item x="314"/>
        <item x="250"/>
        <item x="265"/>
        <item x="184"/>
        <item x="283"/>
        <item x="207"/>
        <item x="289"/>
        <item x="281"/>
        <item x="183"/>
        <item x="284"/>
        <item x="237"/>
        <item x="259"/>
        <item x="242"/>
        <item x="313"/>
        <item x="255"/>
        <item x="210"/>
        <item x="212"/>
        <item x="180"/>
        <item x="201"/>
        <item x="208"/>
        <item x="235"/>
        <item x="264"/>
        <item x="245"/>
        <item x="252"/>
        <item x="251"/>
        <item x="282"/>
        <item x="260"/>
        <item x="226"/>
        <item x="198"/>
        <item x="292"/>
        <item x="248"/>
        <item x="162"/>
        <item x="296"/>
        <item x="175"/>
        <item x="270"/>
        <item x="217"/>
        <item x="225"/>
        <item x="241"/>
        <item x="231"/>
        <item x="300"/>
        <item x="277"/>
        <item x="214"/>
        <item x="243"/>
        <item x="288"/>
        <item x="181"/>
        <item x="209"/>
        <item x="211"/>
        <item x="202"/>
        <item x="246"/>
        <item x="227"/>
        <item x="258"/>
        <item x="177"/>
        <item x="315"/>
        <item x="299"/>
        <item x="206"/>
        <item x="233"/>
        <item x="219"/>
        <item x="178"/>
        <item x="257"/>
        <item x="298"/>
        <item x="303"/>
        <item x="236"/>
        <item x="271"/>
        <item x="216"/>
        <item x="294"/>
        <item x="191"/>
        <item x="166"/>
        <item x="167"/>
        <item x="238"/>
        <item x="275"/>
        <item x="228"/>
        <item x="160"/>
        <item x="171"/>
        <item x="287"/>
        <item x="261"/>
        <item x="194"/>
        <item x="295"/>
        <item x="218"/>
        <item x="224"/>
        <item x="285"/>
        <item x="286"/>
        <item x="234"/>
        <item x="310"/>
        <item x="291"/>
        <item x="256"/>
        <item x="308"/>
        <item x="249"/>
        <item x="193"/>
        <item x="307"/>
        <item x="220"/>
        <item x="290"/>
        <item x="267"/>
        <item x="240"/>
        <item x="306"/>
        <item x="203"/>
        <item x="213"/>
        <item x="192"/>
        <item x="221"/>
        <item x="302"/>
        <item x="185"/>
        <item x="187"/>
        <item x="196"/>
        <item x="179"/>
        <item x="161"/>
        <item x="182"/>
        <item x="304"/>
        <item x="170"/>
        <item x="305"/>
        <item x="189"/>
        <item x="229"/>
        <item x="367"/>
        <item x="344"/>
        <item x="350"/>
        <item x="376"/>
        <item x="369"/>
        <item x="318"/>
        <item x="322"/>
        <item x="319"/>
        <item x="379"/>
        <item x="374"/>
        <item x="356"/>
        <item x="349"/>
        <item x="365"/>
        <item x="375"/>
        <item x="321"/>
        <item x="338"/>
        <item x="334"/>
        <item x="381"/>
        <item x="339"/>
        <item x="361"/>
        <item x="340"/>
        <item x="326"/>
        <item x="329"/>
        <item x="370"/>
        <item x="380"/>
        <item x="351"/>
        <item x="364"/>
        <item x="363"/>
        <item x="320"/>
        <item x="343"/>
        <item x="359"/>
        <item x="366"/>
        <item x="342"/>
        <item x="373"/>
        <item x="371"/>
        <item x="337"/>
        <item x="345"/>
        <item x="357"/>
        <item x="354"/>
        <item x="317"/>
        <item x="347"/>
        <item x="341"/>
        <item x="352"/>
        <item x="346"/>
        <item x="378"/>
        <item x="323"/>
        <item x="368"/>
        <item x="355"/>
        <item x="325"/>
        <item x="331"/>
        <item x="336"/>
        <item x="362"/>
        <item x="358"/>
        <item x="335"/>
        <item x="333"/>
        <item x="330"/>
        <item x="328"/>
        <item x="327"/>
        <item x="360"/>
        <item x="353"/>
        <item x="324"/>
        <item x="377"/>
        <item x="316"/>
        <item x="332"/>
        <item x="348"/>
        <item x="372"/>
        <item t="default"/>
      </items>
    </pivotField>
    <pivotField showAll="0"/>
    <pivotField axis="axisRow" showAll="0">
      <items count="7">
        <item m="1" x="4"/>
        <item x="3"/>
        <item x="2"/>
        <item m="1" x="5"/>
        <item x="0"/>
        <item x="1"/>
        <item t="default"/>
      </items>
    </pivotField>
    <pivotField showAll="0"/>
    <pivotField showAll="0">
      <items count="4">
        <item x="1"/>
        <item x="2"/>
        <item x="0"/>
        <item t="default"/>
      </items>
    </pivotField>
    <pivotField showAll="0"/>
    <pivotField axis="axisPage" dataField="1" multipleItemSelectionAllowed="1" showAll="0">
      <items count="4">
        <item x="2"/>
        <item x="0"/>
        <item x="1"/>
        <item t="default"/>
      </items>
    </pivotField>
    <pivotField showAll="0"/>
    <pivotField showAll="0"/>
    <pivotField showAll="0"/>
    <pivotField showAll="0"/>
    <pivotField showAll="0"/>
    <pivotField showAll="0"/>
    <pivotField showAll="0"/>
  </pivotFields>
  <rowFields count="1">
    <field x="3"/>
  </rowFields>
  <rowItems count="5">
    <i>
      <x v="1"/>
    </i>
    <i>
      <x v="2"/>
    </i>
    <i>
      <x v="4"/>
    </i>
    <i>
      <x v="5"/>
    </i>
    <i t="grand">
      <x/>
    </i>
  </rowItems>
  <colItems count="1">
    <i/>
  </colItems>
  <pageFields count="1">
    <pageField fld="7" hier="-1"/>
  </pageFields>
  <dataFields count="1">
    <dataField name="Jumlah Kepatuhan Waktu" fld="7" subtotal="count" baseField="3" baseItem="1"/>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7EA13C1A-1EA2-4D85-A4C8-2D876BA413C3}" autoFormatId="16" applyNumberFormats="0" applyBorderFormats="0" applyFontFormats="0" applyPatternFormats="0" applyAlignmentFormats="0" applyWidthHeightFormats="0">
  <queryTableRefresh nextId="26" unboundColumnsRight="6">
    <queryTableFields count="13">
      <queryTableField id="1" name="ID_Pesanan" tableColumnId="1"/>
      <queryTableField id="2" name="Tgl_Pembayaran" tableColumnId="2"/>
      <queryTableField id="3" name="Tgl_Diserahkan_Kurir" tableColumnId="3"/>
      <queryTableField id="4" name="Kurir" tableColumnId="4"/>
      <queryTableField id="5" name="Nomor_Resi" tableColumnId="5"/>
      <queryTableField id="6" name="Status_Pesanan" tableColumnId="6"/>
      <queryTableField id="7" name="Waktu_Diserahkan_Kurir(Hari)" tableColumnId="7"/>
      <queryTableField id="9" dataBound="0" tableColumnId="9"/>
      <queryTableField id="8" dataBound="0" tableColumnId="8"/>
      <queryTableField id="10" dataBound="0" tableColumnId="10"/>
      <queryTableField id="11" dataBound="0" tableColumnId="11"/>
      <queryTableField id="15" dataBound="0" tableColumnId="12"/>
      <queryTableField id="18"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urir" xr10:uid="{0074EB98-ECD5-41E6-92FD-E096DAF8468A}" sourceName="Kurir">
  <pivotTables>
    <pivotTable tabId="6" name="PivotTable1"/>
    <pivotTable tabId="6" name="PivotTable3"/>
    <pivotTable tabId="6" name="PivotTable4"/>
    <pivotTable tabId="6" name="PivotTable2"/>
  </pivotTables>
  <data>
    <tabular pivotCacheId="1373452067">
      <items count="6">
        <i x="3" s="1"/>
        <i x="2" s="1"/>
        <i x="1" s="1"/>
        <i x="0" s="1"/>
        <i x="4"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Pesanan" xr10:uid="{A44AF12B-7899-4E61-8458-3AAD78E01BFF}" sourceName="Status_Pesanan">
  <pivotTables>
    <pivotTable tabId="6" name="PivotTable1"/>
    <pivotTable tabId="6" name="PivotTable3"/>
    <pivotTable tabId="6" name="PivotTable4"/>
    <pivotTable tabId="6" name="PivotTable2"/>
  </pivotTables>
  <data>
    <tabular pivotCacheId="137345206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Kepatuhan_Waktu" xr10:uid="{3A92FE39-4042-471F-8A7D-2B98D9D3090F}" sourceName="Status Kepatuhan Waktu">
  <pivotTables>
    <pivotTable tabId="6" name="PivotTable1"/>
    <pivotTable tabId="6" name="PivotTable3"/>
    <pivotTable tabId="6" name="PivotTable4"/>
    <pivotTable tabId="6" name="PivotTable2"/>
  </pivotTables>
  <data>
    <tabular pivotCacheId="137345206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urir" xr10:uid="{D0DF97B0-62A1-435E-BC24-31DD480BEEA0}" cache="Slicer_Kurir" caption="Kurir" columnCount="4" style="SlicerStyleLight6" rowHeight="241300"/>
  <slicer name="Status_Pesanan" xr10:uid="{ED4731E0-582D-4E7D-A6B7-F19F84DBDC8A}" cache="Slicer_Status_Pesanan" caption="Status_Pesanan" style="SlicerStyleLight6" rowHeight="241300"/>
  <slicer name="Status Kepatuhan Waktu" xr10:uid="{0819FCD1-2610-4500-A997-F203B6827195}" cache="Slicer_Status_Kepatuhan_Waktu" caption="Status Kepatuhan Waktu"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3650D2-FA52-4214-9F03-5EACDB7D3CA9}" name="dOrders_1" displayName="dOrders_1" ref="B8:N508" tableType="queryTable" totalsRowShown="0">
  <autoFilter ref="B8:N508" xr:uid="{C13650D2-FA52-4214-9F03-5EACDB7D3CA9}"/>
  <tableColumns count="13">
    <tableColumn id="1" xr3:uid="{288666FB-D58D-4B98-B323-0E7306A889E5}" uniqueName="1" name="ID_Pesanan" queryTableFieldId="1" dataDxfId="12"/>
    <tableColumn id="2" xr3:uid="{82EA886E-A82B-4C45-9EA6-65C92F675E14}" uniqueName="2" name="Tgl_Pembayaran" queryTableFieldId="2" dataDxfId="11"/>
    <tableColumn id="3" xr3:uid="{89E386E0-98A1-4CAE-A00B-5F2830AABE6D}" uniqueName="3" name="Tgl_Diserahkan_Kurir" queryTableFieldId="3" dataDxfId="10"/>
    <tableColumn id="4" xr3:uid="{9E8182EC-09B6-4B4D-9FD6-2C90F560F73B}" uniqueName="4" name="Kurir" queryTableFieldId="4" dataDxfId="9"/>
    <tableColumn id="5" xr3:uid="{1F4C534C-4DF0-4C17-929C-367A87DAB761}" uniqueName="5" name="Nomor_Resi" queryTableFieldId="5" dataDxfId="8"/>
    <tableColumn id="6" xr3:uid="{F043EDB6-0205-4590-8C35-98E0470FA1BC}" uniqueName="6" name="Status_Pesanan" queryTableFieldId="6" dataDxfId="7"/>
    <tableColumn id="7" xr3:uid="{F173B513-D660-4640-901F-265B5689EB0E}" uniqueName="7" name="Waktu_Diserahkan_Kurir(Hari)" queryTableFieldId="7"/>
    <tableColumn id="9" xr3:uid="{536D1C65-BED4-4655-831E-E3159FD18609}" uniqueName="9" name="Status Kepatuhan Waktu" queryTableFieldId="9" dataDxfId="6">
      <calculatedColumnFormula>_xlfn.IFS(dOrders_1[[#This Row],[Waktu_Diserahkan_Kurir(Hari)]]&gt;$B$4,"Tidak Patuh",dOrders_1[[#This Row],[Waktu_Diserahkan_Kurir(Hari)]]="","Data Tidak Lengkap",TRUE,"Patuh")</calculatedColumnFormula>
    </tableColumn>
    <tableColumn id="8" xr3:uid="{F3779837-CDF3-4C3D-AA49-62D0CF8D61FE}" uniqueName="8" name="Status Resi" queryTableFieldId="8" dataDxfId="5">
      <calculatedColumnFormula>IF(OR(LEN(dOrders_1[[#This Row],[Nomor_Resi]])=$E$3,LEFT(dOrders_1[[#This Row],[Nomor_Resi]],4)=$E$4,ISNUMBER(VALUE(RIGHT(dOrders_1[[#This Row],[Nomor_Resi]],7)))),"Valid","Tidak Valid")</calculatedColumnFormula>
    </tableColumn>
    <tableColumn id="10" xr3:uid="{71893380-8AD1-48CB-9756-8995AE928F2D}" uniqueName="10" name="Status Kelengkapan Tgl Pembayaran" queryTableFieldId="10" dataDxfId="4">
      <calculatedColumnFormula>IF(dOrders_1[[#This Row],[Tgl_Pembayaran]]="","Data Tidak Lengkap","Lengkap")</calculatedColumnFormula>
    </tableColumn>
    <tableColumn id="11" xr3:uid="{95A374E0-5EB8-4803-B51E-A781FB65D17D}" uniqueName="11" name="Status Kelengkapan Tgl Pengiriman" queryTableFieldId="11" dataDxfId="3">
      <calculatedColumnFormula>IF(dOrders_1[[#This Row],[Tgl_Diserahkan_Kurir]]="","Data Tidak Lengkap","Lengkap")</calculatedColumnFormula>
    </tableColumn>
    <tableColumn id="12" xr3:uid="{76D0A48A-F5BA-4EE1-8612-4B4E467D5480}" uniqueName="12" name="Status Kelengkapan Kurir" queryTableFieldId="15" dataDxfId="2">
      <calculatedColumnFormula>IF(dOrders_1[[#This Row],[Kurir]]="","Data Tidak Lengkap","Lengkap")</calculatedColumnFormula>
    </tableColumn>
    <tableColumn id="13" xr3:uid="{03C922D5-24C0-4523-AFD2-03821076A050}" uniqueName="13" name="Status Kebersihan Data" queryTableFieldId="18" dataDxfId="1">
      <calculatedColumnFormula>IF(OR(dOrders_1[[#This Row],[Status Resi]]="Tidak Valid",dOrders_1[[#This Row],[Status Kelengkapan Tgl Pembayaran]]="Data Tidak Lengkap",dOrders_1[[#This Row],[Status Kelengkapan Tgl Pengiriman]]="Data Tidak Lengkap",dOrders_1[[#This Row],[Status Kelengkapan Kurir]]="Data Tidak Lengkap"),"Data Tidak Bersih","Bersih")</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gl_Pembayaran" xr10:uid="{908113C2-6971-482E-AA73-14EB3764DF9C}" sourceName="Tgl_Pembayaran">
  <pivotTables>
    <pivotTable tabId="6" name="PivotTable2"/>
    <pivotTable tabId="6" name="PivotTable1"/>
    <pivotTable tabId="6" name="PivotTable3"/>
    <pivotTable tabId="6" name="PivotTable4"/>
  </pivotTables>
  <state minimalRefreshVersion="6" lastRefreshVersion="6" pivotCacheId="1373452067" filterType="unknown">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gl_Pembayaran" xr10:uid="{8360B24F-4D24-429E-83ED-8948457F7379}" cache="NativeTimeline_Tgl_Pembayaran" caption="Tgl_Pembayaran" level="2" selectionLevel="2" scrollPosition="2023-01-01T00:00:00" style="TimeSlicerStyleLight6"/>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3EC1-942D-4A30-8BA2-3A573B9EC76E}">
  <dimension ref="B3:U508"/>
  <sheetViews>
    <sheetView topLeftCell="J1" zoomScale="96" zoomScaleNormal="100" workbookViewId="0">
      <selection activeCell="N9" sqref="N9"/>
    </sheetView>
  </sheetViews>
  <sheetFormatPr defaultRowHeight="15" x14ac:dyDescent="0.25"/>
  <cols>
    <col min="1" max="1" width="13.5703125" bestFit="1" customWidth="1"/>
    <col min="2" max="2" width="21.85546875" bestFit="1" customWidth="1"/>
    <col min="3" max="3" width="18.140625" bestFit="1" customWidth="1"/>
    <col min="4" max="4" width="22.5703125" bestFit="1" customWidth="1"/>
    <col min="5" max="5" width="11.28515625" bestFit="1" customWidth="1"/>
    <col min="6" max="6" width="15.28515625" bestFit="1" customWidth="1"/>
    <col min="7" max="7" width="17.7109375" bestFit="1" customWidth="1"/>
    <col min="8" max="8" width="31.140625" bestFit="1" customWidth="1"/>
    <col min="9" max="9" width="26.140625" bestFit="1" customWidth="1"/>
    <col min="10" max="10" width="13.140625" bestFit="1" customWidth="1"/>
    <col min="11" max="11" width="36.140625" bestFit="1" customWidth="1"/>
    <col min="12" max="12" width="35" bestFit="1" customWidth="1"/>
    <col min="13" max="13" width="26.140625" bestFit="1" customWidth="1"/>
    <col min="14" max="14" width="24.42578125" bestFit="1" customWidth="1"/>
    <col min="15" max="15" width="8.42578125" bestFit="1" customWidth="1"/>
    <col min="17" max="17" width="15.85546875" customWidth="1"/>
    <col min="18" max="18" width="12" bestFit="1" customWidth="1"/>
    <col min="19" max="19" width="8.7109375" customWidth="1"/>
    <col min="21" max="21" width="227.5703125" bestFit="1" customWidth="1"/>
    <col min="22" max="22" width="75.42578125" bestFit="1" customWidth="1"/>
  </cols>
  <sheetData>
    <row r="3" spans="2:21" x14ac:dyDescent="0.25">
      <c r="B3" s="3" t="s">
        <v>14</v>
      </c>
      <c r="D3" s="3" t="s">
        <v>15</v>
      </c>
      <c r="E3" s="2">
        <f>LEN(E4)+LEN(F4)</f>
        <v>11</v>
      </c>
    </row>
    <row r="4" spans="2:21" x14ac:dyDescent="0.25">
      <c r="B4" s="2">
        <v>5</v>
      </c>
      <c r="D4" s="3" t="s">
        <v>16</v>
      </c>
      <c r="E4" s="2" t="s">
        <v>17</v>
      </c>
      <c r="F4" s="2" t="s">
        <v>18</v>
      </c>
    </row>
    <row r="8" spans="2:21" x14ac:dyDescent="0.25">
      <c r="B8" t="s">
        <v>0</v>
      </c>
      <c r="C8" t="s">
        <v>1</v>
      </c>
      <c r="D8" t="s">
        <v>2</v>
      </c>
      <c r="E8" t="s">
        <v>3</v>
      </c>
      <c r="F8" t="s">
        <v>4</v>
      </c>
      <c r="G8" t="s">
        <v>5</v>
      </c>
      <c r="H8" t="s">
        <v>6</v>
      </c>
      <c r="I8" t="s">
        <v>975</v>
      </c>
      <c r="J8" t="s">
        <v>13</v>
      </c>
      <c r="K8" t="s">
        <v>976</v>
      </c>
      <c r="L8" t="s">
        <v>977</v>
      </c>
      <c r="M8" t="s">
        <v>983</v>
      </c>
      <c r="N8" t="s">
        <v>984</v>
      </c>
      <c r="P8" s="3" t="s">
        <v>979</v>
      </c>
      <c r="Q8" s="3" t="s">
        <v>978</v>
      </c>
      <c r="S8" s="7" t="s">
        <v>988</v>
      </c>
      <c r="U8" s="9" t="s">
        <v>982</v>
      </c>
    </row>
    <row r="9" spans="2:21" x14ac:dyDescent="0.25">
      <c r="B9" t="s">
        <v>28</v>
      </c>
      <c r="C9" s="1">
        <v>45581</v>
      </c>
      <c r="D9" s="1">
        <v>45583</v>
      </c>
      <c r="E9" t="s">
        <v>25</v>
      </c>
      <c r="F9" t="s">
        <v>580</v>
      </c>
      <c r="G9" t="s">
        <v>8</v>
      </c>
      <c r="H9">
        <v>2</v>
      </c>
      <c r="I9" t="str">
        <f>_xlfn.IFS(dOrders_1[[#This Row],[Waktu_Diserahkan_Kurir(Hari)]]&gt;$B$4,"Tidak Patuh",dOrders_1[[#This Row],[Waktu_Diserahkan_Kurir(Hari)]]="","Data Tidak Lengkap",TRUE,"Patuh")</f>
        <v>Patuh</v>
      </c>
      <c r="J9" t="str">
        <f>IF(OR(LEN(dOrders_1[[#This Row],[Nomor_Resi]])=$E$3,LEFT(dOrders_1[[#This Row],[Nomor_Resi]],4)=$E$4,ISNUMBER(VALUE(RIGHT(dOrders_1[[#This Row],[Nomor_Resi]],7)))),"Valid","Tidak Valid")</f>
        <v>Valid</v>
      </c>
      <c r="K9" t="str">
        <f>IF(dOrders_1[[#This Row],[Tgl_Pembayaran]]="","Data Tidak Lengkap","Lengkap")</f>
        <v>Lengkap</v>
      </c>
      <c r="L9" t="str">
        <f>IF(dOrders_1[[#This Row],[Tgl_Diserahkan_Kurir]]="","Data Tidak Lengkap","Lengkap")</f>
        <v>Lengkap</v>
      </c>
      <c r="M9" t="str">
        <f>IF(dOrders_1[[#This Row],[Kurir]]="","Data Tidak Lengkap","Lengkap")</f>
        <v>Lengkap</v>
      </c>
      <c r="N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P9" s="2" t="s">
        <v>980</v>
      </c>
      <c r="Q9" s="2" t="s">
        <v>7</v>
      </c>
      <c r="S9" s="8" t="str">
        <f>IF(dOrders_1[Kurir]="","Kurir Tidak Diisi", IFERROR(VLOOKUP(dOrders_1[[#This Row],[Kurir]],$P$9:$Q$12,2,FALSE),dOrders_1[[#This Row],[Kurir]]))</f>
        <v>SiCepat</v>
      </c>
      <c r="U9" t="str">
        <f ca="1">_xlfn.FORMULATEXT(S9)</f>
        <v>=IF(dOrders_1[Kurir]="";"Kurir Tidak Diisi"; IFERROR(VLOOKUP(dOrders_1[@Kurir];$P$9:$Q$12;2;FALSE);dOrders_1[@Kurir]))</v>
      </c>
    </row>
    <row r="10" spans="2:21" x14ac:dyDescent="0.25">
      <c r="B10" t="s">
        <v>29</v>
      </c>
      <c r="C10" s="1">
        <v>45022</v>
      </c>
      <c r="D10" s="1">
        <v>45027</v>
      </c>
      <c r="E10" t="s">
        <v>25</v>
      </c>
      <c r="F10" t="s">
        <v>581</v>
      </c>
      <c r="G10" t="s">
        <v>8</v>
      </c>
      <c r="H10">
        <v>5</v>
      </c>
      <c r="I10" t="str">
        <f>_xlfn.IFS(dOrders_1[[#This Row],[Waktu_Diserahkan_Kurir(Hari)]]&gt;$B$4,"Tidak Patuh",dOrders_1[[#This Row],[Waktu_Diserahkan_Kurir(Hari)]]="","Data Tidak Lengkap",TRUE,"Patuh")</f>
        <v>Patuh</v>
      </c>
      <c r="J10" t="str">
        <f>IF(OR(LEN(dOrders_1[[#This Row],[Nomor_Resi]])=$E$3,LEFT(dOrders_1[[#This Row],[Nomor_Resi]],4)=$E$4,ISNUMBER(VALUE(RIGHT(dOrders_1[[#This Row],[Nomor_Resi]],7)))),"Valid","Tidak Valid")</f>
        <v>Valid</v>
      </c>
      <c r="K10" t="str">
        <f>IF(dOrders_1[[#This Row],[Tgl_Pembayaran]]="","Data Tidak Lengkap","Lengkap")</f>
        <v>Lengkap</v>
      </c>
      <c r="L10" t="str">
        <f>IF(dOrders_1[[#This Row],[Tgl_Diserahkan_Kurir]]="","Data Tidak Lengkap","Lengkap")</f>
        <v>Lengkap</v>
      </c>
      <c r="M10" t="str">
        <f>IF(dOrders_1[[#This Row],[Kurir]]="","Data Tidak Lengkap","Lengkap")</f>
        <v>Lengkap</v>
      </c>
      <c r="N1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P10" s="2" t="s">
        <v>27</v>
      </c>
      <c r="Q10" s="2" t="s">
        <v>10</v>
      </c>
      <c r="S10" s="8" t="str">
        <f>IF(dOrders_1[Kurir]="","Kurir Tidak Diisi", IFERROR(VLOOKUP(dOrders_1[[#This Row],[Kurir]],$P$9:$Q$12,2,FALSE),dOrders_1[[#This Row],[Kurir]]))</f>
        <v>SiCepat</v>
      </c>
    </row>
    <row r="11" spans="2:21" x14ac:dyDescent="0.25">
      <c r="B11" t="s">
        <v>30</v>
      </c>
      <c r="C11" s="1">
        <v>45641</v>
      </c>
      <c r="D11" s="1">
        <v>45656</v>
      </c>
      <c r="E11" t="s">
        <v>7</v>
      </c>
      <c r="F11" t="s">
        <v>31</v>
      </c>
      <c r="G11" t="s">
        <v>32</v>
      </c>
      <c r="H11">
        <v>15</v>
      </c>
      <c r="I11" t="str">
        <f>_xlfn.IFS(dOrders_1[[#This Row],[Waktu_Diserahkan_Kurir(Hari)]]&gt;$B$4,"Tidak Patuh",dOrders_1[[#This Row],[Waktu_Diserahkan_Kurir(Hari)]]="","Data Tidak Lengkap",TRUE,"Patuh")</f>
        <v>Tidak Patuh</v>
      </c>
      <c r="J11" t="str">
        <f>IF(OR(LEN(dOrders_1[[#This Row],[Nomor_Resi]])=$E$3,LEFT(dOrders_1[[#This Row],[Nomor_Resi]],4)=$E$4,ISNUMBER(VALUE(RIGHT(dOrders_1[[#This Row],[Nomor_Resi]],7)))),"Valid","Tidak Valid")</f>
        <v>Valid</v>
      </c>
      <c r="K11" t="str">
        <f>IF(dOrders_1[[#This Row],[Tgl_Pembayaran]]="","Data Tidak Lengkap","Lengkap")</f>
        <v>Lengkap</v>
      </c>
      <c r="L11" t="str">
        <f>IF(dOrders_1[[#This Row],[Tgl_Diserahkan_Kurir]]="","Data Tidak Lengkap","Lengkap")</f>
        <v>Lengkap</v>
      </c>
      <c r="M11" t="str">
        <f>IF(dOrders_1[[#This Row],[Kurir]]="","Data Tidak Lengkap","Lengkap")</f>
        <v>Lengkap</v>
      </c>
      <c r="N1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P11" s="2" t="s">
        <v>25</v>
      </c>
      <c r="Q11" s="2" t="s">
        <v>9</v>
      </c>
      <c r="S11" s="8" t="str">
        <f>IF(dOrders_1[Kurir]="","Kurir Tidak Diisi", IFERROR(VLOOKUP(dOrders_1[[#This Row],[Kurir]],$P$9:$Q$12,2,FALSE),dOrders_1[[#This Row],[Kurir]]))</f>
        <v>JNE</v>
      </c>
      <c r="U11" s="9" t="s">
        <v>985</v>
      </c>
    </row>
    <row r="12" spans="2:21" x14ac:dyDescent="0.25">
      <c r="B12" t="s">
        <v>33</v>
      </c>
      <c r="C12" s="1">
        <v>45476</v>
      </c>
      <c r="D12" s="1">
        <v>45478</v>
      </c>
      <c r="E12" t="s">
        <v>9</v>
      </c>
      <c r="F12" t="s">
        <v>582</v>
      </c>
      <c r="G12" t="s">
        <v>32</v>
      </c>
      <c r="H12">
        <v>2</v>
      </c>
      <c r="I12" t="str">
        <f>_xlfn.IFS(dOrders_1[[#This Row],[Waktu_Diserahkan_Kurir(Hari)]]&gt;$B$4,"Tidak Patuh",dOrders_1[[#This Row],[Waktu_Diserahkan_Kurir(Hari)]]="","Data Tidak Lengkap",TRUE,"Patuh")</f>
        <v>Patuh</v>
      </c>
      <c r="J12" t="str">
        <f>IF(OR(LEN(dOrders_1[[#This Row],[Nomor_Resi]])=$E$3,LEFT(dOrders_1[[#This Row],[Nomor_Resi]],4)=$E$4,ISNUMBER(VALUE(RIGHT(dOrders_1[[#This Row],[Nomor_Resi]],7)))),"Valid","Tidak Valid")</f>
        <v>Valid</v>
      </c>
      <c r="K12" t="str">
        <f>IF(dOrders_1[[#This Row],[Tgl_Pembayaran]]="","Data Tidak Lengkap","Lengkap")</f>
        <v>Lengkap</v>
      </c>
      <c r="L12" t="str">
        <f>IF(dOrders_1[[#This Row],[Tgl_Diserahkan_Kurir]]="","Data Tidak Lengkap","Lengkap")</f>
        <v>Lengkap</v>
      </c>
      <c r="M12" t="str">
        <f>IF(dOrders_1[[#This Row],[Kurir]]="","Data Tidak Lengkap","Lengkap")</f>
        <v>Lengkap</v>
      </c>
      <c r="N1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P12" s="2" t="s">
        <v>981</v>
      </c>
      <c r="Q12" s="2" t="s">
        <v>48</v>
      </c>
      <c r="S12" s="8" t="str">
        <f>IF(dOrders_1[Kurir]="","Kurir Tidak Diisi", IFERROR(VLOOKUP(dOrders_1[[#This Row],[Kurir]],$P$9:$Q$12,2,FALSE),dOrders_1[[#This Row],[Kurir]]))</f>
        <v>SiCepat</v>
      </c>
      <c r="U12" t="str">
        <f ca="1">_xlfn.FORMULATEXT(N9)</f>
        <v>=IF(OR([@[Status Resi]]="Tidak Valid";[@[Status Kelengkapan Tgl Pembayaran]]="Data Tidak Lengkap";[@[Status Kelengkapan Tgl Pengiriman]]="Data Tidak Lengkap";[@[Status Kelengkapan Kurir]]="Data Tidak Lengkap");"Data Tidak Bersih";"Bersih")</v>
      </c>
    </row>
    <row r="13" spans="2:21" x14ac:dyDescent="0.25">
      <c r="B13" t="s">
        <v>34</v>
      </c>
      <c r="C13" s="1">
        <v>45391</v>
      </c>
      <c r="D13" s="1">
        <v>45401</v>
      </c>
      <c r="E13" t="s">
        <v>25</v>
      </c>
      <c r="F13" t="s">
        <v>583</v>
      </c>
      <c r="G13" t="s">
        <v>32</v>
      </c>
      <c r="H13">
        <v>10</v>
      </c>
      <c r="I13" t="str">
        <f>_xlfn.IFS(dOrders_1[[#This Row],[Waktu_Diserahkan_Kurir(Hari)]]&gt;$B$4,"Tidak Patuh",dOrders_1[[#This Row],[Waktu_Diserahkan_Kurir(Hari)]]="","Data Tidak Lengkap",TRUE,"Patuh")</f>
        <v>Tidak Patuh</v>
      </c>
      <c r="J13" t="str">
        <f>IF(OR(LEN(dOrders_1[[#This Row],[Nomor_Resi]])=$E$3,LEFT(dOrders_1[[#This Row],[Nomor_Resi]],4)=$E$4,ISNUMBER(VALUE(RIGHT(dOrders_1[[#This Row],[Nomor_Resi]],7)))),"Valid","Tidak Valid")</f>
        <v>Valid</v>
      </c>
      <c r="K13" t="str">
        <f>IF(dOrders_1[[#This Row],[Tgl_Pembayaran]]="","Data Tidak Lengkap","Lengkap")</f>
        <v>Lengkap</v>
      </c>
      <c r="L13" t="str">
        <f>IF(dOrders_1[[#This Row],[Tgl_Diserahkan_Kurir]]="","Data Tidak Lengkap","Lengkap")</f>
        <v>Lengkap</v>
      </c>
      <c r="M13" t="str">
        <f>IF(dOrders_1[[#This Row],[Kurir]]="","Data Tidak Lengkap","Lengkap")</f>
        <v>Lengkap</v>
      </c>
      <c r="N1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3" s="8" t="str">
        <f>IF(dOrders_1[Kurir]="","Kurir Tidak Diisi", IFERROR(VLOOKUP(dOrders_1[[#This Row],[Kurir]],$P$9:$Q$12,2,FALSE),dOrders_1[[#This Row],[Kurir]]))</f>
        <v>SiCepat</v>
      </c>
    </row>
    <row r="14" spans="2:21" x14ac:dyDescent="0.25">
      <c r="B14" t="s">
        <v>35</v>
      </c>
      <c r="C14" s="1">
        <v>45315</v>
      </c>
      <c r="D14" s="1">
        <v>45322</v>
      </c>
      <c r="E14" t="s">
        <v>7</v>
      </c>
      <c r="F14" t="s">
        <v>22</v>
      </c>
      <c r="G14" t="s">
        <v>32</v>
      </c>
      <c r="H14">
        <v>7</v>
      </c>
      <c r="I14" t="str">
        <f>_xlfn.IFS(dOrders_1[[#This Row],[Waktu_Diserahkan_Kurir(Hari)]]&gt;$B$4,"Tidak Patuh",dOrders_1[[#This Row],[Waktu_Diserahkan_Kurir(Hari)]]="","Data Tidak Lengkap",TRUE,"Patuh")</f>
        <v>Tidak Patuh</v>
      </c>
      <c r="J14" t="str">
        <f>IF(OR(LEN(dOrders_1[[#This Row],[Nomor_Resi]])=$E$3,LEFT(dOrders_1[[#This Row],[Nomor_Resi]],4)=$E$4,ISNUMBER(VALUE(RIGHT(dOrders_1[[#This Row],[Nomor_Resi]],7)))),"Valid","Tidak Valid")</f>
        <v>Tidak Valid</v>
      </c>
      <c r="K14" t="str">
        <f>IF(dOrders_1[[#This Row],[Tgl_Pembayaran]]="","Data Tidak Lengkap","Lengkap")</f>
        <v>Lengkap</v>
      </c>
      <c r="L14" t="str">
        <f>IF(dOrders_1[[#This Row],[Tgl_Diserahkan_Kurir]]="","Data Tidak Lengkap","Lengkap")</f>
        <v>Lengkap</v>
      </c>
      <c r="M14" t="str">
        <f>IF(dOrders_1[[#This Row],[Kurir]]="","Data Tidak Lengkap","Lengkap")</f>
        <v>Lengkap</v>
      </c>
      <c r="N14"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14" s="8" t="str">
        <f>IF(dOrders_1[Kurir]="","Kurir Tidak Diisi", IFERROR(VLOOKUP(dOrders_1[[#This Row],[Kurir]],$P$9:$Q$12,2,FALSE),dOrders_1[[#This Row],[Kurir]]))</f>
        <v>JNE</v>
      </c>
    </row>
    <row r="15" spans="2:21" x14ac:dyDescent="0.25">
      <c r="B15" t="s">
        <v>36</v>
      </c>
      <c r="C15" s="1">
        <v>45337</v>
      </c>
      <c r="D15" s="1">
        <v>45344</v>
      </c>
      <c r="E15" t="s">
        <v>7</v>
      </c>
      <c r="F15" t="s">
        <v>584</v>
      </c>
      <c r="G15" t="s">
        <v>8</v>
      </c>
      <c r="H15">
        <v>7</v>
      </c>
      <c r="I15" t="str">
        <f>_xlfn.IFS(dOrders_1[[#This Row],[Waktu_Diserahkan_Kurir(Hari)]]&gt;$B$4,"Tidak Patuh",dOrders_1[[#This Row],[Waktu_Diserahkan_Kurir(Hari)]]="","Data Tidak Lengkap",TRUE,"Patuh")</f>
        <v>Tidak Patuh</v>
      </c>
      <c r="J15" t="str">
        <f>IF(OR(LEN(dOrders_1[[#This Row],[Nomor_Resi]])=$E$3,LEFT(dOrders_1[[#This Row],[Nomor_Resi]],4)=$E$4,ISNUMBER(VALUE(RIGHT(dOrders_1[[#This Row],[Nomor_Resi]],7)))),"Valid","Tidak Valid")</f>
        <v>Valid</v>
      </c>
      <c r="K15" t="str">
        <f>IF(dOrders_1[[#This Row],[Tgl_Pembayaran]]="","Data Tidak Lengkap","Lengkap")</f>
        <v>Lengkap</v>
      </c>
      <c r="L15" t="str">
        <f>IF(dOrders_1[[#This Row],[Tgl_Diserahkan_Kurir]]="","Data Tidak Lengkap","Lengkap")</f>
        <v>Lengkap</v>
      </c>
      <c r="M15" t="str">
        <f>IF(dOrders_1[[#This Row],[Kurir]]="","Data Tidak Lengkap","Lengkap")</f>
        <v>Lengkap</v>
      </c>
      <c r="N1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5" s="8" t="str">
        <f>IF(dOrders_1[Kurir]="","Kurir Tidak Diisi", IFERROR(VLOOKUP(dOrders_1[[#This Row],[Kurir]],$P$9:$Q$12,2,FALSE),dOrders_1[[#This Row],[Kurir]]))</f>
        <v>JNE</v>
      </c>
    </row>
    <row r="16" spans="2:21" x14ac:dyDescent="0.25">
      <c r="B16" t="s">
        <v>37</v>
      </c>
      <c r="C16" s="1">
        <v>45179</v>
      </c>
      <c r="D16" s="1">
        <v>45186</v>
      </c>
      <c r="E16" t="s">
        <v>12</v>
      </c>
      <c r="F16" t="s">
        <v>585</v>
      </c>
      <c r="G16" t="s">
        <v>8</v>
      </c>
      <c r="H16">
        <v>7</v>
      </c>
      <c r="I16" t="str">
        <f>_xlfn.IFS(dOrders_1[[#This Row],[Waktu_Diserahkan_Kurir(Hari)]]&gt;$B$4,"Tidak Patuh",dOrders_1[[#This Row],[Waktu_Diserahkan_Kurir(Hari)]]="","Data Tidak Lengkap",TRUE,"Patuh")</f>
        <v>Tidak Patuh</v>
      </c>
      <c r="J16" t="str">
        <f>IF(OR(LEN(dOrders_1[[#This Row],[Nomor_Resi]])=$E$3,LEFT(dOrders_1[[#This Row],[Nomor_Resi]],4)=$E$4,ISNUMBER(VALUE(RIGHT(dOrders_1[[#This Row],[Nomor_Resi]],7)))),"Valid","Tidak Valid")</f>
        <v>Valid</v>
      </c>
      <c r="K16" t="str">
        <f>IF(dOrders_1[[#This Row],[Tgl_Pembayaran]]="","Data Tidak Lengkap","Lengkap")</f>
        <v>Lengkap</v>
      </c>
      <c r="L16" t="str">
        <f>IF(dOrders_1[[#This Row],[Tgl_Diserahkan_Kurir]]="","Data Tidak Lengkap","Lengkap")</f>
        <v>Lengkap</v>
      </c>
      <c r="M16" t="str">
        <f>IF(dOrders_1[[#This Row],[Kurir]]="","Data Tidak Lengkap","Lengkap")</f>
        <v>Data Tidak Lengkap</v>
      </c>
      <c r="N16"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16" s="8" t="str">
        <f>IF(dOrders_1[Kurir]="","Kurir Tidak Diisi", IFERROR(VLOOKUP(dOrders_1[[#This Row],[Kurir]],$P$9:$Q$12,2,FALSE),dOrders_1[[#This Row],[Kurir]]))</f>
        <v>Kurir Tidak Diisi</v>
      </c>
    </row>
    <row r="17" spans="2:19" x14ac:dyDescent="0.25">
      <c r="B17" t="s">
        <v>38</v>
      </c>
      <c r="C17" s="1">
        <v>45569</v>
      </c>
      <c r="D17" s="1">
        <v>45572</v>
      </c>
      <c r="E17" t="s">
        <v>9</v>
      </c>
      <c r="F17" t="s">
        <v>12</v>
      </c>
      <c r="G17" t="s">
        <v>11</v>
      </c>
      <c r="H17">
        <v>3</v>
      </c>
      <c r="I17" t="str">
        <f>_xlfn.IFS(dOrders_1[[#This Row],[Waktu_Diserahkan_Kurir(Hari)]]&gt;$B$4,"Tidak Patuh",dOrders_1[[#This Row],[Waktu_Diserahkan_Kurir(Hari)]]="","Data Tidak Lengkap",TRUE,"Patuh")</f>
        <v>Patuh</v>
      </c>
      <c r="J17" t="str">
        <f>IF(OR(LEN(dOrders_1[[#This Row],[Nomor_Resi]])=$E$3,LEFT(dOrders_1[[#This Row],[Nomor_Resi]],4)=$E$4,ISNUMBER(VALUE(RIGHT(dOrders_1[[#This Row],[Nomor_Resi]],7)))),"Valid","Tidak Valid")</f>
        <v>Tidak Valid</v>
      </c>
      <c r="K17" t="str">
        <f>IF(dOrders_1[[#This Row],[Tgl_Pembayaran]]="","Data Tidak Lengkap","Lengkap")</f>
        <v>Lengkap</v>
      </c>
      <c r="L17" t="str">
        <f>IF(dOrders_1[[#This Row],[Tgl_Diserahkan_Kurir]]="","Data Tidak Lengkap","Lengkap")</f>
        <v>Lengkap</v>
      </c>
      <c r="M17" t="str">
        <f>IF(dOrders_1[[#This Row],[Kurir]]="","Data Tidak Lengkap","Lengkap")</f>
        <v>Lengkap</v>
      </c>
      <c r="N17"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17" s="8" t="str">
        <f>IF(dOrders_1[Kurir]="","Kurir Tidak Diisi", IFERROR(VLOOKUP(dOrders_1[[#This Row],[Kurir]],$P$9:$Q$12,2,FALSE),dOrders_1[[#This Row],[Kurir]]))</f>
        <v>SiCepat</v>
      </c>
    </row>
    <row r="18" spans="2:19" x14ac:dyDescent="0.25">
      <c r="B18" t="s">
        <v>39</v>
      </c>
      <c r="C18" s="1">
        <v>45044</v>
      </c>
      <c r="D18" s="1">
        <v>45051</v>
      </c>
      <c r="E18" t="s">
        <v>7</v>
      </c>
      <c r="F18" t="s">
        <v>586</v>
      </c>
      <c r="G18" t="s">
        <v>11</v>
      </c>
      <c r="H18">
        <v>7</v>
      </c>
      <c r="I18" t="str">
        <f>_xlfn.IFS(dOrders_1[[#This Row],[Waktu_Diserahkan_Kurir(Hari)]]&gt;$B$4,"Tidak Patuh",dOrders_1[[#This Row],[Waktu_Diserahkan_Kurir(Hari)]]="","Data Tidak Lengkap",TRUE,"Patuh")</f>
        <v>Tidak Patuh</v>
      </c>
      <c r="J18" t="str">
        <f>IF(OR(LEN(dOrders_1[[#This Row],[Nomor_Resi]])=$E$3,LEFT(dOrders_1[[#This Row],[Nomor_Resi]],4)=$E$4,ISNUMBER(VALUE(RIGHT(dOrders_1[[#This Row],[Nomor_Resi]],7)))),"Valid","Tidak Valid")</f>
        <v>Valid</v>
      </c>
      <c r="K18" t="str">
        <f>IF(dOrders_1[[#This Row],[Tgl_Pembayaran]]="","Data Tidak Lengkap","Lengkap")</f>
        <v>Lengkap</v>
      </c>
      <c r="L18" t="str">
        <f>IF(dOrders_1[[#This Row],[Tgl_Diserahkan_Kurir]]="","Data Tidak Lengkap","Lengkap")</f>
        <v>Lengkap</v>
      </c>
      <c r="M18" t="str">
        <f>IF(dOrders_1[[#This Row],[Kurir]]="","Data Tidak Lengkap","Lengkap")</f>
        <v>Lengkap</v>
      </c>
      <c r="N1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8" s="8" t="str">
        <f>IF(dOrders_1[Kurir]="","Kurir Tidak Diisi", IFERROR(VLOOKUP(dOrders_1[[#This Row],[Kurir]],$P$9:$Q$12,2,FALSE),dOrders_1[[#This Row],[Kurir]]))</f>
        <v>JNE</v>
      </c>
    </row>
    <row r="19" spans="2:19" x14ac:dyDescent="0.25">
      <c r="B19" t="s">
        <v>40</v>
      </c>
      <c r="C19" s="1">
        <v>45035</v>
      </c>
      <c r="D19" s="1">
        <v>45042</v>
      </c>
      <c r="E19" t="s">
        <v>9</v>
      </c>
      <c r="F19" t="s">
        <v>587</v>
      </c>
      <c r="G19" t="s">
        <v>8</v>
      </c>
      <c r="H19">
        <v>7</v>
      </c>
      <c r="I19" t="str">
        <f>_xlfn.IFS(dOrders_1[[#This Row],[Waktu_Diserahkan_Kurir(Hari)]]&gt;$B$4,"Tidak Patuh",dOrders_1[[#This Row],[Waktu_Diserahkan_Kurir(Hari)]]="","Data Tidak Lengkap",TRUE,"Patuh")</f>
        <v>Tidak Patuh</v>
      </c>
      <c r="J19" t="str">
        <f>IF(OR(LEN(dOrders_1[[#This Row],[Nomor_Resi]])=$E$3,LEFT(dOrders_1[[#This Row],[Nomor_Resi]],4)=$E$4,ISNUMBER(VALUE(RIGHT(dOrders_1[[#This Row],[Nomor_Resi]],7)))),"Valid","Tidak Valid")</f>
        <v>Valid</v>
      </c>
      <c r="K19" t="str">
        <f>IF(dOrders_1[[#This Row],[Tgl_Pembayaran]]="","Data Tidak Lengkap","Lengkap")</f>
        <v>Lengkap</v>
      </c>
      <c r="L19" t="str">
        <f>IF(dOrders_1[[#This Row],[Tgl_Diserahkan_Kurir]]="","Data Tidak Lengkap","Lengkap")</f>
        <v>Lengkap</v>
      </c>
      <c r="M19" t="str">
        <f>IF(dOrders_1[[#This Row],[Kurir]]="","Data Tidak Lengkap","Lengkap")</f>
        <v>Lengkap</v>
      </c>
      <c r="N1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9" s="8" t="str">
        <f>IF(dOrders_1[Kurir]="","Kurir Tidak Diisi", IFERROR(VLOOKUP(dOrders_1[[#This Row],[Kurir]],$P$9:$Q$12,2,FALSE),dOrders_1[[#This Row],[Kurir]]))</f>
        <v>SiCepat</v>
      </c>
    </row>
    <row r="20" spans="2:19" x14ac:dyDescent="0.25">
      <c r="B20" t="s">
        <v>41</v>
      </c>
      <c r="C20" s="1">
        <v>44986</v>
      </c>
      <c r="D20" s="1">
        <v>44991</v>
      </c>
      <c r="E20" t="s">
        <v>48</v>
      </c>
      <c r="F20" t="s">
        <v>588</v>
      </c>
      <c r="G20" t="s">
        <v>11</v>
      </c>
      <c r="H20">
        <v>5</v>
      </c>
      <c r="I20" t="str">
        <f>_xlfn.IFS(dOrders_1[[#This Row],[Waktu_Diserahkan_Kurir(Hari)]]&gt;$B$4,"Tidak Patuh",dOrders_1[[#This Row],[Waktu_Diserahkan_Kurir(Hari)]]="","Data Tidak Lengkap",TRUE,"Patuh")</f>
        <v>Patuh</v>
      </c>
      <c r="J20" t="str">
        <f>IF(OR(LEN(dOrders_1[[#This Row],[Nomor_Resi]])=$E$3,LEFT(dOrders_1[[#This Row],[Nomor_Resi]],4)=$E$4,ISNUMBER(VALUE(RIGHT(dOrders_1[[#This Row],[Nomor_Resi]],7)))),"Valid","Tidak Valid")</f>
        <v>Valid</v>
      </c>
      <c r="K20" t="str">
        <f>IF(dOrders_1[[#This Row],[Tgl_Pembayaran]]="","Data Tidak Lengkap","Lengkap")</f>
        <v>Lengkap</v>
      </c>
      <c r="L20" t="str">
        <f>IF(dOrders_1[[#This Row],[Tgl_Diserahkan_Kurir]]="","Data Tidak Lengkap","Lengkap")</f>
        <v>Lengkap</v>
      </c>
      <c r="M20" t="str">
        <f>IF(dOrders_1[[#This Row],[Kurir]]="","Data Tidak Lengkap","Lengkap")</f>
        <v>Lengkap</v>
      </c>
      <c r="N2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0" s="8" t="str">
        <f>IF(dOrders_1[Kurir]="","Kurir Tidak Diisi", IFERROR(VLOOKUP(dOrders_1[[#This Row],[Kurir]],$P$9:$Q$12,2,FALSE),dOrders_1[[#This Row],[Kurir]]))</f>
        <v>Anteraja</v>
      </c>
    </row>
    <row r="21" spans="2:19" x14ac:dyDescent="0.25">
      <c r="B21" t="s">
        <v>42</v>
      </c>
      <c r="C21" s="1">
        <v>45820</v>
      </c>
      <c r="D21" s="1">
        <v>45835</v>
      </c>
      <c r="E21" t="s">
        <v>25</v>
      </c>
      <c r="F21" t="s">
        <v>589</v>
      </c>
      <c r="G21" t="s">
        <v>8</v>
      </c>
      <c r="H21">
        <v>15</v>
      </c>
      <c r="I21" t="str">
        <f>_xlfn.IFS(dOrders_1[[#This Row],[Waktu_Diserahkan_Kurir(Hari)]]&gt;$B$4,"Tidak Patuh",dOrders_1[[#This Row],[Waktu_Diserahkan_Kurir(Hari)]]="","Data Tidak Lengkap",TRUE,"Patuh")</f>
        <v>Tidak Patuh</v>
      </c>
      <c r="J21" t="str">
        <f>IF(OR(LEN(dOrders_1[[#This Row],[Nomor_Resi]])=$E$3,LEFT(dOrders_1[[#This Row],[Nomor_Resi]],4)=$E$4,ISNUMBER(VALUE(RIGHT(dOrders_1[[#This Row],[Nomor_Resi]],7)))),"Valid","Tidak Valid")</f>
        <v>Valid</v>
      </c>
      <c r="K21" t="str">
        <f>IF(dOrders_1[[#This Row],[Tgl_Pembayaran]]="","Data Tidak Lengkap","Lengkap")</f>
        <v>Lengkap</v>
      </c>
      <c r="L21" t="str">
        <f>IF(dOrders_1[[#This Row],[Tgl_Diserahkan_Kurir]]="","Data Tidak Lengkap","Lengkap")</f>
        <v>Lengkap</v>
      </c>
      <c r="M21" t="str">
        <f>IF(dOrders_1[[#This Row],[Kurir]]="","Data Tidak Lengkap","Lengkap")</f>
        <v>Lengkap</v>
      </c>
      <c r="N2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1" s="8" t="str">
        <f>IF(dOrders_1[Kurir]="","Kurir Tidak Diisi", IFERROR(VLOOKUP(dOrders_1[[#This Row],[Kurir]],$P$9:$Q$12,2,FALSE),dOrders_1[[#This Row],[Kurir]]))</f>
        <v>SiCepat</v>
      </c>
    </row>
    <row r="22" spans="2:19" x14ac:dyDescent="0.25">
      <c r="B22" t="s">
        <v>43</v>
      </c>
      <c r="C22" s="1">
        <v>45157</v>
      </c>
      <c r="D22" s="1"/>
      <c r="E22" t="s">
        <v>9</v>
      </c>
      <c r="F22" t="s">
        <v>24</v>
      </c>
      <c r="G22" t="s">
        <v>11</v>
      </c>
      <c r="I22" t="str">
        <f>_xlfn.IFS(dOrders_1[[#This Row],[Waktu_Diserahkan_Kurir(Hari)]]&gt;$B$4,"Tidak Patuh",dOrders_1[[#This Row],[Waktu_Diserahkan_Kurir(Hari)]]="","Data Tidak Lengkap",TRUE,"Patuh")</f>
        <v>Data Tidak Lengkap</v>
      </c>
      <c r="J22" t="str">
        <f>IF(OR(LEN(dOrders_1[[#This Row],[Nomor_Resi]])=$E$3,LEFT(dOrders_1[[#This Row],[Nomor_Resi]],4)=$E$4,ISNUMBER(VALUE(RIGHT(dOrders_1[[#This Row],[Nomor_Resi]],7)))),"Valid","Tidak Valid")</f>
        <v>Tidak Valid</v>
      </c>
      <c r="K22" t="str">
        <f>IF(dOrders_1[[#This Row],[Tgl_Pembayaran]]="","Data Tidak Lengkap","Lengkap")</f>
        <v>Lengkap</v>
      </c>
      <c r="L22" t="str">
        <f>IF(dOrders_1[[#This Row],[Tgl_Diserahkan_Kurir]]="","Data Tidak Lengkap","Lengkap")</f>
        <v>Data Tidak Lengkap</v>
      </c>
      <c r="M22" t="str">
        <f>IF(dOrders_1[[#This Row],[Kurir]]="","Data Tidak Lengkap","Lengkap")</f>
        <v>Lengkap</v>
      </c>
      <c r="N22"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22" s="8" t="str">
        <f>IF(dOrders_1[Kurir]="","Kurir Tidak Diisi", IFERROR(VLOOKUP(dOrders_1[[#This Row],[Kurir]],$P$9:$Q$12,2,FALSE),dOrders_1[[#This Row],[Kurir]]))</f>
        <v>SiCepat</v>
      </c>
    </row>
    <row r="23" spans="2:19" x14ac:dyDescent="0.25">
      <c r="B23" t="s">
        <v>44</v>
      </c>
      <c r="C23" s="1">
        <v>45573</v>
      </c>
      <c r="D23" s="1">
        <v>45574</v>
      </c>
      <c r="E23" t="s">
        <v>7</v>
      </c>
      <c r="F23" t="s">
        <v>590</v>
      </c>
      <c r="G23" t="s">
        <v>32</v>
      </c>
      <c r="H23">
        <v>1</v>
      </c>
      <c r="I23" t="str">
        <f>_xlfn.IFS(dOrders_1[[#This Row],[Waktu_Diserahkan_Kurir(Hari)]]&gt;$B$4,"Tidak Patuh",dOrders_1[[#This Row],[Waktu_Diserahkan_Kurir(Hari)]]="","Data Tidak Lengkap",TRUE,"Patuh")</f>
        <v>Patuh</v>
      </c>
      <c r="J23" t="str">
        <f>IF(OR(LEN(dOrders_1[[#This Row],[Nomor_Resi]])=$E$3,LEFT(dOrders_1[[#This Row],[Nomor_Resi]],4)=$E$4,ISNUMBER(VALUE(RIGHT(dOrders_1[[#This Row],[Nomor_Resi]],7)))),"Valid","Tidak Valid")</f>
        <v>Valid</v>
      </c>
      <c r="K23" t="str">
        <f>IF(dOrders_1[[#This Row],[Tgl_Pembayaran]]="","Data Tidak Lengkap","Lengkap")</f>
        <v>Lengkap</v>
      </c>
      <c r="L23" t="str">
        <f>IF(dOrders_1[[#This Row],[Tgl_Diserahkan_Kurir]]="","Data Tidak Lengkap","Lengkap")</f>
        <v>Lengkap</v>
      </c>
      <c r="M23" t="str">
        <f>IF(dOrders_1[[#This Row],[Kurir]]="","Data Tidak Lengkap","Lengkap")</f>
        <v>Lengkap</v>
      </c>
      <c r="N2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3" s="8" t="str">
        <f>IF(dOrders_1[Kurir]="","Kurir Tidak Diisi", IFERROR(VLOOKUP(dOrders_1[[#This Row],[Kurir]],$P$9:$Q$12,2,FALSE),dOrders_1[[#This Row],[Kurir]]))</f>
        <v>JNE</v>
      </c>
    </row>
    <row r="24" spans="2:19" x14ac:dyDescent="0.25">
      <c r="B24" t="s">
        <v>45</v>
      </c>
      <c r="C24" s="1">
        <v>45753</v>
      </c>
      <c r="D24" s="1">
        <v>45768</v>
      </c>
      <c r="E24" t="s">
        <v>23</v>
      </c>
      <c r="F24" t="s">
        <v>591</v>
      </c>
      <c r="G24" t="s">
        <v>32</v>
      </c>
      <c r="H24">
        <v>15</v>
      </c>
      <c r="I24" t="str">
        <f>_xlfn.IFS(dOrders_1[[#This Row],[Waktu_Diserahkan_Kurir(Hari)]]&gt;$B$4,"Tidak Patuh",dOrders_1[[#This Row],[Waktu_Diserahkan_Kurir(Hari)]]="","Data Tidak Lengkap",TRUE,"Patuh")</f>
        <v>Tidak Patuh</v>
      </c>
      <c r="J24" t="str">
        <f>IF(OR(LEN(dOrders_1[[#This Row],[Nomor_Resi]])=$E$3,LEFT(dOrders_1[[#This Row],[Nomor_Resi]],4)=$E$4,ISNUMBER(VALUE(RIGHT(dOrders_1[[#This Row],[Nomor_Resi]],7)))),"Valid","Tidak Valid")</f>
        <v>Valid</v>
      </c>
      <c r="K24" t="str">
        <f>IF(dOrders_1[[#This Row],[Tgl_Pembayaran]]="","Data Tidak Lengkap","Lengkap")</f>
        <v>Lengkap</v>
      </c>
      <c r="L24" t="str">
        <f>IF(dOrders_1[[#This Row],[Tgl_Diserahkan_Kurir]]="","Data Tidak Lengkap","Lengkap")</f>
        <v>Lengkap</v>
      </c>
      <c r="M24" t="str">
        <f>IF(dOrders_1[[#This Row],[Kurir]]="","Data Tidak Lengkap","Lengkap")</f>
        <v>Lengkap</v>
      </c>
      <c r="N2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4" s="8" t="str">
        <f>IF(dOrders_1[Kurir]="","Kurir Tidak Diisi", IFERROR(VLOOKUP(dOrders_1[[#This Row],[Kurir]],$P$9:$Q$12,2,FALSE),dOrders_1[[#This Row],[Kurir]]))</f>
        <v>JNE</v>
      </c>
    </row>
    <row r="25" spans="2:19" x14ac:dyDescent="0.25">
      <c r="B25" t="s">
        <v>46</v>
      </c>
      <c r="C25" s="1">
        <v>45672</v>
      </c>
      <c r="D25" s="1">
        <v>45682</v>
      </c>
      <c r="E25" t="s">
        <v>7</v>
      </c>
      <c r="F25" t="s">
        <v>592</v>
      </c>
      <c r="G25" t="s">
        <v>11</v>
      </c>
      <c r="H25">
        <v>10</v>
      </c>
      <c r="I25" t="str">
        <f>_xlfn.IFS(dOrders_1[[#This Row],[Waktu_Diserahkan_Kurir(Hari)]]&gt;$B$4,"Tidak Patuh",dOrders_1[[#This Row],[Waktu_Diserahkan_Kurir(Hari)]]="","Data Tidak Lengkap",TRUE,"Patuh")</f>
        <v>Tidak Patuh</v>
      </c>
      <c r="J25" t="str">
        <f>IF(OR(LEN(dOrders_1[[#This Row],[Nomor_Resi]])=$E$3,LEFT(dOrders_1[[#This Row],[Nomor_Resi]],4)=$E$4,ISNUMBER(VALUE(RIGHT(dOrders_1[[#This Row],[Nomor_Resi]],7)))),"Valid","Tidak Valid")</f>
        <v>Valid</v>
      </c>
      <c r="K25" t="str">
        <f>IF(dOrders_1[[#This Row],[Tgl_Pembayaran]]="","Data Tidak Lengkap","Lengkap")</f>
        <v>Lengkap</v>
      </c>
      <c r="L25" t="str">
        <f>IF(dOrders_1[[#This Row],[Tgl_Diserahkan_Kurir]]="","Data Tidak Lengkap","Lengkap")</f>
        <v>Lengkap</v>
      </c>
      <c r="M25" t="str">
        <f>IF(dOrders_1[[#This Row],[Kurir]]="","Data Tidak Lengkap","Lengkap")</f>
        <v>Lengkap</v>
      </c>
      <c r="N2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5" s="8" t="str">
        <f>IF(dOrders_1[Kurir]="","Kurir Tidak Diisi", IFERROR(VLOOKUP(dOrders_1[[#This Row],[Kurir]],$P$9:$Q$12,2,FALSE),dOrders_1[[#This Row],[Kurir]]))</f>
        <v>JNE</v>
      </c>
    </row>
    <row r="26" spans="2:19" x14ac:dyDescent="0.25">
      <c r="B26" t="s">
        <v>47</v>
      </c>
      <c r="C26" s="1">
        <v>45027</v>
      </c>
      <c r="D26" s="1">
        <v>45028</v>
      </c>
      <c r="E26" t="s">
        <v>7</v>
      </c>
      <c r="F26" t="s">
        <v>593</v>
      </c>
      <c r="G26" t="s">
        <v>32</v>
      </c>
      <c r="H26">
        <v>1</v>
      </c>
      <c r="I26" t="str">
        <f>_xlfn.IFS(dOrders_1[[#This Row],[Waktu_Diserahkan_Kurir(Hari)]]&gt;$B$4,"Tidak Patuh",dOrders_1[[#This Row],[Waktu_Diserahkan_Kurir(Hari)]]="","Data Tidak Lengkap",TRUE,"Patuh")</f>
        <v>Patuh</v>
      </c>
      <c r="J26" t="str">
        <f>IF(OR(LEN(dOrders_1[[#This Row],[Nomor_Resi]])=$E$3,LEFT(dOrders_1[[#This Row],[Nomor_Resi]],4)=$E$4,ISNUMBER(VALUE(RIGHT(dOrders_1[[#This Row],[Nomor_Resi]],7)))),"Valid","Tidak Valid")</f>
        <v>Valid</v>
      </c>
      <c r="K26" t="str">
        <f>IF(dOrders_1[[#This Row],[Tgl_Pembayaran]]="","Data Tidak Lengkap","Lengkap")</f>
        <v>Lengkap</v>
      </c>
      <c r="L26" t="str">
        <f>IF(dOrders_1[[#This Row],[Tgl_Diserahkan_Kurir]]="","Data Tidak Lengkap","Lengkap")</f>
        <v>Lengkap</v>
      </c>
      <c r="M26" t="str">
        <f>IF(dOrders_1[[#This Row],[Kurir]]="","Data Tidak Lengkap","Lengkap")</f>
        <v>Lengkap</v>
      </c>
      <c r="N2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6" s="8" t="str">
        <f>IF(dOrders_1[Kurir]="","Kurir Tidak Diisi", IFERROR(VLOOKUP(dOrders_1[[#This Row],[Kurir]],$P$9:$Q$12,2,FALSE),dOrders_1[[#This Row],[Kurir]]))</f>
        <v>JNE</v>
      </c>
    </row>
    <row r="27" spans="2:19" x14ac:dyDescent="0.25">
      <c r="B27" t="s">
        <v>49</v>
      </c>
      <c r="C27" s="1">
        <v>44929</v>
      </c>
      <c r="D27" s="1">
        <v>44944</v>
      </c>
      <c r="E27" t="s">
        <v>23</v>
      </c>
      <c r="F27" t="s">
        <v>594</v>
      </c>
      <c r="G27" t="s">
        <v>8</v>
      </c>
      <c r="H27">
        <v>15</v>
      </c>
      <c r="I27" t="str">
        <f>_xlfn.IFS(dOrders_1[[#This Row],[Waktu_Diserahkan_Kurir(Hari)]]&gt;$B$4,"Tidak Patuh",dOrders_1[[#This Row],[Waktu_Diserahkan_Kurir(Hari)]]="","Data Tidak Lengkap",TRUE,"Patuh")</f>
        <v>Tidak Patuh</v>
      </c>
      <c r="J27" t="str">
        <f>IF(OR(LEN(dOrders_1[[#This Row],[Nomor_Resi]])=$E$3,LEFT(dOrders_1[[#This Row],[Nomor_Resi]],4)=$E$4,ISNUMBER(VALUE(RIGHT(dOrders_1[[#This Row],[Nomor_Resi]],7)))),"Valid","Tidak Valid")</f>
        <v>Valid</v>
      </c>
      <c r="K27" t="str">
        <f>IF(dOrders_1[[#This Row],[Tgl_Pembayaran]]="","Data Tidak Lengkap","Lengkap")</f>
        <v>Lengkap</v>
      </c>
      <c r="L27" t="str">
        <f>IF(dOrders_1[[#This Row],[Tgl_Diserahkan_Kurir]]="","Data Tidak Lengkap","Lengkap")</f>
        <v>Lengkap</v>
      </c>
      <c r="M27" t="str">
        <f>IF(dOrders_1[[#This Row],[Kurir]]="","Data Tidak Lengkap","Lengkap")</f>
        <v>Lengkap</v>
      </c>
      <c r="N2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7" s="8" t="str">
        <f>IF(dOrders_1[Kurir]="","Kurir Tidak Diisi", IFERROR(VLOOKUP(dOrders_1[[#This Row],[Kurir]],$P$9:$Q$12,2,FALSE),dOrders_1[[#This Row],[Kurir]]))</f>
        <v>JNE</v>
      </c>
    </row>
    <row r="28" spans="2:19" x14ac:dyDescent="0.25">
      <c r="B28" t="s">
        <v>50</v>
      </c>
      <c r="C28" s="1">
        <v>45121</v>
      </c>
      <c r="D28" s="1">
        <v>45128</v>
      </c>
      <c r="E28" t="s">
        <v>25</v>
      </c>
      <c r="F28" t="s">
        <v>595</v>
      </c>
      <c r="G28" t="s">
        <v>11</v>
      </c>
      <c r="H28">
        <v>7</v>
      </c>
      <c r="I28" t="str">
        <f>_xlfn.IFS(dOrders_1[[#This Row],[Waktu_Diserahkan_Kurir(Hari)]]&gt;$B$4,"Tidak Patuh",dOrders_1[[#This Row],[Waktu_Diserahkan_Kurir(Hari)]]="","Data Tidak Lengkap",TRUE,"Patuh")</f>
        <v>Tidak Patuh</v>
      </c>
      <c r="J28" t="str">
        <f>IF(OR(LEN(dOrders_1[[#This Row],[Nomor_Resi]])=$E$3,LEFT(dOrders_1[[#This Row],[Nomor_Resi]],4)=$E$4,ISNUMBER(VALUE(RIGHT(dOrders_1[[#This Row],[Nomor_Resi]],7)))),"Valid","Tidak Valid")</f>
        <v>Valid</v>
      </c>
      <c r="K28" t="str">
        <f>IF(dOrders_1[[#This Row],[Tgl_Pembayaran]]="","Data Tidak Lengkap","Lengkap")</f>
        <v>Lengkap</v>
      </c>
      <c r="L28" t="str">
        <f>IF(dOrders_1[[#This Row],[Tgl_Diserahkan_Kurir]]="","Data Tidak Lengkap","Lengkap")</f>
        <v>Lengkap</v>
      </c>
      <c r="M28" t="str">
        <f>IF(dOrders_1[[#This Row],[Kurir]]="","Data Tidak Lengkap","Lengkap")</f>
        <v>Lengkap</v>
      </c>
      <c r="N2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8" s="8" t="str">
        <f>IF(dOrders_1[Kurir]="","Kurir Tidak Diisi", IFERROR(VLOOKUP(dOrders_1[[#This Row],[Kurir]],$P$9:$Q$12,2,FALSE),dOrders_1[[#This Row],[Kurir]]))</f>
        <v>SiCepat</v>
      </c>
    </row>
    <row r="29" spans="2:19" x14ac:dyDescent="0.25">
      <c r="B29" t="s">
        <v>51</v>
      </c>
      <c r="C29" s="1">
        <v>45009</v>
      </c>
      <c r="D29" s="1">
        <v>45012</v>
      </c>
      <c r="E29" t="s">
        <v>23</v>
      </c>
      <c r="F29" t="s">
        <v>596</v>
      </c>
      <c r="G29" t="s">
        <v>8</v>
      </c>
      <c r="H29">
        <v>3</v>
      </c>
      <c r="I29" t="str">
        <f>_xlfn.IFS(dOrders_1[[#This Row],[Waktu_Diserahkan_Kurir(Hari)]]&gt;$B$4,"Tidak Patuh",dOrders_1[[#This Row],[Waktu_Diserahkan_Kurir(Hari)]]="","Data Tidak Lengkap",TRUE,"Patuh")</f>
        <v>Patuh</v>
      </c>
      <c r="J29" t="str">
        <f>IF(OR(LEN(dOrders_1[[#This Row],[Nomor_Resi]])=$E$3,LEFT(dOrders_1[[#This Row],[Nomor_Resi]],4)=$E$4,ISNUMBER(VALUE(RIGHT(dOrders_1[[#This Row],[Nomor_Resi]],7)))),"Valid","Tidak Valid")</f>
        <v>Valid</v>
      </c>
      <c r="K29" t="str">
        <f>IF(dOrders_1[[#This Row],[Tgl_Pembayaran]]="","Data Tidak Lengkap","Lengkap")</f>
        <v>Lengkap</v>
      </c>
      <c r="L29" t="str">
        <f>IF(dOrders_1[[#This Row],[Tgl_Diserahkan_Kurir]]="","Data Tidak Lengkap","Lengkap")</f>
        <v>Lengkap</v>
      </c>
      <c r="M29" t="str">
        <f>IF(dOrders_1[[#This Row],[Kurir]]="","Data Tidak Lengkap","Lengkap")</f>
        <v>Lengkap</v>
      </c>
      <c r="N2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9" s="8" t="str">
        <f>IF(dOrders_1[Kurir]="","Kurir Tidak Diisi", IFERROR(VLOOKUP(dOrders_1[[#This Row],[Kurir]],$P$9:$Q$12,2,FALSE),dOrders_1[[#This Row],[Kurir]]))</f>
        <v>JNE</v>
      </c>
    </row>
    <row r="30" spans="2:19" x14ac:dyDescent="0.25">
      <c r="B30" t="s">
        <v>52</v>
      </c>
      <c r="C30" s="1">
        <v>45356</v>
      </c>
      <c r="D30" s="1">
        <v>45366</v>
      </c>
      <c r="E30" t="s">
        <v>7</v>
      </c>
      <c r="F30" t="s">
        <v>597</v>
      </c>
      <c r="G30" t="s">
        <v>8</v>
      </c>
      <c r="H30">
        <v>10</v>
      </c>
      <c r="I30" t="str">
        <f>_xlfn.IFS(dOrders_1[[#This Row],[Waktu_Diserahkan_Kurir(Hari)]]&gt;$B$4,"Tidak Patuh",dOrders_1[[#This Row],[Waktu_Diserahkan_Kurir(Hari)]]="","Data Tidak Lengkap",TRUE,"Patuh")</f>
        <v>Tidak Patuh</v>
      </c>
      <c r="J30" t="str">
        <f>IF(OR(LEN(dOrders_1[[#This Row],[Nomor_Resi]])=$E$3,LEFT(dOrders_1[[#This Row],[Nomor_Resi]],4)=$E$4,ISNUMBER(VALUE(RIGHT(dOrders_1[[#This Row],[Nomor_Resi]],7)))),"Valid","Tidak Valid")</f>
        <v>Valid</v>
      </c>
      <c r="K30" t="str">
        <f>IF(dOrders_1[[#This Row],[Tgl_Pembayaran]]="","Data Tidak Lengkap","Lengkap")</f>
        <v>Lengkap</v>
      </c>
      <c r="L30" t="str">
        <f>IF(dOrders_1[[#This Row],[Tgl_Diserahkan_Kurir]]="","Data Tidak Lengkap","Lengkap")</f>
        <v>Lengkap</v>
      </c>
      <c r="M30" t="str">
        <f>IF(dOrders_1[[#This Row],[Kurir]]="","Data Tidak Lengkap","Lengkap")</f>
        <v>Lengkap</v>
      </c>
      <c r="N3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0" s="8" t="str">
        <f>IF(dOrders_1[Kurir]="","Kurir Tidak Diisi", IFERROR(VLOOKUP(dOrders_1[[#This Row],[Kurir]],$P$9:$Q$12,2,FALSE),dOrders_1[[#This Row],[Kurir]]))</f>
        <v>JNE</v>
      </c>
    </row>
    <row r="31" spans="2:19" x14ac:dyDescent="0.25">
      <c r="B31" t="s">
        <v>53</v>
      </c>
      <c r="C31" s="1">
        <v>45396</v>
      </c>
      <c r="D31" s="1">
        <v>45398</v>
      </c>
      <c r="E31" t="s">
        <v>48</v>
      </c>
      <c r="F31" t="s">
        <v>598</v>
      </c>
      <c r="G31" t="s">
        <v>11</v>
      </c>
      <c r="H31">
        <v>2</v>
      </c>
      <c r="I31" t="str">
        <f>_xlfn.IFS(dOrders_1[[#This Row],[Waktu_Diserahkan_Kurir(Hari)]]&gt;$B$4,"Tidak Patuh",dOrders_1[[#This Row],[Waktu_Diserahkan_Kurir(Hari)]]="","Data Tidak Lengkap",TRUE,"Patuh")</f>
        <v>Patuh</v>
      </c>
      <c r="J31" t="str">
        <f>IF(OR(LEN(dOrders_1[[#This Row],[Nomor_Resi]])=$E$3,LEFT(dOrders_1[[#This Row],[Nomor_Resi]],4)=$E$4,ISNUMBER(VALUE(RIGHT(dOrders_1[[#This Row],[Nomor_Resi]],7)))),"Valid","Tidak Valid")</f>
        <v>Valid</v>
      </c>
      <c r="K31" t="str">
        <f>IF(dOrders_1[[#This Row],[Tgl_Pembayaran]]="","Data Tidak Lengkap","Lengkap")</f>
        <v>Lengkap</v>
      </c>
      <c r="L31" t="str">
        <f>IF(dOrders_1[[#This Row],[Tgl_Diserahkan_Kurir]]="","Data Tidak Lengkap","Lengkap")</f>
        <v>Lengkap</v>
      </c>
      <c r="M31" t="str">
        <f>IF(dOrders_1[[#This Row],[Kurir]]="","Data Tidak Lengkap","Lengkap")</f>
        <v>Lengkap</v>
      </c>
      <c r="N3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1" s="8" t="str">
        <f>IF(dOrders_1[Kurir]="","Kurir Tidak Diisi", IFERROR(VLOOKUP(dOrders_1[[#This Row],[Kurir]],$P$9:$Q$12,2,FALSE),dOrders_1[[#This Row],[Kurir]]))</f>
        <v>Anteraja</v>
      </c>
    </row>
    <row r="32" spans="2:19" x14ac:dyDescent="0.25">
      <c r="B32" t="s">
        <v>54</v>
      </c>
      <c r="C32" s="1">
        <v>45647</v>
      </c>
      <c r="D32" s="1">
        <v>45654</v>
      </c>
      <c r="E32" t="s">
        <v>48</v>
      </c>
      <c r="F32" t="s">
        <v>599</v>
      </c>
      <c r="G32" t="s">
        <v>32</v>
      </c>
      <c r="H32">
        <v>7</v>
      </c>
      <c r="I32" t="str">
        <f>_xlfn.IFS(dOrders_1[[#This Row],[Waktu_Diserahkan_Kurir(Hari)]]&gt;$B$4,"Tidak Patuh",dOrders_1[[#This Row],[Waktu_Diserahkan_Kurir(Hari)]]="","Data Tidak Lengkap",TRUE,"Patuh")</f>
        <v>Tidak Patuh</v>
      </c>
      <c r="J32" t="str">
        <f>IF(OR(LEN(dOrders_1[[#This Row],[Nomor_Resi]])=$E$3,LEFT(dOrders_1[[#This Row],[Nomor_Resi]],4)=$E$4,ISNUMBER(VALUE(RIGHT(dOrders_1[[#This Row],[Nomor_Resi]],7)))),"Valid","Tidak Valid")</f>
        <v>Valid</v>
      </c>
      <c r="K32" t="str">
        <f>IF(dOrders_1[[#This Row],[Tgl_Pembayaran]]="","Data Tidak Lengkap","Lengkap")</f>
        <v>Lengkap</v>
      </c>
      <c r="L32" t="str">
        <f>IF(dOrders_1[[#This Row],[Tgl_Diserahkan_Kurir]]="","Data Tidak Lengkap","Lengkap")</f>
        <v>Lengkap</v>
      </c>
      <c r="M32" t="str">
        <f>IF(dOrders_1[[#This Row],[Kurir]]="","Data Tidak Lengkap","Lengkap")</f>
        <v>Lengkap</v>
      </c>
      <c r="N3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2" s="8" t="str">
        <f>IF(dOrders_1[Kurir]="","Kurir Tidak Diisi", IFERROR(VLOOKUP(dOrders_1[[#This Row],[Kurir]],$P$9:$Q$12,2,FALSE),dOrders_1[[#This Row],[Kurir]]))</f>
        <v>Anteraja</v>
      </c>
    </row>
    <row r="33" spans="2:19" x14ac:dyDescent="0.25">
      <c r="B33" t="s">
        <v>55</v>
      </c>
      <c r="C33" s="1">
        <v>45215</v>
      </c>
      <c r="D33" s="1">
        <v>45220</v>
      </c>
      <c r="E33" t="s">
        <v>9</v>
      </c>
      <c r="F33" t="s">
        <v>600</v>
      </c>
      <c r="G33" t="s">
        <v>32</v>
      </c>
      <c r="H33">
        <v>5</v>
      </c>
      <c r="I33" t="str">
        <f>_xlfn.IFS(dOrders_1[[#This Row],[Waktu_Diserahkan_Kurir(Hari)]]&gt;$B$4,"Tidak Patuh",dOrders_1[[#This Row],[Waktu_Diserahkan_Kurir(Hari)]]="","Data Tidak Lengkap",TRUE,"Patuh")</f>
        <v>Patuh</v>
      </c>
      <c r="J33" t="str">
        <f>IF(OR(LEN(dOrders_1[[#This Row],[Nomor_Resi]])=$E$3,LEFT(dOrders_1[[#This Row],[Nomor_Resi]],4)=$E$4,ISNUMBER(VALUE(RIGHT(dOrders_1[[#This Row],[Nomor_Resi]],7)))),"Valid","Tidak Valid")</f>
        <v>Valid</v>
      </c>
      <c r="K33" t="str">
        <f>IF(dOrders_1[[#This Row],[Tgl_Pembayaran]]="","Data Tidak Lengkap","Lengkap")</f>
        <v>Lengkap</v>
      </c>
      <c r="L33" t="str">
        <f>IF(dOrders_1[[#This Row],[Tgl_Diserahkan_Kurir]]="","Data Tidak Lengkap","Lengkap")</f>
        <v>Lengkap</v>
      </c>
      <c r="M33" t="str">
        <f>IF(dOrders_1[[#This Row],[Kurir]]="","Data Tidak Lengkap","Lengkap")</f>
        <v>Lengkap</v>
      </c>
      <c r="N3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3" s="8" t="str">
        <f>IF(dOrders_1[Kurir]="","Kurir Tidak Diisi", IFERROR(VLOOKUP(dOrders_1[[#This Row],[Kurir]],$P$9:$Q$12,2,FALSE),dOrders_1[[#This Row],[Kurir]]))</f>
        <v>SiCepat</v>
      </c>
    </row>
    <row r="34" spans="2:19" x14ac:dyDescent="0.25">
      <c r="B34" t="s">
        <v>56</v>
      </c>
      <c r="C34" s="1">
        <v>44972</v>
      </c>
      <c r="D34" s="1">
        <v>44973</v>
      </c>
      <c r="E34" t="s">
        <v>7</v>
      </c>
      <c r="F34" t="s">
        <v>601</v>
      </c>
      <c r="G34" t="s">
        <v>11</v>
      </c>
      <c r="H34">
        <v>1</v>
      </c>
      <c r="I34" t="str">
        <f>_xlfn.IFS(dOrders_1[[#This Row],[Waktu_Diserahkan_Kurir(Hari)]]&gt;$B$4,"Tidak Patuh",dOrders_1[[#This Row],[Waktu_Diserahkan_Kurir(Hari)]]="","Data Tidak Lengkap",TRUE,"Patuh")</f>
        <v>Patuh</v>
      </c>
      <c r="J34" t="str">
        <f>IF(OR(LEN(dOrders_1[[#This Row],[Nomor_Resi]])=$E$3,LEFT(dOrders_1[[#This Row],[Nomor_Resi]],4)=$E$4,ISNUMBER(VALUE(RIGHT(dOrders_1[[#This Row],[Nomor_Resi]],7)))),"Valid","Tidak Valid")</f>
        <v>Valid</v>
      </c>
      <c r="K34" t="str">
        <f>IF(dOrders_1[[#This Row],[Tgl_Pembayaran]]="","Data Tidak Lengkap","Lengkap")</f>
        <v>Lengkap</v>
      </c>
      <c r="L34" t="str">
        <f>IF(dOrders_1[[#This Row],[Tgl_Diserahkan_Kurir]]="","Data Tidak Lengkap","Lengkap")</f>
        <v>Lengkap</v>
      </c>
      <c r="M34" t="str">
        <f>IF(dOrders_1[[#This Row],[Kurir]]="","Data Tidak Lengkap","Lengkap")</f>
        <v>Lengkap</v>
      </c>
      <c r="N3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4" s="8" t="str">
        <f>IF(dOrders_1[Kurir]="","Kurir Tidak Diisi", IFERROR(VLOOKUP(dOrders_1[[#This Row],[Kurir]],$P$9:$Q$12,2,FALSE),dOrders_1[[#This Row],[Kurir]]))</f>
        <v>JNE</v>
      </c>
    </row>
    <row r="35" spans="2:19" x14ac:dyDescent="0.25">
      <c r="B35" t="s">
        <v>57</v>
      </c>
      <c r="C35" s="1">
        <v>45079</v>
      </c>
      <c r="D35" s="1">
        <v>45080</v>
      </c>
      <c r="E35" t="s">
        <v>7</v>
      </c>
      <c r="F35" t="s">
        <v>602</v>
      </c>
      <c r="G35" t="s">
        <v>11</v>
      </c>
      <c r="H35">
        <v>1</v>
      </c>
      <c r="I35" t="str">
        <f>_xlfn.IFS(dOrders_1[[#This Row],[Waktu_Diserahkan_Kurir(Hari)]]&gt;$B$4,"Tidak Patuh",dOrders_1[[#This Row],[Waktu_Diserahkan_Kurir(Hari)]]="","Data Tidak Lengkap",TRUE,"Patuh")</f>
        <v>Patuh</v>
      </c>
      <c r="J35" t="str">
        <f>IF(OR(LEN(dOrders_1[[#This Row],[Nomor_Resi]])=$E$3,LEFT(dOrders_1[[#This Row],[Nomor_Resi]],4)=$E$4,ISNUMBER(VALUE(RIGHT(dOrders_1[[#This Row],[Nomor_Resi]],7)))),"Valid","Tidak Valid")</f>
        <v>Valid</v>
      </c>
      <c r="K35" t="str">
        <f>IF(dOrders_1[[#This Row],[Tgl_Pembayaran]]="","Data Tidak Lengkap","Lengkap")</f>
        <v>Lengkap</v>
      </c>
      <c r="L35" t="str">
        <f>IF(dOrders_1[[#This Row],[Tgl_Diserahkan_Kurir]]="","Data Tidak Lengkap","Lengkap")</f>
        <v>Lengkap</v>
      </c>
      <c r="M35" t="str">
        <f>IF(dOrders_1[[#This Row],[Kurir]]="","Data Tidak Lengkap","Lengkap")</f>
        <v>Lengkap</v>
      </c>
      <c r="N3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5" s="8" t="str">
        <f>IF(dOrders_1[Kurir]="","Kurir Tidak Diisi", IFERROR(VLOOKUP(dOrders_1[[#This Row],[Kurir]],$P$9:$Q$12,2,FALSE),dOrders_1[[#This Row],[Kurir]]))</f>
        <v>JNE</v>
      </c>
    </row>
    <row r="36" spans="2:19" x14ac:dyDescent="0.25">
      <c r="B36" t="s">
        <v>58</v>
      </c>
      <c r="C36" s="1">
        <v>45182</v>
      </c>
      <c r="D36" s="1">
        <v>45184</v>
      </c>
      <c r="E36" t="s">
        <v>48</v>
      </c>
      <c r="F36" t="s">
        <v>603</v>
      </c>
      <c r="G36" t="s">
        <v>8</v>
      </c>
      <c r="H36">
        <v>2</v>
      </c>
      <c r="I36" t="str">
        <f>_xlfn.IFS(dOrders_1[[#This Row],[Waktu_Diserahkan_Kurir(Hari)]]&gt;$B$4,"Tidak Patuh",dOrders_1[[#This Row],[Waktu_Diserahkan_Kurir(Hari)]]="","Data Tidak Lengkap",TRUE,"Patuh")</f>
        <v>Patuh</v>
      </c>
      <c r="J36" t="str">
        <f>IF(OR(LEN(dOrders_1[[#This Row],[Nomor_Resi]])=$E$3,LEFT(dOrders_1[[#This Row],[Nomor_Resi]],4)=$E$4,ISNUMBER(VALUE(RIGHT(dOrders_1[[#This Row],[Nomor_Resi]],7)))),"Valid","Tidak Valid")</f>
        <v>Valid</v>
      </c>
      <c r="K36" t="str">
        <f>IF(dOrders_1[[#This Row],[Tgl_Pembayaran]]="","Data Tidak Lengkap","Lengkap")</f>
        <v>Lengkap</v>
      </c>
      <c r="L36" t="str">
        <f>IF(dOrders_1[[#This Row],[Tgl_Diserahkan_Kurir]]="","Data Tidak Lengkap","Lengkap")</f>
        <v>Lengkap</v>
      </c>
      <c r="M36" t="str">
        <f>IF(dOrders_1[[#This Row],[Kurir]]="","Data Tidak Lengkap","Lengkap")</f>
        <v>Lengkap</v>
      </c>
      <c r="N3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6" s="8" t="str">
        <f>IF(dOrders_1[Kurir]="","Kurir Tidak Diisi", IFERROR(VLOOKUP(dOrders_1[[#This Row],[Kurir]],$P$9:$Q$12,2,FALSE),dOrders_1[[#This Row],[Kurir]]))</f>
        <v>Anteraja</v>
      </c>
    </row>
    <row r="37" spans="2:19" x14ac:dyDescent="0.25">
      <c r="B37" t="s">
        <v>59</v>
      </c>
      <c r="C37" s="1">
        <v>45681</v>
      </c>
      <c r="D37" s="1">
        <v>45691</v>
      </c>
      <c r="E37" t="s">
        <v>7</v>
      </c>
      <c r="F37" t="s">
        <v>604</v>
      </c>
      <c r="G37" t="s">
        <v>8</v>
      </c>
      <c r="H37">
        <v>10</v>
      </c>
      <c r="I37" t="str">
        <f>_xlfn.IFS(dOrders_1[[#This Row],[Waktu_Diserahkan_Kurir(Hari)]]&gt;$B$4,"Tidak Patuh",dOrders_1[[#This Row],[Waktu_Diserahkan_Kurir(Hari)]]="","Data Tidak Lengkap",TRUE,"Patuh")</f>
        <v>Tidak Patuh</v>
      </c>
      <c r="J37" t="str">
        <f>IF(OR(LEN(dOrders_1[[#This Row],[Nomor_Resi]])=$E$3,LEFT(dOrders_1[[#This Row],[Nomor_Resi]],4)=$E$4,ISNUMBER(VALUE(RIGHT(dOrders_1[[#This Row],[Nomor_Resi]],7)))),"Valid","Tidak Valid")</f>
        <v>Valid</v>
      </c>
      <c r="K37" t="str">
        <f>IF(dOrders_1[[#This Row],[Tgl_Pembayaran]]="","Data Tidak Lengkap","Lengkap")</f>
        <v>Lengkap</v>
      </c>
      <c r="L37" t="str">
        <f>IF(dOrders_1[[#This Row],[Tgl_Diserahkan_Kurir]]="","Data Tidak Lengkap","Lengkap")</f>
        <v>Lengkap</v>
      </c>
      <c r="M37" t="str">
        <f>IF(dOrders_1[[#This Row],[Kurir]]="","Data Tidak Lengkap","Lengkap")</f>
        <v>Lengkap</v>
      </c>
      <c r="N3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7" s="8" t="str">
        <f>IF(dOrders_1[Kurir]="","Kurir Tidak Diisi", IFERROR(VLOOKUP(dOrders_1[[#This Row],[Kurir]],$P$9:$Q$12,2,FALSE),dOrders_1[[#This Row],[Kurir]]))</f>
        <v>JNE</v>
      </c>
    </row>
    <row r="38" spans="2:19" x14ac:dyDescent="0.25">
      <c r="B38" t="s">
        <v>60</v>
      </c>
      <c r="C38" s="1">
        <v>45131</v>
      </c>
      <c r="D38" s="1">
        <v>45130</v>
      </c>
      <c r="E38" t="s">
        <v>7</v>
      </c>
      <c r="F38" t="s">
        <v>605</v>
      </c>
      <c r="G38" t="s">
        <v>32</v>
      </c>
      <c r="H38">
        <v>-1</v>
      </c>
      <c r="I38" t="str">
        <f>_xlfn.IFS(dOrders_1[[#This Row],[Waktu_Diserahkan_Kurir(Hari)]]&gt;$B$4,"Tidak Patuh",dOrders_1[[#This Row],[Waktu_Diserahkan_Kurir(Hari)]]="","Data Tidak Lengkap",TRUE,"Patuh")</f>
        <v>Patuh</v>
      </c>
      <c r="J38" t="str">
        <f>IF(OR(LEN(dOrders_1[[#This Row],[Nomor_Resi]])=$E$3,LEFT(dOrders_1[[#This Row],[Nomor_Resi]],4)=$E$4,ISNUMBER(VALUE(RIGHT(dOrders_1[[#This Row],[Nomor_Resi]],7)))),"Valid","Tidak Valid")</f>
        <v>Valid</v>
      </c>
      <c r="K38" t="str">
        <f>IF(dOrders_1[[#This Row],[Tgl_Pembayaran]]="","Data Tidak Lengkap","Lengkap")</f>
        <v>Lengkap</v>
      </c>
      <c r="L38" t="str">
        <f>IF(dOrders_1[[#This Row],[Tgl_Diserahkan_Kurir]]="","Data Tidak Lengkap","Lengkap")</f>
        <v>Lengkap</v>
      </c>
      <c r="M38" t="str">
        <f>IF(dOrders_1[[#This Row],[Kurir]]="","Data Tidak Lengkap","Lengkap")</f>
        <v>Lengkap</v>
      </c>
      <c r="N3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8" s="8" t="str">
        <f>IF(dOrders_1[Kurir]="","Kurir Tidak Diisi", IFERROR(VLOOKUP(dOrders_1[[#This Row],[Kurir]],$P$9:$Q$12,2,FALSE),dOrders_1[[#This Row],[Kurir]]))</f>
        <v>JNE</v>
      </c>
    </row>
    <row r="39" spans="2:19" x14ac:dyDescent="0.25">
      <c r="B39" t="s">
        <v>61</v>
      </c>
      <c r="C39" s="1">
        <v>45583</v>
      </c>
      <c r="D39" s="1">
        <v>45598</v>
      </c>
      <c r="E39" t="s">
        <v>7</v>
      </c>
      <c r="F39" t="s">
        <v>606</v>
      </c>
      <c r="G39" t="s">
        <v>11</v>
      </c>
      <c r="H39">
        <v>15</v>
      </c>
      <c r="I39" t="str">
        <f>_xlfn.IFS(dOrders_1[[#This Row],[Waktu_Diserahkan_Kurir(Hari)]]&gt;$B$4,"Tidak Patuh",dOrders_1[[#This Row],[Waktu_Diserahkan_Kurir(Hari)]]="","Data Tidak Lengkap",TRUE,"Patuh")</f>
        <v>Tidak Patuh</v>
      </c>
      <c r="J39" t="str">
        <f>IF(OR(LEN(dOrders_1[[#This Row],[Nomor_Resi]])=$E$3,LEFT(dOrders_1[[#This Row],[Nomor_Resi]],4)=$E$4,ISNUMBER(VALUE(RIGHT(dOrders_1[[#This Row],[Nomor_Resi]],7)))),"Valid","Tidak Valid")</f>
        <v>Valid</v>
      </c>
      <c r="K39" t="str">
        <f>IF(dOrders_1[[#This Row],[Tgl_Pembayaran]]="","Data Tidak Lengkap","Lengkap")</f>
        <v>Lengkap</v>
      </c>
      <c r="L39" t="str">
        <f>IF(dOrders_1[[#This Row],[Tgl_Diserahkan_Kurir]]="","Data Tidak Lengkap","Lengkap")</f>
        <v>Lengkap</v>
      </c>
      <c r="M39" t="str">
        <f>IF(dOrders_1[[#This Row],[Kurir]]="","Data Tidak Lengkap","Lengkap")</f>
        <v>Lengkap</v>
      </c>
      <c r="N3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9" s="8" t="str">
        <f>IF(dOrders_1[Kurir]="","Kurir Tidak Diisi", IFERROR(VLOOKUP(dOrders_1[[#This Row],[Kurir]],$P$9:$Q$12,2,FALSE),dOrders_1[[#This Row],[Kurir]]))</f>
        <v>JNE</v>
      </c>
    </row>
    <row r="40" spans="2:19" x14ac:dyDescent="0.25">
      <c r="B40" t="s">
        <v>62</v>
      </c>
      <c r="C40" s="1">
        <v>45732</v>
      </c>
      <c r="D40" s="1">
        <v>45742</v>
      </c>
      <c r="E40" t="s">
        <v>25</v>
      </c>
      <c r="F40" t="s">
        <v>607</v>
      </c>
      <c r="G40" t="s">
        <v>32</v>
      </c>
      <c r="H40">
        <v>10</v>
      </c>
      <c r="I40" t="str">
        <f>_xlfn.IFS(dOrders_1[[#This Row],[Waktu_Diserahkan_Kurir(Hari)]]&gt;$B$4,"Tidak Patuh",dOrders_1[[#This Row],[Waktu_Diserahkan_Kurir(Hari)]]="","Data Tidak Lengkap",TRUE,"Patuh")</f>
        <v>Tidak Patuh</v>
      </c>
      <c r="J40" t="str">
        <f>IF(OR(LEN(dOrders_1[[#This Row],[Nomor_Resi]])=$E$3,LEFT(dOrders_1[[#This Row],[Nomor_Resi]],4)=$E$4,ISNUMBER(VALUE(RIGHT(dOrders_1[[#This Row],[Nomor_Resi]],7)))),"Valid","Tidak Valid")</f>
        <v>Valid</v>
      </c>
      <c r="K40" t="str">
        <f>IF(dOrders_1[[#This Row],[Tgl_Pembayaran]]="","Data Tidak Lengkap","Lengkap")</f>
        <v>Lengkap</v>
      </c>
      <c r="L40" t="str">
        <f>IF(dOrders_1[[#This Row],[Tgl_Diserahkan_Kurir]]="","Data Tidak Lengkap","Lengkap")</f>
        <v>Lengkap</v>
      </c>
      <c r="M40" t="str">
        <f>IF(dOrders_1[[#This Row],[Kurir]]="","Data Tidak Lengkap","Lengkap")</f>
        <v>Lengkap</v>
      </c>
      <c r="N4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0" s="8" t="str">
        <f>IF(dOrders_1[Kurir]="","Kurir Tidak Diisi", IFERROR(VLOOKUP(dOrders_1[[#This Row],[Kurir]],$P$9:$Q$12,2,FALSE),dOrders_1[[#This Row],[Kurir]]))</f>
        <v>SiCepat</v>
      </c>
    </row>
    <row r="41" spans="2:19" x14ac:dyDescent="0.25">
      <c r="B41" t="s">
        <v>63</v>
      </c>
      <c r="C41" s="1">
        <v>44998</v>
      </c>
      <c r="D41" s="1">
        <v>45008</v>
      </c>
      <c r="E41" t="s">
        <v>9</v>
      </c>
      <c r="F41" t="s">
        <v>608</v>
      </c>
      <c r="G41" t="s">
        <v>8</v>
      </c>
      <c r="H41">
        <v>10</v>
      </c>
      <c r="I41" t="str">
        <f>_xlfn.IFS(dOrders_1[[#This Row],[Waktu_Diserahkan_Kurir(Hari)]]&gt;$B$4,"Tidak Patuh",dOrders_1[[#This Row],[Waktu_Diserahkan_Kurir(Hari)]]="","Data Tidak Lengkap",TRUE,"Patuh")</f>
        <v>Tidak Patuh</v>
      </c>
      <c r="J41" t="str">
        <f>IF(OR(LEN(dOrders_1[[#This Row],[Nomor_Resi]])=$E$3,LEFT(dOrders_1[[#This Row],[Nomor_Resi]],4)=$E$4,ISNUMBER(VALUE(RIGHT(dOrders_1[[#This Row],[Nomor_Resi]],7)))),"Valid","Tidak Valid")</f>
        <v>Valid</v>
      </c>
      <c r="K41" t="str">
        <f>IF(dOrders_1[[#This Row],[Tgl_Pembayaran]]="","Data Tidak Lengkap","Lengkap")</f>
        <v>Lengkap</v>
      </c>
      <c r="L41" t="str">
        <f>IF(dOrders_1[[#This Row],[Tgl_Diserahkan_Kurir]]="","Data Tidak Lengkap","Lengkap")</f>
        <v>Lengkap</v>
      </c>
      <c r="M41" t="str">
        <f>IF(dOrders_1[[#This Row],[Kurir]]="","Data Tidak Lengkap","Lengkap")</f>
        <v>Lengkap</v>
      </c>
      <c r="N4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1" s="8" t="str">
        <f>IF(dOrders_1[Kurir]="","Kurir Tidak Diisi", IFERROR(VLOOKUP(dOrders_1[[#This Row],[Kurir]],$P$9:$Q$12,2,FALSE),dOrders_1[[#This Row],[Kurir]]))</f>
        <v>SiCepat</v>
      </c>
    </row>
    <row r="42" spans="2:19" x14ac:dyDescent="0.25">
      <c r="B42" t="s">
        <v>64</v>
      </c>
      <c r="C42" s="1">
        <v>45357</v>
      </c>
      <c r="D42" s="1">
        <v>45372</v>
      </c>
      <c r="E42" t="s">
        <v>23</v>
      </c>
      <c r="F42" t="s">
        <v>609</v>
      </c>
      <c r="G42" t="s">
        <v>32</v>
      </c>
      <c r="H42">
        <v>15</v>
      </c>
      <c r="I42" t="str">
        <f>_xlfn.IFS(dOrders_1[[#This Row],[Waktu_Diserahkan_Kurir(Hari)]]&gt;$B$4,"Tidak Patuh",dOrders_1[[#This Row],[Waktu_Diserahkan_Kurir(Hari)]]="","Data Tidak Lengkap",TRUE,"Patuh")</f>
        <v>Tidak Patuh</v>
      </c>
      <c r="J42" t="str">
        <f>IF(OR(LEN(dOrders_1[[#This Row],[Nomor_Resi]])=$E$3,LEFT(dOrders_1[[#This Row],[Nomor_Resi]],4)=$E$4,ISNUMBER(VALUE(RIGHT(dOrders_1[[#This Row],[Nomor_Resi]],7)))),"Valid","Tidak Valid")</f>
        <v>Valid</v>
      </c>
      <c r="K42" t="str">
        <f>IF(dOrders_1[[#This Row],[Tgl_Pembayaran]]="","Data Tidak Lengkap","Lengkap")</f>
        <v>Lengkap</v>
      </c>
      <c r="L42" t="str">
        <f>IF(dOrders_1[[#This Row],[Tgl_Diserahkan_Kurir]]="","Data Tidak Lengkap","Lengkap")</f>
        <v>Lengkap</v>
      </c>
      <c r="M42" t="str">
        <f>IF(dOrders_1[[#This Row],[Kurir]]="","Data Tidak Lengkap","Lengkap")</f>
        <v>Lengkap</v>
      </c>
      <c r="N4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2" s="8" t="str">
        <f>IF(dOrders_1[Kurir]="","Kurir Tidak Diisi", IFERROR(VLOOKUP(dOrders_1[[#This Row],[Kurir]],$P$9:$Q$12,2,FALSE),dOrders_1[[#This Row],[Kurir]]))</f>
        <v>JNE</v>
      </c>
    </row>
    <row r="43" spans="2:19" x14ac:dyDescent="0.25">
      <c r="B43" t="s">
        <v>65</v>
      </c>
      <c r="C43" s="1">
        <v>45379</v>
      </c>
      <c r="D43" s="1">
        <v>45384</v>
      </c>
      <c r="E43" t="s">
        <v>9</v>
      </c>
      <c r="F43" t="s">
        <v>610</v>
      </c>
      <c r="G43" t="s">
        <v>8</v>
      </c>
      <c r="H43">
        <v>5</v>
      </c>
      <c r="I43" t="str">
        <f>_xlfn.IFS(dOrders_1[[#This Row],[Waktu_Diserahkan_Kurir(Hari)]]&gt;$B$4,"Tidak Patuh",dOrders_1[[#This Row],[Waktu_Diserahkan_Kurir(Hari)]]="","Data Tidak Lengkap",TRUE,"Patuh")</f>
        <v>Patuh</v>
      </c>
      <c r="J43" t="str">
        <f>IF(OR(LEN(dOrders_1[[#This Row],[Nomor_Resi]])=$E$3,LEFT(dOrders_1[[#This Row],[Nomor_Resi]],4)=$E$4,ISNUMBER(VALUE(RIGHT(dOrders_1[[#This Row],[Nomor_Resi]],7)))),"Valid","Tidak Valid")</f>
        <v>Valid</v>
      </c>
      <c r="K43" t="str">
        <f>IF(dOrders_1[[#This Row],[Tgl_Pembayaran]]="","Data Tidak Lengkap","Lengkap")</f>
        <v>Lengkap</v>
      </c>
      <c r="L43" t="str">
        <f>IF(dOrders_1[[#This Row],[Tgl_Diserahkan_Kurir]]="","Data Tidak Lengkap","Lengkap")</f>
        <v>Lengkap</v>
      </c>
      <c r="M43" t="str">
        <f>IF(dOrders_1[[#This Row],[Kurir]]="","Data Tidak Lengkap","Lengkap")</f>
        <v>Lengkap</v>
      </c>
      <c r="N4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3" s="8" t="str">
        <f>IF(dOrders_1[Kurir]="","Kurir Tidak Diisi", IFERROR(VLOOKUP(dOrders_1[[#This Row],[Kurir]],$P$9:$Q$12,2,FALSE),dOrders_1[[#This Row],[Kurir]]))</f>
        <v>SiCepat</v>
      </c>
    </row>
    <row r="44" spans="2:19" x14ac:dyDescent="0.25">
      <c r="B44" t="s">
        <v>66</v>
      </c>
      <c r="C44" s="1">
        <v>45077</v>
      </c>
      <c r="D44" s="1">
        <v>45078</v>
      </c>
      <c r="E44" t="s">
        <v>9</v>
      </c>
      <c r="F44" t="s">
        <v>611</v>
      </c>
      <c r="G44" t="s">
        <v>32</v>
      </c>
      <c r="H44">
        <v>1</v>
      </c>
      <c r="I44" t="str">
        <f>_xlfn.IFS(dOrders_1[[#This Row],[Waktu_Diserahkan_Kurir(Hari)]]&gt;$B$4,"Tidak Patuh",dOrders_1[[#This Row],[Waktu_Diserahkan_Kurir(Hari)]]="","Data Tidak Lengkap",TRUE,"Patuh")</f>
        <v>Patuh</v>
      </c>
      <c r="J44" t="str">
        <f>IF(OR(LEN(dOrders_1[[#This Row],[Nomor_Resi]])=$E$3,LEFT(dOrders_1[[#This Row],[Nomor_Resi]],4)=$E$4,ISNUMBER(VALUE(RIGHT(dOrders_1[[#This Row],[Nomor_Resi]],7)))),"Valid","Tidak Valid")</f>
        <v>Valid</v>
      </c>
      <c r="K44" t="str">
        <f>IF(dOrders_1[[#This Row],[Tgl_Pembayaran]]="","Data Tidak Lengkap","Lengkap")</f>
        <v>Lengkap</v>
      </c>
      <c r="L44" t="str">
        <f>IF(dOrders_1[[#This Row],[Tgl_Diserahkan_Kurir]]="","Data Tidak Lengkap","Lengkap")</f>
        <v>Lengkap</v>
      </c>
      <c r="M44" t="str">
        <f>IF(dOrders_1[[#This Row],[Kurir]]="","Data Tidak Lengkap","Lengkap")</f>
        <v>Lengkap</v>
      </c>
      <c r="N4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4" s="8" t="str">
        <f>IF(dOrders_1[Kurir]="","Kurir Tidak Diisi", IFERROR(VLOOKUP(dOrders_1[[#This Row],[Kurir]],$P$9:$Q$12,2,FALSE),dOrders_1[[#This Row],[Kurir]]))</f>
        <v>SiCepat</v>
      </c>
    </row>
    <row r="45" spans="2:19" x14ac:dyDescent="0.25">
      <c r="B45" t="s">
        <v>67</v>
      </c>
      <c r="C45" s="1">
        <v>45176</v>
      </c>
      <c r="D45" s="1">
        <v>45179</v>
      </c>
      <c r="E45" t="s">
        <v>25</v>
      </c>
      <c r="F45" t="s">
        <v>612</v>
      </c>
      <c r="G45" t="s">
        <v>11</v>
      </c>
      <c r="H45">
        <v>3</v>
      </c>
      <c r="I45" t="str">
        <f>_xlfn.IFS(dOrders_1[[#This Row],[Waktu_Diserahkan_Kurir(Hari)]]&gt;$B$4,"Tidak Patuh",dOrders_1[[#This Row],[Waktu_Diserahkan_Kurir(Hari)]]="","Data Tidak Lengkap",TRUE,"Patuh")</f>
        <v>Patuh</v>
      </c>
      <c r="J45" t="str">
        <f>IF(OR(LEN(dOrders_1[[#This Row],[Nomor_Resi]])=$E$3,LEFT(dOrders_1[[#This Row],[Nomor_Resi]],4)=$E$4,ISNUMBER(VALUE(RIGHT(dOrders_1[[#This Row],[Nomor_Resi]],7)))),"Valid","Tidak Valid")</f>
        <v>Valid</v>
      </c>
      <c r="K45" t="str">
        <f>IF(dOrders_1[[#This Row],[Tgl_Pembayaran]]="","Data Tidak Lengkap","Lengkap")</f>
        <v>Lengkap</v>
      </c>
      <c r="L45" t="str">
        <f>IF(dOrders_1[[#This Row],[Tgl_Diserahkan_Kurir]]="","Data Tidak Lengkap","Lengkap")</f>
        <v>Lengkap</v>
      </c>
      <c r="M45" t="str">
        <f>IF(dOrders_1[[#This Row],[Kurir]]="","Data Tidak Lengkap","Lengkap")</f>
        <v>Lengkap</v>
      </c>
      <c r="N4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5" s="8" t="str">
        <f>IF(dOrders_1[Kurir]="","Kurir Tidak Diisi", IFERROR(VLOOKUP(dOrders_1[[#This Row],[Kurir]],$P$9:$Q$12,2,FALSE),dOrders_1[[#This Row],[Kurir]]))</f>
        <v>SiCepat</v>
      </c>
    </row>
    <row r="46" spans="2:19" x14ac:dyDescent="0.25">
      <c r="B46" t="s">
        <v>68</v>
      </c>
      <c r="C46" s="1">
        <v>45182</v>
      </c>
      <c r="D46" s="1">
        <v>45184</v>
      </c>
      <c r="E46" t="s">
        <v>48</v>
      </c>
      <c r="F46" t="s">
        <v>613</v>
      </c>
      <c r="G46" t="s">
        <v>11</v>
      </c>
      <c r="H46">
        <v>2</v>
      </c>
      <c r="I46" t="str">
        <f>_xlfn.IFS(dOrders_1[[#This Row],[Waktu_Diserahkan_Kurir(Hari)]]&gt;$B$4,"Tidak Patuh",dOrders_1[[#This Row],[Waktu_Diserahkan_Kurir(Hari)]]="","Data Tidak Lengkap",TRUE,"Patuh")</f>
        <v>Patuh</v>
      </c>
      <c r="J46" t="str">
        <f>IF(OR(LEN(dOrders_1[[#This Row],[Nomor_Resi]])=$E$3,LEFT(dOrders_1[[#This Row],[Nomor_Resi]],4)=$E$4,ISNUMBER(VALUE(RIGHT(dOrders_1[[#This Row],[Nomor_Resi]],7)))),"Valid","Tidak Valid")</f>
        <v>Valid</v>
      </c>
      <c r="K46" t="str">
        <f>IF(dOrders_1[[#This Row],[Tgl_Pembayaran]]="","Data Tidak Lengkap","Lengkap")</f>
        <v>Lengkap</v>
      </c>
      <c r="L46" t="str">
        <f>IF(dOrders_1[[#This Row],[Tgl_Diserahkan_Kurir]]="","Data Tidak Lengkap","Lengkap")</f>
        <v>Lengkap</v>
      </c>
      <c r="M46" t="str">
        <f>IF(dOrders_1[[#This Row],[Kurir]]="","Data Tidak Lengkap","Lengkap")</f>
        <v>Lengkap</v>
      </c>
      <c r="N4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6" s="8" t="str">
        <f>IF(dOrders_1[Kurir]="","Kurir Tidak Diisi", IFERROR(VLOOKUP(dOrders_1[[#This Row],[Kurir]],$P$9:$Q$12,2,FALSE),dOrders_1[[#This Row],[Kurir]]))</f>
        <v>Anteraja</v>
      </c>
    </row>
    <row r="47" spans="2:19" x14ac:dyDescent="0.25">
      <c r="B47" t="s">
        <v>69</v>
      </c>
      <c r="C47" s="1">
        <v>45383</v>
      </c>
      <c r="D47" s="1">
        <v>45386</v>
      </c>
      <c r="E47" t="s">
        <v>25</v>
      </c>
      <c r="F47" t="s">
        <v>614</v>
      </c>
      <c r="G47" t="s">
        <v>32</v>
      </c>
      <c r="H47">
        <v>3</v>
      </c>
      <c r="I47" t="str">
        <f>_xlfn.IFS(dOrders_1[[#This Row],[Waktu_Diserahkan_Kurir(Hari)]]&gt;$B$4,"Tidak Patuh",dOrders_1[[#This Row],[Waktu_Diserahkan_Kurir(Hari)]]="","Data Tidak Lengkap",TRUE,"Patuh")</f>
        <v>Patuh</v>
      </c>
      <c r="J47" t="str">
        <f>IF(OR(LEN(dOrders_1[[#This Row],[Nomor_Resi]])=$E$3,LEFT(dOrders_1[[#This Row],[Nomor_Resi]],4)=$E$4,ISNUMBER(VALUE(RIGHT(dOrders_1[[#This Row],[Nomor_Resi]],7)))),"Valid","Tidak Valid")</f>
        <v>Valid</v>
      </c>
      <c r="K47" t="str">
        <f>IF(dOrders_1[[#This Row],[Tgl_Pembayaran]]="","Data Tidak Lengkap","Lengkap")</f>
        <v>Lengkap</v>
      </c>
      <c r="L47" t="str">
        <f>IF(dOrders_1[[#This Row],[Tgl_Diserahkan_Kurir]]="","Data Tidak Lengkap","Lengkap")</f>
        <v>Lengkap</v>
      </c>
      <c r="M47" t="str">
        <f>IF(dOrders_1[[#This Row],[Kurir]]="","Data Tidak Lengkap","Lengkap")</f>
        <v>Lengkap</v>
      </c>
      <c r="N4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7" s="8" t="str">
        <f>IF(dOrders_1[Kurir]="","Kurir Tidak Diisi", IFERROR(VLOOKUP(dOrders_1[[#This Row],[Kurir]],$P$9:$Q$12,2,FALSE),dOrders_1[[#This Row],[Kurir]]))</f>
        <v>SiCepat</v>
      </c>
    </row>
    <row r="48" spans="2:19" x14ac:dyDescent="0.25">
      <c r="B48" t="s">
        <v>70</v>
      </c>
      <c r="C48" s="1">
        <v>45167</v>
      </c>
      <c r="D48" s="1">
        <v>45174</v>
      </c>
      <c r="E48" t="s">
        <v>7</v>
      </c>
      <c r="F48" t="s">
        <v>615</v>
      </c>
      <c r="G48" t="s">
        <v>32</v>
      </c>
      <c r="H48">
        <v>7</v>
      </c>
      <c r="I48" t="str">
        <f>_xlfn.IFS(dOrders_1[[#This Row],[Waktu_Diserahkan_Kurir(Hari)]]&gt;$B$4,"Tidak Patuh",dOrders_1[[#This Row],[Waktu_Diserahkan_Kurir(Hari)]]="","Data Tidak Lengkap",TRUE,"Patuh")</f>
        <v>Tidak Patuh</v>
      </c>
      <c r="J48" t="str">
        <f>IF(OR(LEN(dOrders_1[[#This Row],[Nomor_Resi]])=$E$3,LEFT(dOrders_1[[#This Row],[Nomor_Resi]],4)=$E$4,ISNUMBER(VALUE(RIGHT(dOrders_1[[#This Row],[Nomor_Resi]],7)))),"Valid","Tidak Valid")</f>
        <v>Valid</v>
      </c>
      <c r="K48" t="str">
        <f>IF(dOrders_1[[#This Row],[Tgl_Pembayaran]]="","Data Tidak Lengkap","Lengkap")</f>
        <v>Lengkap</v>
      </c>
      <c r="L48" t="str">
        <f>IF(dOrders_1[[#This Row],[Tgl_Diserahkan_Kurir]]="","Data Tidak Lengkap","Lengkap")</f>
        <v>Lengkap</v>
      </c>
      <c r="M48" t="str">
        <f>IF(dOrders_1[[#This Row],[Kurir]]="","Data Tidak Lengkap","Lengkap")</f>
        <v>Lengkap</v>
      </c>
      <c r="N4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8" s="8" t="str">
        <f>IF(dOrders_1[Kurir]="","Kurir Tidak Diisi", IFERROR(VLOOKUP(dOrders_1[[#This Row],[Kurir]],$P$9:$Q$12,2,FALSE),dOrders_1[[#This Row],[Kurir]]))</f>
        <v>JNE</v>
      </c>
    </row>
    <row r="49" spans="2:19" x14ac:dyDescent="0.25">
      <c r="B49" t="s">
        <v>71</v>
      </c>
      <c r="C49" s="1">
        <v>45482</v>
      </c>
      <c r="D49" s="1">
        <v>45481</v>
      </c>
      <c r="E49" t="s">
        <v>48</v>
      </c>
      <c r="F49" t="s">
        <v>616</v>
      </c>
      <c r="G49" t="s">
        <v>8</v>
      </c>
      <c r="H49">
        <v>-1</v>
      </c>
      <c r="I49" t="str">
        <f>_xlfn.IFS(dOrders_1[[#This Row],[Waktu_Diserahkan_Kurir(Hari)]]&gt;$B$4,"Tidak Patuh",dOrders_1[[#This Row],[Waktu_Diserahkan_Kurir(Hari)]]="","Data Tidak Lengkap",TRUE,"Patuh")</f>
        <v>Patuh</v>
      </c>
      <c r="J49" t="str">
        <f>IF(OR(LEN(dOrders_1[[#This Row],[Nomor_Resi]])=$E$3,LEFT(dOrders_1[[#This Row],[Nomor_Resi]],4)=$E$4,ISNUMBER(VALUE(RIGHT(dOrders_1[[#This Row],[Nomor_Resi]],7)))),"Valid","Tidak Valid")</f>
        <v>Valid</v>
      </c>
      <c r="K49" t="str">
        <f>IF(dOrders_1[[#This Row],[Tgl_Pembayaran]]="","Data Tidak Lengkap","Lengkap")</f>
        <v>Lengkap</v>
      </c>
      <c r="L49" t="str">
        <f>IF(dOrders_1[[#This Row],[Tgl_Diserahkan_Kurir]]="","Data Tidak Lengkap","Lengkap")</f>
        <v>Lengkap</v>
      </c>
      <c r="M49" t="str">
        <f>IF(dOrders_1[[#This Row],[Kurir]]="","Data Tidak Lengkap","Lengkap")</f>
        <v>Lengkap</v>
      </c>
      <c r="N4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9" s="8" t="str">
        <f>IF(dOrders_1[Kurir]="","Kurir Tidak Diisi", IFERROR(VLOOKUP(dOrders_1[[#This Row],[Kurir]],$P$9:$Q$12,2,FALSE),dOrders_1[[#This Row],[Kurir]]))</f>
        <v>Anteraja</v>
      </c>
    </row>
    <row r="50" spans="2:19" x14ac:dyDescent="0.25">
      <c r="B50" t="s">
        <v>72</v>
      </c>
      <c r="C50" s="1">
        <v>45287</v>
      </c>
      <c r="D50" s="1">
        <v>45294</v>
      </c>
      <c r="E50" t="s">
        <v>9</v>
      </c>
      <c r="F50" t="s">
        <v>617</v>
      </c>
      <c r="G50" t="s">
        <v>32</v>
      </c>
      <c r="H50">
        <v>7</v>
      </c>
      <c r="I50" t="str">
        <f>_xlfn.IFS(dOrders_1[[#This Row],[Waktu_Diserahkan_Kurir(Hari)]]&gt;$B$4,"Tidak Patuh",dOrders_1[[#This Row],[Waktu_Diserahkan_Kurir(Hari)]]="","Data Tidak Lengkap",TRUE,"Patuh")</f>
        <v>Tidak Patuh</v>
      </c>
      <c r="J50" t="str">
        <f>IF(OR(LEN(dOrders_1[[#This Row],[Nomor_Resi]])=$E$3,LEFT(dOrders_1[[#This Row],[Nomor_Resi]],4)=$E$4,ISNUMBER(VALUE(RIGHT(dOrders_1[[#This Row],[Nomor_Resi]],7)))),"Valid","Tidak Valid")</f>
        <v>Valid</v>
      </c>
      <c r="K50" t="str">
        <f>IF(dOrders_1[[#This Row],[Tgl_Pembayaran]]="","Data Tidak Lengkap","Lengkap")</f>
        <v>Lengkap</v>
      </c>
      <c r="L50" t="str">
        <f>IF(dOrders_1[[#This Row],[Tgl_Diserahkan_Kurir]]="","Data Tidak Lengkap","Lengkap")</f>
        <v>Lengkap</v>
      </c>
      <c r="M50" t="str">
        <f>IF(dOrders_1[[#This Row],[Kurir]]="","Data Tidak Lengkap","Lengkap")</f>
        <v>Lengkap</v>
      </c>
      <c r="N5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50" s="8" t="str">
        <f>IF(dOrders_1[Kurir]="","Kurir Tidak Diisi", IFERROR(VLOOKUP(dOrders_1[[#This Row],[Kurir]],$P$9:$Q$12,2,FALSE),dOrders_1[[#This Row],[Kurir]]))</f>
        <v>SiCepat</v>
      </c>
    </row>
    <row r="51" spans="2:19" x14ac:dyDescent="0.25">
      <c r="B51" t="s">
        <v>73</v>
      </c>
      <c r="C51" s="1">
        <v>45373</v>
      </c>
      <c r="D51" s="1">
        <v>45372</v>
      </c>
      <c r="E51" t="s">
        <v>25</v>
      </c>
      <c r="F51" t="s">
        <v>618</v>
      </c>
      <c r="G51" t="s">
        <v>32</v>
      </c>
      <c r="H51">
        <v>-1</v>
      </c>
      <c r="I51" t="str">
        <f>_xlfn.IFS(dOrders_1[[#This Row],[Waktu_Diserahkan_Kurir(Hari)]]&gt;$B$4,"Tidak Patuh",dOrders_1[[#This Row],[Waktu_Diserahkan_Kurir(Hari)]]="","Data Tidak Lengkap",TRUE,"Patuh")</f>
        <v>Patuh</v>
      </c>
      <c r="J51" t="str">
        <f>IF(OR(LEN(dOrders_1[[#This Row],[Nomor_Resi]])=$E$3,LEFT(dOrders_1[[#This Row],[Nomor_Resi]],4)=$E$4,ISNUMBER(VALUE(RIGHT(dOrders_1[[#This Row],[Nomor_Resi]],7)))),"Valid","Tidak Valid")</f>
        <v>Valid</v>
      </c>
      <c r="K51" t="str">
        <f>IF(dOrders_1[[#This Row],[Tgl_Pembayaran]]="","Data Tidak Lengkap","Lengkap")</f>
        <v>Lengkap</v>
      </c>
      <c r="L51" t="str">
        <f>IF(dOrders_1[[#This Row],[Tgl_Diserahkan_Kurir]]="","Data Tidak Lengkap","Lengkap")</f>
        <v>Lengkap</v>
      </c>
      <c r="M51" t="str">
        <f>IF(dOrders_1[[#This Row],[Kurir]]="","Data Tidak Lengkap","Lengkap")</f>
        <v>Lengkap</v>
      </c>
      <c r="N5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51" s="8" t="str">
        <f>IF(dOrders_1[Kurir]="","Kurir Tidak Diisi", IFERROR(VLOOKUP(dOrders_1[[#This Row],[Kurir]],$P$9:$Q$12,2,FALSE),dOrders_1[[#This Row],[Kurir]]))</f>
        <v>SiCepat</v>
      </c>
    </row>
    <row r="52" spans="2:19" x14ac:dyDescent="0.25">
      <c r="B52" t="s">
        <v>74</v>
      </c>
      <c r="C52" s="1">
        <v>45533</v>
      </c>
      <c r="D52" s="1">
        <v>45534</v>
      </c>
      <c r="E52" t="s">
        <v>7</v>
      </c>
      <c r="F52" t="s">
        <v>619</v>
      </c>
      <c r="G52" t="s">
        <v>32</v>
      </c>
      <c r="H52">
        <v>1</v>
      </c>
      <c r="I52" t="str">
        <f>_xlfn.IFS(dOrders_1[[#This Row],[Waktu_Diserahkan_Kurir(Hari)]]&gt;$B$4,"Tidak Patuh",dOrders_1[[#This Row],[Waktu_Diserahkan_Kurir(Hari)]]="","Data Tidak Lengkap",TRUE,"Patuh")</f>
        <v>Patuh</v>
      </c>
      <c r="J52" t="str">
        <f>IF(OR(LEN(dOrders_1[[#This Row],[Nomor_Resi]])=$E$3,LEFT(dOrders_1[[#This Row],[Nomor_Resi]],4)=$E$4,ISNUMBER(VALUE(RIGHT(dOrders_1[[#This Row],[Nomor_Resi]],7)))),"Valid","Tidak Valid")</f>
        <v>Valid</v>
      </c>
      <c r="K52" t="str">
        <f>IF(dOrders_1[[#This Row],[Tgl_Pembayaran]]="","Data Tidak Lengkap","Lengkap")</f>
        <v>Lengkap</v>
      </c>
      <c r="L52" t="str">
        <f>IF(dOrders_1[[#This Row],[Tgl_Diserahkan_Kurir]]="","Data Tidak Lengkap","Lengkap")</f>
        <v>Lengkap</v>
      </c>
      <c r="M52" t="str">
        <f>IF(dOrders_1[[#This Row],[Kurir]]="","Data Tidak Lengkap","Lengkap")</f>
        <v>Lengkap</v>
      </c>
      <c r="N5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52" s="8" t="str">
        <f>IF(dOrders_1[Kurir]="","Kurir Tidak Diisi", IFERROR(VLOOKUP(dOrders_1[[#This Row],[Kurir]],$P$9:$Q$12,2,FALSE),dOrders_1[[#This Row],[Kurir]]))</f>
        <v>JNE</v>
      </c>
    </row>
    <row r="53" spans="2:19" x14ac:dyDescent="0.25">
      <c r="B53" t="s">
        <v>75</v>
      </c>
      <c r="C53" s="1">
        <v>45697</v>
      </c>
      <c r="D53" s="1">
        <v>45712</v>
      </c>
      <c r="E53" t="s">
        <v>12</v>
      </c>
      <c r="F53" t="s">
        <v>620</v>
      </c>
      <c r="G53" t="s">
        <v>8</v>
      </c>
      <c r="H53">
        <v>15</v>
      </c>
      <c r="I53" t="str">
        <f>_xlfn.IFS(dOrders_1[[#This Row],[Waktu_Diserahkan_Kurir(Hari)]]&gt;$B$4,"Tidak Patuh",dOrders_1[[#This Row],[Waktu_Diserahkan_Kurir(Hari)]]="","Data Tidak Lengkap",TRUE,"Patuh")</f>
        <v>Tidak Patuh</v>
      </c>
      <c r="J53" t="str">
        <f>IF(OR(LEN(dOrders_1[[#This Row],[Nomor_Resi]])=$E$3,LEFT(dOrders_1[[#This Row],[Nomor_Resi]],4)=$E$4,ISNUMBER(VALUE(RIGHT(dOrders_1[[#This Row],[Nomor_Resi]],7)))),"Valid","Tidak Valid")</f>
        <v>Valid</v>
      </c>
      <c r="K53" t="str">
        <f>IF(dOrders_1[[#This Row],[Tgl_Pembayaran]]="","Data Tidak Lengkap","Lengkap")</f>
        <v>Lengkap</v>
      </c>
      <c r="L53" t="str">
        <f>IF(dOrders_1[[#This Row],[Tgl_Diserahkan_Kurir]]="","Data Tidak Lengkap","Lengkap")</f>
        <v>Lengkap</v>
      </c>
      <c r="M53" t="str">
        <f>IF(dOrders_1[[#This Row],[Kurir]]="","Data Tidak Lengkap","Lengkap")</f>
        <v>Data Tidak Lengkap</v>
      </c>
      <c r="N53"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53" s="8" t="str">
        <f>IF(dOrders_1[Kurir]="","Kurir Tidak Diisi", IFERROR(VLOOKUP(dOrders_1[[#This Row],[Kurir]],$P$9:$Q$12,2,FALSE),dOrders_1[[#This Row],[Kurir]]))</f>
        <v>Kurir Tidak Diisi</v>
      </c>
    </row>
    <row r="54" spans="2:19" x14ac:dyDescent="0.25">
      <c r="B54" t="s">
        <v>76</v>
      </c>
      <c r="C54" s="1">
        <v>45180</v>
      </c>
      <c r="D54" s="1">
        <v>45185</v>
      </c>
      <c r="E54" t="s">
        <v>9</v>
      </c>
      <c r="F54" t="s">
        <v>621</v>
      </c>
      <c r="G54" t="s">
        <v>8</v>
      </c>
      <c r="H54">
        <v>5</v>
      </c>
      <c r="I54" t="str">
        <f>_xlfn.IFS(dOrders_1[[#This Row],[Waktu_Diserahkan_Kurir(Hari)]]&gt;$B$4,"Tidak Patuh",dOrders_1[[#This Row],[Waktu_Diserahkan_Kurir(Hari)]]="","Data Tidak Lengkap",TRUE,"Patuh")</f>
        <v>Patuh</v>
      </c>
      <c r="J54" t="str">
        <f>IF(OR(LEN(dOrders_1[[#This Row],[Nomor_Resi]])=$E$3,LEFT(dOrders_1[[#This Row],[Nomor_Resi]],4)=$E$4,ISNUMBER(VALUE(RIGHT(dOrders_1[[#This Row],[Nomor_Resi]],7)))),"Valid","Tidak Valid")</f>
        <v>Valid</v>
      </c>
      <c r="K54" t="str">
        <f>IF(dOrders_1[[#This Row],[Tgl_Pembayaran]]="","Data Tidak Lengkap","Lengkap")</f>
        <v>Lengkap</v>
      </c>
      <c r="L54" t="str">
        <f>IF(dOrders_1[[#This Row],[Tgl_Diserahkan_Kurir]]="","Data Tidak Lengkap","Lengkap")</f>
        <v>Lengkap</v>
      </c>
      <c r="M54" t="str">
        <f>IF(dOrders_1[[#This Row],[Kurir]]="","Data Tidak Lengkap","Lengkap")</f>
        <v>Lengkap</v>
      </c>
      <c r="N5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54" s="8" t="str">
        <f>IF(dOrders_1[Kurir]="","Kurir Tidak Diisi", IFERROR(VLOOKUP(dOrders_1[[#This Row],[Kurir]],$P$9:$Q$12,2,FALSE),dOrders_1[[#This Row],[Kurir]]))</f>
        <v>SiCepat</v>
      </c>
    </row>
    <row r="55" spans="2:19" x14ac:dyDescent="0.25">
      <c r="B55" t="s">
        <v>77</v>
      </c>
      <c r="C55" s="1">
        <v>45547</v>
      </c>
      <c r="D55" s="1">
        <v>45549</v>
      </c>
      <c r="E55" t="s">
        <v>48</v>
      </c>
      <c r="F55" t="s">
        <v>622</v>
      </c>
      <c r="G55" t="s">
        <v>11</v>
      </c>
      <c r="H55">
        <v>2</v>
      </c>
      <c r="I55" t="str">
        <f>_xlfn.IFS(dOrders_1[[#This Row],[Waktu_Diserahkan_Kurir(Hari)]]&gt;$B$4,"Tidak Patuh",dOrders_1[[#This Row],[Waktu_Diserahkan_Kurir(Hari)]]="","Data Tidak Lengkap",TRUE,"Patuh")</f>
        <v>Patuh</v>
      </c>
      <c r="J55" t="str">
        <f>IF(OR(LEN(dOrders_1[[#This Row],[Nomor_Resi]])=$E$3,LEFT(dOrders_1[[#This Row],[Nomor_Resi]],4)=$E$4,ISNUMBER(VALUE(RIGHT(dOrders_1[[#This Row],[Nomor_Resi]],7)))),"Valid","Tidak Valid")</f>
        <v>Valid</v>
      </c>
      <c r="K55" t="str">
        <f>IF(dOrders_1[[#This Row],[Tgl_Pembayaran]]="","Data Tidak Lengkap","Lengkap")</f>
        <v>Lengkap</v>
      </c>
      <c r="L55" t="str">
        <f>IF(dOrders_1[[#This Row],[Tgl_Diserahkan_Kurir]]="","Data Tidak Lengkap","Lengkap")</f>
        <v>Lengkap</v>
      </c>
      <c r="M55" t="str">
        <f>IF(dOrders_1[[#This Row],[Kurir]]="","Data Tidak Lengkap","Lengkap")</f>
        <v>Lengkap</v>
      </c>
      <c r="N5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55" s="8" t="str">
        <f>IF(dOrders_1[Kurir]="","Kurir Tidak Diisi", IFERROR(VLOOKUP(dOrders_1[[#This Row],[Kurir]],$P$9:$Q$12,2,FALSE),dOrders_1[[#This Row],[Kurir]]))</f>
        <v>Anteraja</v>
      </c>
    </row>
    <row r="56" spans="2:19" x14ac:dyDescent="0.25">
      <c r="B56" t="s">
        <v>78</v>
      </c>
      <c r="C56" s="1">
        <v>45634</v>
      </c>
      <c r="D56" s="1">
        <v>45639</v>
      </c>
      <c r="E56" t="s">
        <v>25</v>
      </c>
      <c r="F56" t="s">
        <v>623</v>
      </c>
      <c r="G56" t="s">
        <v>8</v>
      </c>
      <c r="H56">
        <v>5</v>
      </c>
      <c r="I56" t="str">
        <f>_xlfn.IFS(dOrders_1[[#This Row],[Waktu_Diserahkan_Kurir(Hari)]]&gt;$B$4,"Tidak Patuh",dOrders_1[[#This Row],[Waktu_Diserahkan_Kurir(Hari)]]="","Data Tidak Lengkap",TRUE,"Patuh")</f>
        <v>Patuh</v>
      </c>
      <c r="J56" t="str">
        <f>IF(OR(LEN(dOrders_1[[#This Row],[Nomor_Resi]])=$E$3,LEFT(dOrders_1[[#This Row],[Nomor_Resi]],4)=$E$4,ISNUMBER(VALUE(RIGHT(dOrders_1[[#This Row],[Nomor_Resi]],7)))),"Valid","Tidak Valid")</f>
        <v>Valid</v>
      </c>
      <c r="K56" t="str">
        <f>IF(dOrders_1[[#This Row],[Tgl_Pembayaran]]="","Data Tidak Lengkap","Lengkap")</f>
        <v>Lengkap</v>
      </c>
      <c r="L56" t="str">
        <f>IF(dOrders_1[[#This Row],[Tgl_Diserahkan_Kurir]]="","Data Tidak Lengkap","Lengkap")</f>
        <v>Lengkap</v>
      </c>
      <c r="M56" t="str">
        <f>IF(dOrders_1[[#This Row],[Kurir]]="","Data Tidak Lengkap","Lengkap")</f>
        <v>Lengkap</v>
      </c>
      <c r="N5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56" s="8" t="str">
        <f>IF(dOrders_1[Kurir]="","Kurir Tidak Diisi", IFERROR(VLOOKUP(dOrders_1[[#This Row],[Kurir]],$P$9:$Q$12,2,FALSE),dOrders_1[[#This Row],[Kurir]]))</f>
        <v>SiCepat</v>
      </c>
    </row>
    <row r="57" spans="2:19" x14ac:dyDescent="0.25">
      <c r="B57" t="s">
        <v>79</v>
      </c>
      <c r="C57" s="1">
        <v>45445</v>
      </c>
      <c r="D57" s="1">
        <v>45455</v>
      </c>
      <c r="E57" t="s">
        <v>23</v>
      </c>
      <c r="F57" t="s">
        <v>624</v>
      </c>
      <c r="G57" t="s">
        <v>8</v>
      </c>
      <c r="H57">
        <v>10</v>
      </c>
      <c r="I57" t="str">
        <f>_xlfn.IFS(dOrders_1[[#This Row],[Waktu_Diserahkan_Kurir(Hari)]]&gt;$B$4,"Tidak Patuh",dOrders_1[[#This Row],[Waktu_Diserahkan_Kurir(Hari)]]="","Data Tidak Lengkap",TRUE,"Patuh")</f>
        <v>Tidak Patuh</v>
      </c>
      <c r="J57" t="str">
        <f>IF(OR(LEN(dOrders_1[[#This Row],[Nomor_Resi]])=$E$3,LEFT(dOrders_1[[#This Row],[Nomor_Resi]],4)=$E$4,ISNUMBER(VALUE(RIGHT(dOrders_1[[#This Row],[Nomor_Resi]],7)))),"Valid","Tidak Valid")</f>
        <v>Valid</v>
      </c>
      <c r="K57" t="str">
        <f>IF(dOrders_1[[#This Row],[Tgl_Pembayaran]]="","Data Tidak Lengkap","Lengkap")</f>
        <v>Lengkap</v>
      </c>
      <c r="L57" t="str">
        <f>IF(dOrders_1[[#This Row],[Tgl_Diserahkan_Kurir]]="","Data Tidak Lengkap","Lengkap")</f>
        <v>Lengkap</v>
      </c>
      <c r="M57" t="str">
        <f>IF(dOrders_1[[#This Row],[Kurir]]="","Data Tidak Lengkap","Lengkap")</f>
        <v>Lengkap</v>
      </c>
      <c r="N5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57" s="8" t="str">
        <f>IF(dOrders_1[Kurir]="","Kurir Tidak Diisi", IFERROR(VLOOKUP(dOrders_1[[#This Row],[Kurir]],$P$9:$Q$12,2,FALSE),dOrders_1[[#This Row],[Kurir]]))</f>
        <v>JNE</v>
      </c>
    </row>
    <row r="58" spans="2:19" x14ac:dyDescent="0.25">
      <c r="B58" t="s">
        <v>80</v>
      </c>
      <c r="C58" s="1">
        <v>45678</v>
      </c>
      <c r="D58" s="1">
        <v>45685</v>
      </c>
      <c r="E58" t="s">
        <v>23</v>
      </c>
      <c r="F58" t="s">
        <v>625</v>
      </c>
      <c r="G58" t="s">
        <v>32</v>
      </c>
      <c r="H58">
        <v>7</v>
      </c>
      <c r="I58" t="str">
        <f>_xlfn.IFS(dOrders_1[[#This Row],[Waktu_Diserahkan_Kurir(Hari)]]&gt;$B$4,"Tidak Patuh",dOrders_1[[#This Row],[Waktu_Diserahkan_Kurir(Hari)]]="","Data Tidak Lengkap",TRUE,"Patuh")</f>
        <v>Tidak Patuh</v>
      </c>
      <c r="J58" t="str">
        <f>IF(OR(LEN(dOrders_1[[#This Row],[Nomor_Resi]])=$E$3,LEFT(dOrders_1[[#This Row],[Nomor_Resi]],4)=$E$4,ISNUMBER(VALUE(RIGHT(dOrders_1[[#This Row],[Nomor_Resi]],7)))),"Valid","Tidak Valid")</f>
        <v>Valid</v>
      </c>
      <c r="K58" t="str">
        <f>IF(dOrders_1[[#This Row],[Tgl_Pembayaran]]="","Data Tidak Lengkap","Lengkap")</f>
        <v>Lengkap</v>
      </c>
      <c r="L58" t="str">
        <f>IF(dOrders_1[[#This Row],[Tgl_Diserahkan_Kurir]]="","Data Tidak Lengkap","Lengkap")</f>
        <v>Lengkap</v>
      </c>
      <c r="M58" t="str">
        <f>IF(dOrders_1[[#This Row],[Kurir]]="","Data Tidak Lengkap","Lengkap")</f>
        <v>Lengkap</v>
      </c>
      <c r="N5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58" s="8" t="str">
        <f>IF(dOrders_1[Kurir]="","Kurir Tidak Diisi", IFERROR(VLOOKUP(dOrders_1[[#This Row],[Kurir]],$P$9:$Q$12,2,FALSE),dOrders_1[[#This Row],[Kurir]]))</f>
        <v>JNE</v>
      </c>
    </row>
    <row r="59" spans="2:19" x14ac:dyDescent="0.25">
      <c r="B59" t="s">
        <v>81</v>
      </c>
      <c r="C59" s="1">
        <v>45510</v>
      </c>
      <c r="D59" s="1"/>
      <c r="E59" t="s">
        <v>25</v>
      </c>
      <c r="F59" t="s">
        <v>626</v>
      </c>
      <c r="G59" t="s">
        <v>11</v>
      </c>
      <c r="I59" t="str">
        <f>_xlfn.IFS(dOrders_1[[#This Row],[Waktu_Diserahkan_Kurir(Hari)]]&gt;$B$4,"Tidak Patuh",dOrders_1[[#This Row],[Waktu_Diserahkan_Kurir(Hari)]]="","Data Tidak Lengkap",TRUE,"Patuh")</f>
        <v>Data Tidak Lengkap</v>
      </c>
      <c r="J59" t="str">
        <f>IF(OR(LEN(dOrders_1[[#This Row],[Nomor_Resi]])=$E$3,LEFT(dOrders_1[[#This Row],[Nomor_Resi]],4)=$E$4,ISNUMBER(VALUE(RIGHT(dOrders_1[[#This Row],[Nomor_Resi]],7)))),"Valid","Tidak Valid")</f>
        <v>Valid</v>
      </c>
      <c r="K59" t="str">
        <f>IF(dOrders_1[[#This Row],[Tgl_Pembayaran]]="","Data Tidak Lengkap","Lengkap")</f>
        <v>Lengkap</v>
      </c>
      <c r="L59" t="str">
        <f>IF(dOrders_1[[#This Row],[Tgl_Diserahkan_Kurir]]="","Data Tidak Lengkap","Lengkap")</f>
        <v>Data Tidak Lengkap</v>
      </c>
      <c r="M59" t="str">
        <f>IF(dOrders_1[[#This Row],[Kurir]]="","Data Tidak Lengkap","Lengkap")</f>
        <v>Lengkap</v>
      </c>
      <c r="N59"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59" s="8" t="str">
        <f>IF(dOrders_1[Kurir]="","Kurir Tidak Diisi", IFERROR(VLOOKUP(dOrders_1[[#This Row],[Kurir]],$P$9:$Q$12,2,FALSE),dOrders_1[[#This Row],[Kurir]]))</f>
        <v>SiCepat</v>
      </c>
    </row>
    <row r="60" spans="2:19" x14ac:dyDescent="0.25">
      <c r="B60" t="s">
        <v>82</v>
      </c>
      <c r="C60" s="1">
        <v>45645</v>
      </c>
      <c r="D60" s="1">
        <v>45652</v>
      </c>
      <c r="E60" t="s">
        <v>25</v>
      </c>
      <c r="F60" t="s">
        <v>627</v>
      </c>
      <c r="G60" t="s">
        <v>8</v>
      </c>
      <c r="H60">
        <v>7</v>
      </c>
      <c r="I60" t="str">
        <f>_xlfn.IFS(dOrders_1[[#This Row],[Waktu_Diserahkan_Kurir(Hari)]]&gt;$B$4,"Tidak Patuh",dOrders_1[[#This Row],[Waktu_Diserahkan_Kurir(Hari)]]="","Data Tidak Lengkap",TRUE,"Patuh")</f>
        <v>Tidak Patuh</v>
      </c>
      <c r="J60" t="str">
        <f>IF(OR(LEN(dOrders_1[[#This Row],[Nomor_Resi]])=$E$3,LEFT(dOrders_1[[#This Row],[Nomor_Resi]],4)=$E$4,ISNUMBER(VALUE(RIGHT(dOrders_1[[#This Row],[Nomor_Resi]],7)))),"Valid","Tidak Valid")</f>
        <v>Valid</v>
      </c>
      <c r="K60" t="str">
        <f>IF(dOrders_1[[#This Row],[Tgl_Pembayaran]]="","Data Tidak Lengkap","Lengkap")</f>
        <v>Lengkap</v>
      </c>
      <c r="L60" t="str">
        <f>IF(dOrders_1[[#This Row],[Tgl_Diserahkan_Kurir]]="","Data Tidak Lengkap","Lengkap")</f>
        <v>Lengkap</v>
      </c>
      <c r="M60" t="str">
        <f>IF(dOrders_1[[#This Row],[Kurir]]="","Data Tidak Lengkap","Lengkap")</f>
        <v>Lengkap</v>
      </c>
      <c r="N6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60" s="8" t="str">
        <f>IF(dOrders_1[Kurir]="","Kurir Tidak Diisi", IFERROR(VLOOKUP(dOrders_1[[#This Row],[Kurir]],$P$9:$Q$12,2,FALSE),dOrders_1[[#This Row],[Kurir]]))</f>
        <v>SiCepat</v>
      </c>
    </row>
    <row r="61" spans="2:19" x14ac:dyDescent="0.25">
      <c r="B61" t="s">
        <v>83</v>
      </c>
      <c r="C61" s="1">
        <v>45022</v>
      </c>
      <c r="D61" s="1">
        <v>45029</v>
      </c>
      <c r="E61" t="s">
        <v>9</v>
      </c>
      <c r="F61" t="s">
        <v>628</v>
      </c>
      <c r="G61" t="s">
        <v>11</v>
      </c>
      <c r="H61">
        <v>7</v>
      </c>
      <c r="I61" t="str">
        <f>_xlfn.IFS(dOrders_1[[#This Row],[Waktu_Diserahkan_Kurir(Hari)]]&gt;$B$4,"Tidak Patuh",dOrders_1[[#This Row],[Waktu_Diserahkan_Kurir(Hari)]]="","Data Tidak Lengkap",TRUE,"Patuh")</f>
        <v>Tidak Patuh</v>
      </c>
      <c r="J61" t="str">
        <f>IF(OR(LEN(dOrders_1[[#This Row],[Nomor_Resi]])=$E$3,LEFT(dOrders_1[[#This Row],[Nomor_Resi]],4)=$E$4,ISNUMBER(VALUE(RIGHT(dOrders_1[[#This Row],[Nomor_Resi]],7)))),"Valid","Tidak Valid")</f>
        <v>Valid</v>
      </c>
      <c r="K61" t="str">
        <f>IF(dOrders_1[[#This Row],[Tgl_Pembayaran]]="","Data Tidak Lengkap","Lengkap")</f>
        <v>Lengkap</v>
      </c>
      <c r="L61" t="str">
        <f>IF(dOrders_1[[#This Row],[Tgl_Diserahkan_Kurir]]="","Data Tidak Lengkap","Lengkap")</f>
        <v>Lengkap</v>
      </c>
      <c r="M61" t="str">
        <f>IF(dOrders_1[[#This Row],[Kurir]]="","Data Tidak Lengkap","Lengkap")</f>
        <v>Lengkap</v>
      </c>
      <c r="N6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61" s="8" t="str">
        <f>IF(dOrders_1[Kurir]="","Kurir Tidak Diisi", IFERROR(VLOOKUP(dOrders_1[[#This Row],[Kurir]],$P$9:$Q$12,2,FALSE),dOrders_1[[#This Row],[Kurir]]))</f>
        <v>SiCepat</v>
      </c>
    </row>
    <row r="62" spans="2:19" x14ac:dyDescent="0.25">
      <c r="B62" t="s">
        <v>84</v>
      </c>
      <c r="C62" s="1">
        <v>45391</v>
      </c>
      <c r="D62" s="1">
        <v>45398</v>
      </c>
      <c r="E62" t="s">
        <v>23</v>
      </c>
      <c r="F62" t="s">
        <v>629</v>
      </c>
      <c r="G62" t="s">
        <v>11</v>
      </c>
      <c r="H62">
        <v>7</v>
      </c>
      <c r="I62" t="str">
        <f>_xlfn.IFS(dOrders_1[[#This Row],[Waktu_Diserahkan_Kurir(Hari)]]&gt;$B$4,"Tidak Patuh",dOrders_1[[#This Row],[Waktu_Diserahkan_Kurir(Hari)]]="","Data Tidak Lengkap",TRUE,"Patuh")</f>
        <v>Tidak Patuh</v>
      </c>
      <c r="J62" t="str">
        <f>IF(OR(LEN(dOrders_1[[#This Row],[Nomor_Resi]])=$E$3,LEFT(dOrders_1[[#This Row],[Nomor_Resi]],4)=$E$4,ISNUMBER(VALUE(RIGHT(dOrders_1[[#This Row],[Nomor_Resi]],7)))),"Valid","Tidak Valid")</f>
        <v>Valid</v>
      </c>
      <c r="K62" t="str">
        <f>IF(dOrders_1[[#This Row],[Tgl_Pembayaran]]="","Data Tidak Lengkap","Lengkap")</f>
        <v>Lengkap</v>
      </c>
      <c r="L62" t="str">
        <f>IF(dOrders_1[[#This Row],[Tgl_Diserahkan_Kurir]]="","Data Tidak Lengkap","Lengkap")</f>
        <v>Lengkap</v>
      </c>
      <c r="M62" t="str">
        <f>IF(dOrders_1[[#This Row],[Kurir]]="","Data Tidak Lengkap","Lengkap")</f>
        <v>Lengkap</v>
      </c>
      <c r="N6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62" s="8" t="str">
        <f>IF(dOrders_1[Kurir]="","Kurir Tidak Diisi", IFERROR(VLOOKUP(dOrders_1[[#This Row],[Kurir]],$P$9:$Q$12,2,FALSE),dOrders_1[[#This Row],[Kurir]]))</f>
        <v>JNE</v>
      </c>
    </row>
    <row r="63" spans="2:19" x14ac:dyDescent="0.25">
      <c r="B63" t="s">
        <v>85</v>
      </c>
      <c r="C63" s="1">
        <v>45422</v>
      </c>
      <c r="D63" s="1">
        <v>45429</v>
      </c>
      <c r="E63" t="s">
        <v>7</v>
      </c>
      <c r="F63" t="s">
        <v>24</v>
      </c>
      <c r="G63" t="s">
        <v>11</v>
      </c>
      <c r="H63">
        <v>7</v>
      </c>
      <c r="I63" t="str">
        <f>_xlfn.IFS(dOrders_1[[#This Row],[Waktu_Diserahkan_Kurir(Hari)]]&gt;$B$4,"Tidak Patuh",dOrders_1[[#This Row],[Waktu_Diserahkan_Kurir(Hari)]]="","Data Tidak Lengkap",TRUE,"Patuh")</f>
        <v>Tidak Patuh</v>
      </c>
      <c r="J63" t="str">
        <f>IF(OR(LEN(dOrders_1[[#This Row],[Nomor_Resi]])=$E$3,LEFT(dOrders_1[[#This Row],[Nomor_Resi]],4)=$E$4,ISNUMBER(VALUE(RIGHT(dOrders_1[[#This Row],[Nomor_Resi]],7)))),"Valid","Tidak Valid")</f>
        <v>Tidak Valid</v>
      </c>
      <c r="K63" t="str">
        <f>IF(dOrders_1[[#This Row],[Tgl_Pembayaran]]="","Data Tidak Lengkap","Lengkap")</f>
        <v>Lengkap</v>
      </c>
      <c r="L63" t="str">
        <f>IF(dOrders_1[[#This Row],[Tgl_Diserahkan_Kurir]]="","Data Tidak Lengkap","Lengkap")</f>
        <v>Lengkap</v>
      </c>
      <c r="M63" t="str">
        <f>IF(dOrders_1[[#This Row],[Kurir]]="","Data Tidak Lengkap","Lengkap")</f>
        <v>Lengkap</v>
      </c>
      <c r="N63"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63" s="8" t="str">
        <f>IF(dOrders_1[Kurir]="","Kurir Tidak Diisi", IFERROR(VLOOKUP(dOrders_1[[#This Row],[Kurir]],$P$9:$Q$12,2,FALSE),dOrders_1[[#This Row],[Kurir]]))</f>
        <v>JNE</v>
      </c>
    </row>
    <row r="64" spans="2:19" x14ac:dyDescent="0.25">
      <c r="B64" t="s">
        <v>86</v>
      </c>
      <c r="C64" s="1">
        <v>45056</v>
      </c>
      <c r="D64" s="1">
        <v>45063</v>
      </c>
      <c r="E64" t="s">
        <v>9</v>
      </c>
      <c r="F64" t="s">
        <v>12</v>
      </c>
      <c r="G64" t="s">
        <v>32</v>
      </c>
      <c r="H64">
        <v>7</v>
      </c>
      <c r="I64" t="str">
        <f>_xlfn.IFS(dOrders_1[[#This Row],[Waktu_Diserahkan_Kurir(Hari)]]&gt;$B$4,"Tidak Patuh",dOrders_1[[#This Row],[Waktu_Diserahkan_Kurir(Hari)]]="","Data Tidak Lengkap",TRUE,"Patuh")</f>
        <v>Tidak Patuh</v>
      </c>
      <c r="J64" t="str">
        <f>IF(OR(LEN(dOrders_1[[#This Row],[Nomor_Resi]])=$E$3,LEFT(dOrders_1[[#This Row],[Nomor_Resi]],4)=$E$4,ISNUMBER(VALUE(RIGHT(dOrders_1[[#This Row],[Nomor_Resi]],7)))),"Valid","Tidak Valid")</f>
        <v>Tidak Valid</v>
      </c>
      <c r="K64" t="str">
        <f>IF(dOrders_1[[#This Row],[Tgl_Pembayaran]]="","Data Tidak Lengkap","Lengkap")</f>
        <v>Lengkap</v>
      </c>
      <c r="L64" t="str">
        <f>IF(dOrders_1[[#This Row],[Tgl_Diserahkan_Kurir]]="","Data Tidak Lengkap","Lengkap")</f>
        <v>Lengkap</v>
      </c>
      <c r="M64" t="str">
        <f>IF(dOrders_1[[#This Row],[Kurir]]="","Data Tidak Lengkap","Lengkap")</f>
        <v>Lengkap</v>
      </c>
      <c r="N64"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64" s="8" t="str">
        <f>IF(dOrders_1[Kurir]="","Kurir Tidak Diisi", IFERROR(VLOOKUP(dOrders_1[[#This Row],[Kurir]],$P$9:$Q$12,2,FALSE),dOrders_1[[#This Row],[Kurir]]))</f>
        <v>SiCepat</v>
      </c>
    </row>
    <row r="65" spans="2:19" x14ac:dyDescent="0.25">
      <c r="B65" t="s">
        <v>87</v>
      </c>
      <c r="C65" s="1">
        <v>45407</v>
      </c>
      <c r="D65" s="1">
        <v>45406</v>
      </c>
      <c r="E65" t="s">
        <v>48</v>
      </c>
      <c r="F65" t="s">
        <v>630</v>
      </c>
      <c r="G65" t="s">
        <v>11</v>
      </c>
      <c r="H65">
        <v>-1</v>
      </c>
      <c r="I65" t="str">
        <f>_xlfn.IFS(dOrders_1[[#This Row],[Waktu_Diserahkan_Kurir(Hari)]]&gt;$B$4,"Tidak Patuh",dOrders_1[[#This Row],[Waktu_Diserahkan_Kurir(Hari)]]="","Data Tidak Lengkap",TRUE,"Patuh")</f>
        <v>Patuh</v>
      </c>
      <c r="J65" t="str">
        <f>IF(OR(LEN(dOrders_1[[#This Row],[Nomor_Resi]])=$E$3,LEFT(dOrders_1[[#This Row],[Nomor_Resi]],4)=$E$4,ISNUMBER(VALUE(RIGHT(dOrders_1[[#This Row],[Nomor_Resi]],7)))),"Valid","Tidak Valid")</f>
        <v>Valid</v>
      </c>
      <c r="K65" t="str">
        <f>IF(dOrders_1[[#This Row],[Tgl_Pembayaran]]="","Data Tidak Lengkap","Lengkap")</f>
        <v>Lengkap</v>
      </c>
      <c r="L65" t="str">
        <f>IF(dOrders_1[[#This Row],[Tgl_Diserahkan_Kurir]]="","Data Tidak Lengkap","Lengkap")</f>
        <v>Lengkap</v>
      </c>
      <c r="M65" t="str">
        <f>IF(dOrders_1[[#This Row],[Kurir]]="","Data Tidak Lengkap","Lengkap")</f>
        <v>Lengkap</v>
      </c>
      <c r="N6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65" s="8" t="str">
        <f>IF(dOrders_1[Kurir]="","Kurir Tidak Diisi", IFERROR(VLOOKUP(dOrders_1[[#This Row],[Kurir]],$P$9:$Q$12,2,FALSE),dOrders_1[[#This Row],[Kurir]]))</f>
        <v>Anteraja</v>
      </c>
    </row>
    <row r="66" spans="2:19" x14ac:dyDescent="0.25">
      <c r="B66" t="s">
        <v>88</v>
      </c>
      <c r="C66" s="1">
        <v>45629</v>
      </c>
      <c r="D66" s="1">
        <v>45630</v>
      </c>
      <c r="E66" t="s">
        <v>7</v>
      </c>
      <c r="F66" t="s">
        <v>631</v>
      </c>
      <c r="G66" t="s">
        <v>11</v>
      </c>
      <c r="H66">
        <v>1</v>
      </c>
      <c r="I66" t="str">
        <f>_xlfn.IFS(dOrders_1[[#This Row],[Waktu_Diserahkan_Kurir(Hari)]]&gt;$B$4,"Tidak Patuh",dOrders_1[[#This Row],[Waktu_Diserahkan_Kurir(Hari)]]="","Data Tidak Lengkap",TRUE,"Patuh")</f>
        <v>Patuh</v>
      </c>
      <c r="J66" t="str">
        <f>IF(OR(LEN(dOrders_1[[#This Row],[Nomor_Resi]])=$E$3,LEFT(dOrders_1[[#This Row],[Nomor_Resi]],4)=$E$4,ISNUMBER(VALUE(RIGHT(dOrders_1[[#This Row],[Nomor_Resi]],7)))),"Valid","Tidak Valid")</f>
        <v>Valid</v>
      </c>
      <c r="K66" t="str">
        <f>IF(dOrders_1[[#This Row],[Tgl_Pembayaran]]="","Data Tidak Lengkap","Lengkap")</f>
        <v>Lengkap</v>
      </c>
      <c r="L66" t="str">
        <f>IF(dOrders_1[[#This Row],[Tgl_Diserahkan_Kurir]]="","Data Tidak Lengkap","Lengkap")</f>
        <v>Lengkap</v>
      </c>
      <c r="M66" t="str">
        <f>IF(dOrders_1[[#This Row],[Kurir]]="","Data Tidak Lengkap","Lengkap")</f>
        <v>Lengkap</v>
      </c>
      <c r="N6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66" s="8" t="str">
        <f>IF(dOrders_1[Kurir]="","Kurir Tidak Diisi", IFERROR(VLOOKUP(dOrders_1[[#This Row],[Kurir]],$P$9:$Q$12,2,FALSE),dOrders_1[[#This Row],[Kurir]]))</f>
        <v>JNE</v>
      </c>
    </row>
    <row r="67" spans="2:19" x14ac:dyDescent="0.25">
      <c r="B67" t="s">
        <v>89</v>
      </c>
      <c r="C67" s="1">
        <v>45316</v>
      </c>
      <c r="D67" s="1">
        <v>45315</v>
      </c>
      <c r="E67" t="s">
        <v>23</v>
      </c>
      <c r="F67" t="s">
        <v>632</v>
      </c>
      <c r="G67" t="s">
        <v>11</v>
      </c>
      <c r="H67">
        <v>-1</v>
      </c>
      <c r="I67" t="str">
        <f>_xlfn.IFS(dOrders_1[[#This Row],[Waktu_Diserahkan_Kurir(Hari)]]&gt;$B$4,"Tidak Patuh",dOrders_1[[#This Row],[Waktu_Diserahkan_Kurir(Hari)]]="","Data Tidak Lengkap",TRUE,"Patuh")</f>
        <v>Patuh</v>
      </c>
      <c r="J67" t="str">
        <f>IF(OR(LEN(dOrders_1[[#This Row],[Nomor_Resi]])=$E$3,LEFT(dOrders_1[[#This Row],[Nomor_Resi]],4)=$E$4,ISNUMBER(VALUE(RIGHT(dOrders_1[[#This Row],[Nomor_Resi]],7)))),"Valid","Tidak Valid")</f>
        <v>Valid</v>
      </c>
      <c r="K67" t="str">
        <f>IF(dOrders_1[[#This Row],[Tgl_Pembayaran]]="","Data Tidak Lengkap","Lengkap")</f>
        <v>Lengkap</v>
      </c>
      <c r="L67" t="str">
        <f>IF(dOrders_1[[#This Row],[Tgl_Diserahkan_Kurir]]="","Data Tidak Lengkap","Lengkap")</f>
        <v>Lengkap</v>
      </c>
      <c r="M67" t="str">
        <f>IF(dOrders_1[[#This Row],[Kurir]]="","Data Tidak Lengkap","Lengkap")</f>
        <v>Lengkap</v>
      </c>
      <c r="N6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67" s="8" t="str">
        <f>IF(dOrders_1[Kurir]="","Kurir Tidak Diisi", IFERROR(VLOOKUP(dOrders_1[[#This Row],[Kurir]],$P$9:$Q$12,2,FALSE),dOrders_1[[#This Row],[Kurir]]))</f>
        <v>JNE</v>
      </c>
    </row>
    <row r="68" spans="2:19" x14ac:dyDescent="0.25">
      <c r="B68" t="s">
        <v>90</v>
      </c>
      <c r="C68" s="1">
        <v>45010</v>
      </c>
      <c r="D68" s="1">
        <v>45013</v>
      </c>
      <c r="E68" t="s">
        <v>23</v>
      </c>
      <c r="F68" t="s">
        <v>633</v>
      </c>
      <c r="G68" t="s">
        <v>8</v>
      </c>
      <c r="H68">
        <v>3</v>
      </c>
      <c r="I68" t="str">
        <f>_xlfn.IFS(dOrders_1[[#This Row],[Waktu_Diserahkan_Kurir(Hari)]]&gt;$B$4,"Tidak Patuh",dOrders_1[[#This Row],[Waktu_Diserahkan_Kurir(Hari)]]="","Data Tidak Lengkap",TRUE,"Patuh")</f>
        <v>Patuh</v>
      </c>
      <c r="J68" t="str">
        <f>IF(OR(LEN(dOrders_1[[#This Row],[Nomor_Resi]])=$E$3,LEFT(dOrders_1[[#This Row],[Nomor_Resi]],4)=$E$4,ISNUMBER(VALUE(RIGHT(dOrders_1[[#This Row],[Nomor_Resi]],7)))),"Valid","Tidak Valid")</f>
        <v>Valid</v>
      </c>
      <c r="K68" t="str">
        <f>IF(dOrders_1[[#This Row],[Tgl_Pembayaran]]="","Data Tidak Lengkap","Lengkap")</f>
        <v>Lengkap</v>
      </c>
      <c r="L68" t="str">
        <f>IF(dOrders_1[[#This Row],[Tgl_Diserahkan_Kurir]]="","Data Tidak Lengkap","Lengkap")</f>
        <v>Lengkap</v>
      </c>
      <c r="M68" t="str">
        <f>IF(dOrders_1[[#This Row],[Kurir]]="","Data Tidak Lengkap","Lengkap")</f>
        <v>Lengkap</v>
      </c>
      <c r="N6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68" s="8" t="str">
        <f>IF(dOrders_1[Kurir]="","Kurir Tidak Diisi", IFERROR(VLOOKUP(dOrders_1[[#This Row],[Kurir]],$P$9:$Q$12,2,FALSE),dOrders_1[[#This Row],[Kurir]]))</f>
        <v>JNE</v>
      </c>
    </row>
    <row r="69" spans="2:19" x14ac:dyDescent="0.25">
      <c r="B69" t="s">
        <v>91</v>
      </c>
      <c r="C69" s="1">
        <v>45630</v>
      </c>
      <c r="D69" s="1">
        <v>45635</v>
      </c>
      <c r="E69" t="s">
        <v>23</v>
      </c>
      <c r="F69" t="s">
        <v>634</v>
      </c>
      <c r="G69" t="s">
        <v>8</v>
      </c>
      <c r="H69">
        <v>5</v>
      </c>
      <c r="I69" t="str">
        <f>_xlfn.IFS(dOrders_1[[#This Row],[Waktu_Diserahkan_Kurir(Hari)]]&gt;$B$4,"Tidak Patuh",dOrders_1[[#This Row],[Waktu_Diserahkan_Kurir(Hari)]]="","Data Tidak Lengkap",TRUE,"Patuh")</f>
        <v>Patuh</v>
      </c>
      <c r="J69" t="str">
        <f>IF(OR(LEN(dOrders_1[[#This Row],[Nomor_Resi]])=$E$3,LEFT(dOrders_1[[#This Row],[Nomor_Resi]],4)=$E$4,ISNUMBER(VALUE(RIGHT(dOrders_1[[#This Row],[Nomor_Resi]],7)))),"Valid","Tidak Valid")</f>
        <v>Valid</v>
      </c>
      <c r="K69" t="str">
        <f>IF(dOrders_1[[#This Row],[Tgl_Pembayaran]]="","Data Tidak Lengkap","Lengkap")</f>
        <v>Lengkap</v>
      </c>
      <c r="L69" t="str">
        <f>IF(dOrders_1[[#This Row],[Tgl_Diserahkan_Kurir]]="","Data Tidak Lengkap","Lengkap")</f>
        <v>Lengkap</v>
      </c>
      <c r="M69" t="str">
        <f>IF(dOrders_1[[#This Row],[Kurir]]="","Data Tidak Lengkap","Lengkap")</f>
        <v>Lengkap</v>
      </c>
      <c r="N6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69" s="8" t="str">
        <f>IF(dOrders_1[Kurir]="","Kurir Tidak Diisi", IFERROR(VLOOKUP(dOrders_1[[#This Row],[Kurir]],$P$9:$Q$12,2,FALSE),dOrders_1[[#This Row],[Kurir]]))</f>
        <v>JNE</v>
      </c>
    </row>
    <row r="70" spans="2:19" x14ac:dyDescent="0.25">
      <c r="B70" t="s">
        <v>92</v>
      </c>
      <c r="C70" s="1">
        <v>44988</v>
      </c>
      <c r="D70" s="1">
        <v>44991</v>
      </c>
      <c r="E70" t="s">
        <v>23</v>
      </c>
      <c r="F70" t="s">
        <v>635</v>
      </c>
      <c r="G70" t="s">
        <v>32</v>
      </c>
      <c r="H70">
        <v>3</v>
      </c>
      <c r="I70" t="str">
        <f>_xlfn.IFS(dOrders_1[[#This Row],[Waktu_Diserahkan_Kurir(Hari)]]&gt;$B$4,"Tidak Patuh",dOrders_1[[#This Row],[Waktu_Diserahkan_Kurir(Hari)]]="","Data Tidak Lengkap",TRUE,"Patuh")</f>
        <v>Patuh</v>
      </c>
      <c r="J70" t="str">
        <f>IF(OR(LEN(dOrders_1[[#This Row],[Nomor_Resi]])=$E$3,LEFT(dOrders_1[[#This Row],[Nomor_Resi]],4)=$E$4,ISNUMBER(VALUE(RIGHT(dOrders_1[[#This Row],[Nomor_Resi]],7)))),"Valid","Tidak Valid")</f>
        <v>Valid</v>
      </c>
      <c r="K70" t="str">
        <f>IF(dOrders_1[[#This Row],[Tgl_Pembayaran]]="","Data Tidak Lengkap","Lengkap")</f>
        <v>Lengkap</v>
      </c>
      <c r="L70" t="str">
        <f>IF(dOrders_1[[#This Row],[Tgl_Diserahkan_Kurir]]="","Data Tidak Lengkap","Lengkap")</f>
        <v>Lengkap</v>
      </c>
      <c r="M70" t="str">
        <f>IF(dOrders_1[[#This Row],[Kurir]]="","Data Tidak Lengkap","Lengkap")</f>
        <v>Lengkap</v>
      </c>
      <c r="N7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70" s="8" t="str">
        <f>IF(dOrders_1[Kurir]="","Kurir Tidak Diisi", IFERROR(VLOOKUP(dOrders_1[[#This Row],[Kurir]],$P$9:$Q$12,2,FALSE),dOrders_1[[#This Row],[Kurir]]))</f>
        <v>JNE</v>
      </c>
    </row>
    <row r="71" spans="2:19" x14ac:dyDescent="0.25">
      <c r="B71" t="s">
        <v>93</v>
      </c>
      <c r="C71" s="1">
        <v>45009</v>
      </c>
      <c r="D71" s="1">
        <v>45010</v>
      </c>
      <c r="E71" t="s">
        <v>7</v>
      </c>
      <c r="F71" t="s">
        <v>636</v>
      </c>
      <c r="G71" t="s">
        <v>11</v>
      </c>
      <c r="H71">
        <v>1</v>
      </c>
      <c r="I71" t="str">
        <f>_xlfn.IFS(dOrders_1[[#This Row],[Waktu_Diserahkan_Kurir(Hari)]]&gt;$B$4,"Tidak Patuh",dOrders_1[[#This Row],[Waktu_Diserahkan_Kurir(Hari)]]="","Data Tidak Lengkap",TRUE,"Patuh")</f>
        <v>Patuh</v>
      </c>
      <c r="J71" t="str">
        <f>IF(OR(LEN(dOrders_1[[#This Row],[Nomor_Resi]])=$E$3,LEFT(dOrders_1[[#This Row],[Nomor_Resi]],4)=$E$4,ISNUMBER(VALUE(RIGHT(dOrders_1[[#This Row],[Nomor_Resi]],7)))),"Valid","Tidak Valid")</f>
        <v>Valid</v>
      </c>
      <c r="K71" t="str">
        <f>IF(dOrders_1[[#This Row],[Tgl_Pembayaran]]="","Data Tidak Lengkap","Lengkap")</f>
        <v>Lengkap</v>
      </c>
      <c r="L71" t="str">
        <f>IF(dOrders_1[[#This Row],[Tgl_Diserahkan_Kurir]]="","Data Tidak Lengkap","Lengkap")</f>
        <v>Lengkap</v>
      </c>
      <c r="M71" t="str">
        <f>IF(dOrders_1[[#This Row],[Kurir]]="","Data Tidak Lengkap","Lengkap")</f>
        <v>Lengkap</v>
      </c>
      <c r="N7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71" s="8" t="str">
        <f>IF(dOrders_1[Kurir]="","Kurir Tidak Diisi", IFERROR(VLOOKUP(dOrders_1[[#This Row],[Kurir]],$P$9:$Q$12,2,FALSE),dOrders_1[[#This Row],[Kurir]]))</f>
        <v>JNE</v>
      </c>
    </row>
    <row r="72" spans="2:19" x14ac:dyDescent="0.25">
      <c r="B72" t="s">
        <v>94</v>
      </c>
      <c r="C72" s="1">
        <v>45768</v>
      </c>
      <c r="D72" s="1">
        <v>45775</v>
      </c>
      <c r="E72" t="s">
        <v>48</v>
      </c>
      <c r="F72" t="s">
        <v>637</v>
      </c>
      <c r="G72" t="s">
        <v>32</v>
      </c>
      <c r="H72">
        <v>7</v>
      </c>
      <c r="I72" t="str">
        <f>_xlfn.IFS(dOrders_1[[#This Row],[Waktu_Diserahkan_Kurir(Hari)]]&gt;$B$4,"Tidak Patuh",dOrders_1[[#This Row],[Waktu_Diserahkan_Kurir(Hari)]]="","Data Tidak Lengkap",TRUE,"Patuh")</f>
        <v>Tidak Patuh</v>
      </c>
      <c r="J72" t="str">
        <f>IF(OR(LEN(dOrders_1[[#This Row],[Nomor_Resi]])=$E$3,LEFT(dOrders_1[[#This Row],[Nomor_Resi]],4)=$E$4,ISNUMBER(VALUE(RIGHT(dOrders_1[[#This Row],[Nomor_Resi]],7)))),"Valid","Tidak Valid")</f>
        <v>Valid</v>
      </c>
      <c r="K72" t="str">
        <f>IF(dOrders_1[[#This Row],[Tgl_Pembayaran]]="","Data Tidak Lengkap","Lengkap")</f>
        <v>Lengkap</v>
      </c>
      <c r="L72" t="str">
        <f>IF(dOrders_1[[#This Row],[Tgl_Diserahkan_Kurir]]="","Data Tidak Lengkap","Lengkap")</f>
        <v>Lengkap</v>
      </c>
      <c r="M72" t="str">
        <f>IF(dOrders_1[[#This Row],[Kurir]]="","Data Tidak Lengkap","Lengkap")</f>
        <v>Lengkap</v>
      </c>
      <c r="N7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72" s="8" t="str">
        <f>IF(dOrders_1[Kurir]="","Kurir Tidak Diisi", IFERROR(VLOOKUP(dOrders_1[[#This Row],[Kurir]],$P$9:$Q$12,2,FALSE),dOrders_1[[#This Row],[Kurir]]))</f>
        <v>Anteraja</v>
      </c>
    </row>
    <row r="73" spans="2:19" x14ac:dyDescent="0.25">
      <c r="B73" t="s">
        <v>95</v>
      </c>
      <c r="C73" s="1">
        <v>45345</v>
      </c>
      <c r="D73" s="1">
        <v>45355</v>
      </c>
      <c r="E73" t="s">
        <v>23</v>
      </c>
      <c r="F73" t="s">
        <v>638</v>
      </c>
      <c r="G73" t="s">
        <v>8</v>
      </c>
      <c r="H73">
        <v>10</v>
      </c>
      <c r="I73" t="str">
        <f>_xlfn.IFS(dOrders_1[[#This Row],[Waktu_Diserahkan_Kurir(Hari)]]&gt;$B$4,"Tidak Patuh",dOrders_1[[#This Row],[Waktu_Diserahkan_Kurir(Hari)]]="","Data Tidak Lengkap",TRUE,"Patuh")</f>
        <v>Tidak Patuh</v>
      </c>
      <c r="J73" t="str">
        <f>IF(OR(LEN(dOrders_1[[#This Row],[Nomor_Resi]])=$E$3,LEFT(dOrders_1[[#This Row],[Nomor_Resi]],4)=$E$4,ISNUMBER(VALUE(RIGHT(dOrders_1[[#This Row],[Nomor_Resi]],7)))),"Valid","Tidak Valid")</f>
        <v>Valid</v>
      </c>
      <c r="K73" t="str">
        <f>IF(dOrders_1[[#This Row],[Tgl_Pembayaran]]="","Data Tidak Lengkap","Lengkap")</f>
        <v>Lengkap</v>
      </c>
      <c r="L73" t="str">
        <f>IF(dOrders_1[[#This Row],[Tgl_Diserahkan_Kurir]]="","Data Tidak Lengkap","Lengkap")</f>
        <v>Lengkap</v>
      </c>
      <c r="M73" t="str">
        <f>IF(dOrders_1[[#This Row],[Kurir]]="","Data Tidak Lengkap","Lengkap")</f>
        <v>Lengkap</v>
      </c>
      <c r="N7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73" s="8" t="str">
        <f>IF(dOrders_1[Kurir]="","Kurir Tidak Diisi", IFERROR(VLOOKUP(dOrders_1[[#This Row],[Kurir]],$P$9:$Q$12,2,FALSE),dOrders_1[[#This Row],[Kurir]]))</f>
        <v>JNE</v>
      </c>
    </row>
    <row r="74" spans="2:19" x14ac:dyDescent="0.25">
      <c r="B74" t="s">
        <v>96</v>
      </c>
      <c r="C74" s="1">
        <v>45249</v>
      </c>
      <c r="D74" s="1">
        <v>45256</v>
      </c>
      <c r="E74" t="s">
        <v>9</v>
      </c>
      <c r="F74" t="s">
        <v>639</v>
      </c>
      <c r="G74" t="s">
        <v>11</v>
      </c>
      <c r="H74">
        <v>7</v>
      </c>
      <c r="I74" t="str">
        <f>_xlfn.IFS(dOrders_1[[#This Row],[Waktu_Diserahkan_Kurir(Hari)]]&gt;$B$4,"Tidak Patuh",dOrders_1[[#This Row],[Waktu_Diserahkan_Kurir(Hari)]]="","Data Tidak Lengkap",TRUE,"Patuh")</f>
        <v>Tidak Patuh</v>
      </c>
      <c r="J74" t="str">
        <f>IF(OR(LEN(dOrders_1[[#This Row],[Nomor_Resi]])=$E$3,LEFT(dOrders_1[[#This Row],[Nomor_Resi]],4)=$E$4,ISNUMBER(VALUE(RIGHT(dOrders_1[[#This Row],[Nomor_Resi]],7)))),"Valid","Tidak Valid")</f>
        <v>Valid</v>
      </c>
      <c r="K74" t="str">
        <f>IF(dOrders_1[[#This Row],[Tgl_Pembayaran]]="","Data Tidak Lengkap","Lengkap")</f>
        <v>Lengkap</v>
      </c>
      <c r="L74" t="str">
        <f>IF(dOrders_1[[#This Row],[Tgl_Diserahkan_Kurir]]="","Data Tidak Lengkap","Lengkap")</f>
        <v>Lengkap</v>
      </c>
      <c r="M74" t="str">
        <f>IF(dOrders_1[[#This Row],[Kurir]]="","Data Tidak Lengkap","Lengkap")</f>
        <v>Lengkap</v>
      </c>
      <c r="N7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74" s="8" t="str">
        <f>IF(dOrders_1[Kurir]="","Kurir Tidak Diisi", IFERROR(VLOOKUP(dOrders_1[[#This Row],[Kurir]],$P$9:$Q$12,2,FALSE),dOrders_1[[#This Row],[Kurir]]))</f>
        <v>SiCepat</v>
      </c>
    </row>
    <row r="75" spans="2:19" x14ac:dyDescent="0.25">
      <c r="B75" t="s">
        <v>97</v>
      </c>
      <c r="C75" s="1">
        <v>45379</v>
      </c>
      <c r="D75" s="1">
        <v>45380</v>
      </c>
      <c r="E75" t="s">
        <v>23</v>
      </c>
      <c r="F75" t="s">
        <v>640</v>
      </c>
      <c r="G75" t="s">
        <v>11</v>
      </c>
      <c r="H75">
        <v>1</v>
      </c>
      <c r="I75" t="str">
        <f>_xlfn.IFS(dOrders_1[[#This Row],[Waktu_Diserahkan_Kurir(Hari)]]&gt;$B$4,"Tidak Patuh",dOrders_1[[#This Row],[Waktu_Diserahkan_Kurir(Hari)]]="","Data Tidak Lengkap",TRUE,"Patuh")</f>
        <v>Patuh</v>
      </c>
      <c r="J75" t="str">
        <f>IF(OR(LEN(dOrders_1[[#This Row],[Nomor_Resi]])=$E$3,LEFT(dOrders_1[[#This Row],[Nomor_Resi]],4)=$E$4,ISNUMBER(VALUE(RIGHT(dOrders_1[[#This Row],[Nomor_Resi]],7)))),"Valid","Tidak Valid")</f>
        <v>Valid</v>
      </c>
      <c r="K75" t="str">
        <f>IF(dOrders_1[[#This Row],[Tgl_Pembayaran]]="","Data Tidak Lengkap","Lengkap")</f>
        <v>Lengkap</v>
      </c>
      <c r="L75" t="str">
        <f>IF(dOrders_1[[#This Row],[Tgl_Diserahkan_Kurir]]="","Data Tidak Lengkap","Lengkap")</f>
        <v>Lengkap</v>
      </c>
      <c r="M75" t="str">
        <f>IF(dOrders_1[[#This Row],[Kurir]]="","Data Tidak Lengkap","Lengkap")</f>
        <v>Lengkap</v>
      </c>
      <c r="N7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75" s="8" t="str">
        <f>IF(dOrders_1[Kurir]="","Kurir Tidak Diisi", IFERROR(VLOOKUP(dOrders_1[[#This Row],[Kurir]],$P$9:$Q$12,2,FALSE),dOrders_1[[#This Row],[Kurir]]))</f>
        <v>JNE</v>
      </c>
    </row>
    <row r="76" spans="2:19" x14ac:dyDescent="0.25">
      <c r="B76" t="s">
        <v>98</v>
      </c>
      <c r="C76" s="1">
        <v>44941</v>
      </c>
      <c r="D76" s="1">
        <v>44956</v>
      </c>
      <c r="E76" t="s">
        <v>9</v>
      </c>
      <c r="F76" t="s">
        <v>641</v>
      </c>
      <c r="G76" t="s">
        <v>11</v>
      </c>
      <c r="H76">
        <v>15</v>
      </c>
      <c r="I76" t="str">
        <f>_xlfn.IFS(dOrders_1[[#This Row],[Waktu_Diserahkan_Kurir(Hari)]]&gt;$B$4,"Tidak Patuh",dOrders_1[[#This Row],[Waktu_Diserahkan_Kurir(Hari)]]="","Data Tidak Lengkap",TRUE,"Patuh")</f>
        <v>Tidak Patuh</v>
      </c>
      <c r="J76" t="str">
        <f>IF(OR(LEN(dOrders_1[[#This Row],[Nomor_Resi]])=$E$3,LEFT(dOrders_1[[#This Row],[Nomor_Resi]],4)=$E$4,ISNUMBER(VALUE(RIGHT(dOrders_1[[#This Row],[Nomor_Resi]],7)))),"Valid","Tidak Valid")</f>
        <v>Valid</v>
      </c>
      <c r="K76" t="str">
        <f>IF(dOrders_1[[#This Row],[Tgl_Pembayaran]]="","Data Tidak Lengkap","Lengkap")</f>
        <v>Lengkap</v>
      </c>
      <c r="L76" t="str">
        <f>IF(dOrders_1[[#This Row],[Tgl_Diserahkan_Kurir]]="","Data Tidak Lengkap","Lengkap")</f>
        <v>Lengkap</v>
      </c>
      <c r="M76" t="str">
        <f>IF(dOrders_1[[#This Row],[Kurir]]="","Data Tidak Lengkap","Lengkap")</f>
        <v>Lengkap</v>
      </c>
      <c r="N7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76" s="8" t="str">
        <f>IF(dOrders_1[Kurir]="","Kurir Tidak Diisi", IFERROR(VLOOKUP(dOrders_1[[#This Row],[Kurir]],$P$9:$Q$12,2,FALSE),dOrders_1[[#This Row],[Kurir]]))</f>
        <v>SiCepat</v>
      </c>
    </row>
    <row r="77" spans="2:19" x14ac:dyDescent="0.25">
      <c r="B77" t="s">
        <v>99</v>
      </c>
      <c r="C77" s="1">
        <v>45649</v>
      </c>
      <c r="D77" s="1">
        <v>45656</v>
      </c>
      <c r="E77" t="s">
        <v>9</v>
      </c>
      <c r="F77" t="s">
        <v>642</v>
      </c>
      <c r="G77" t="s">
        <v>32</v>
      </c>
      <c r="H77">
        <v>7</v>
      </c>
      <c r="I77" t="str">
        <f>_xlfn.IFS(dOrders_1[[#This Row],[Waktu_Diserahkan_Kurir(Hari)]]&gt;$B$4,"Tidak Patuh",dOrders_1[[#This Row],[Waktu_Diserahkan_Kurir(Hari)]]="","Data Tidak Lengkap",TRUE,"Patuh")</f>
        <v>Tidak Patuh</v>
      </c>
      <c r="J77" t="str">
        <f>IF(OR(LEN(dOrders_1[[#This Row],[Nomor_Resi]])=$E$3,LEFT(dOrders_1[[#This Row],[Nomor_Resi]],4)=$E$4,ISNUMBER(VALUE(RIGHT(dOrders_1[[#This Row],[Nomor_Resi]],7)))),"Valid","Tidak Valid")</f>
        <v>Valid</v>
      </c>
      <c r="K77" t="str">
        <f>IF(dOrders_1[[#This Row],[Tgl_Pembayaran]]="","Data Tidak Lengkap","Lengkap")</f>
        <v>Lengkap</v>
      </c>
      <c r="L77" t="str">
        <f>IF(dOrders_1[[#This Row],[Tgl_Diserahkan_Kurir]]="","Data Tidak Lengkap","Lengkap")</f>
        <v>Lengkap</v>
      </c>
      <c r="M77" t="str">
        <f>IF(dOrders_1[[#This Row],[Kurir]]="","Data Tidak Lengkap","Lengkap")</f>
        <v>Lengkap</v>
      </c>
      <c r="N7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77" s="8" t="str">
        <f>IF(dOrders_1[Kurir]="","Kurir Tidak Diisi", IFERROR(VLOOKUP(dOrders_1[[#This Row],[Kurir]],$P$9:$Q$12,2,FALSE),dOrders_1[[#This Row],[Kurir]]))</f>
        <v>SiCepat</v>
      </c>
    </row>
    <row r="78" spans="2:19" x14ac:dyDescent="0.25">
      <c r="B78" t="s">
        <v>100</v>
      </c>
      <c r="C78" s="1">
        <v>45275</v>
      </c>
      <c r="D78" s="1">
        <v>45282</v>
      </c>
      <c r="E78" t="s">
        <v>25</v>
      </c>
      <c r="F78" t="s">
        <v>643</v>
      </c>
      <c r="G78" t="s">
        <v>32</v>
      </c>
      <c r="H78">
        <v>7</v>
      </c>
      <c r="I78" t="str">
        <f>_xlfn.IFS(dOrders_1[[#This Row],[Waktu_Diserahkan_Kurir(Hari)]]&gt;$B$4,"Tidak Patuh",dOrders_1[[#This Row],[Waktu_Diserahkan_Kurir(Hari)]]="","Data Tidak Lengkap",TRUE,"Patuh")</f>
        <v>Tidak Patuh</v>
      </c>
      <c r="J78" t="str">
        <f>IF(OR(LEN(dOrders_1[[#This Row],[Nomor_Resi]])=$E$3,LEFT(dOrders_1[[#This Row],[Nomor_Resi]],4)=$E$4,ISNUMBER(VALUE(RIGHT(dOrders_1[[#This Row],[Nomor_Resi]],7)))),"Valid","Tidak Valid")</f>
        <v>Valid</v>
      </c>
      <c r="K78" t="str">
        <f>IF(dOrders_1[[#This Row],[Tgl_Pembayaran]]="","Data Tidak Lengkap","Lengkap")</f>
        <v>Lengkap</v>
      </c>
      <c r="L78" t="str">
        <f>IF(dOrders_1[[#This Row],[Tgl_Diserahkan_Kurir]]="","Data Tidak Lengkap","Lengkap")</f>
        <v>Lengkap</v>
      </c>
      <c r="M78" t="str">
        <f>IF(dOrders_1[[#This Row],[Kurir]]="","Data Tidak Lengkap","Lengkap")</f>
        <v>Lengkap</v>
      </c>
      <c r="N7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78" s="8" t="str">
        <f>IF(dOrders_1[Kurir]="","Kurir Tidak Diisi", IFERROR(VLOOKUP(dOrders_1[[#This Row],[Kurir]],$P$9:$Q$12,2,FALSE),dOrders_1[[#This Row],[Kurir]]))</f>
        <v>SiCepat</v>
      </c>
    </row>
    <row r="79" spans="2:19" x14ac:dyDescent="0.25">
      <c r="B79" t="s">
        <v>101</v>
      </c>
      <c r="C79" s="1">
        <v>45817</v>
      </c>
      <c r="D79" s="1">
        <v>45822</v>
      </c>
      <c r="E79" t="s">
        <v>7</v>
      </c>
      <c r="F79" t="s">
        <v>644</v>
      </c>
      <c r="G79" t="s">
        <v>32</v>
      </c>
      <c r="H79">
        <v>5</v>
      </c>
      <c r="I79" t="str">
        <f>_xlfn.IFS(dOrders_1[[#This Row],[Waktu_Diserahkan_Kurir(Hari)]]&gt;$B$4,"Tidak Patuh",dOrders_1[[#This Row],[Waktu_Diserahkan_Kurir(Hari)]]="","Data Tidak Lengkap",TRUE,"Patuh")</f>
        <v>Patuh</v>
      </c>
      <c r="J79" t="str">
        <f>IF(OR(LEN(dOrders_1[[#This Row],[Nomor_Resi]])=$E$3,LEFT(dOrders_1[[#This Row],[Nomor_Resi]],4)=$E$4,ISNUMBER(VALUE(RIGHT(dOrders_1[[#This Row],[Nomor_Resi]],7)))),"Valid","Tidak Valid")</f>
        <v>Valid</v>
      </c>
      <c r="K79" t="str">
        <f>IF(dOrders_1[[#This Row],[Tgl_Pembayaran]]="","Data Tidak Lengkap","Lengkap")</f>
        <v>Lengkap</v>
      </c>
      <c r="L79" t="str">
        <f>IF(dOrders_1[[#This Row],[Tgl_Diserahkan_Kurir]]="","Data Tidak Lengkap","Lengkap")</f>
        <v>Lengkap</v>
      </c>
      <c r="M79" t="str">
        <f>IF(dOrders_1[[#This Row],[Kurir]]="","Data Tidak Lengkap","Lengkap")</f>
        <v>Lengkap</v>
      </c>
      <c r="N7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79" s="8" t="str">
        <f>IF(dOrders_1[Kurir]="","Kurir Tidak Diisi", IFERROR(VLOOKUP(dOrders_1[[#This Row],[Kurir]],$P$9:$Q$12,2,FALSE),dOrders_1[[#This Row],[Kurir]]))</f>
        <v>JNE</v>
      </c>
    </row>
    <row r="80" spans="2:19" x14ac:dyDescent="0.25">
      <c r="B80" t="s">
        <v>102</v>
      </c>
      <c r="C80" s="1">
        <v>44964</v>
      </c>
      <c r="D80" s="1">
        <v>44967</v>
      </c>
      <c r="E80" t="s">
        <v>7</v>
      </c>
      <c r="F80" t="s">
        <v>24</v>
      </c>
      <c r="G80" t="s">
        <v>8</v>
      </c>
      <c r="H80">
        <v>3</v>
      </c>
      <c r="I80" t="str">
        <f>_xlfn.IFS(dOrders_1[[#This Row],[Waktu_Diserahkan_Kurir(Hari)]]&gt;$B$4,"Tidak Patuh",dOrders_1[[#This Row],[Waktu_Diserahkan_Kurir(Hari)]]="","Data Tidak Lengkap",TRUE,"Patuh")</f>
        <v>Patuh</v>
      </c>
      <c r="J80" t="str">
        <f>IF(OR(LEN(dOrders_1[[#This Row],[Nomor_Resi]])=$E$3,LEFT(dOrders_1[[#This Row],[Nomor_Resi]],4)=$E$4,ISNUMBER(VALUE(RIGHT(dOrders_1[[#This Row],[Nomor_Resi]],7)))),"Valid","Tidak Valid")</f>
        <v>Tidak Valid</v>
      </c>
      <c r="K80" t="str">
        <f>IF(dOrders_1[[#This Row],[Tgl_Pembayaran]]="","Data Tidak Lengkap","Lengkap")</f>
        <v>Lengkap</v>
      </c>
      <c r="L80" t="str">
        <f>IF(dOrders_1[[#This Row],[Tgl_Diserahkan_Kurir]]="","Data Tidak Lengkap","Lengkap")</f>
        <v>Lengkap</v>
      </c>
      <c r="M80" t="str">
        <f>IF(dOrders_1[[#This Row],[Kurir]]="","Data Tidak Lengkap","Lengkap")</f>
        <v>Lengkap</v>
      </c>
      <c r="N80"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80" s="8" t="str">
        <f>IF(dOrders_1[Kurir]="","Kurir Tidak Diisi", IFERROR(VLOOKUP(dOrders_1[[#This Row],[Kurir]],$P$9:$Q$12,2,FALSE),dOrders_1[[#This Row],[Kurir]]))</f>
        <v>JNE</v>
      </c>
    </row>
    <row r="81" spans="2:19" x14ac:dyDescent="0.25">
      <c r="B81" t="s">
        <v>103</v>
      </c>
      <c r="C81" s="1">
        <v>45346</v>
      </c>
      <c r="D81" s="1">
        <v>45349</v>
      </c>
      <c r="E81" t="s">
        <v>9</v>
      </c>
      <c r="F81" t="s">
        <v>645</v>
      </c>
      <c r="G81" t="s">
        <v>32</v>
      </c>
      <c r="H81">
        <v>3</v>
      </c>
      <c r="I81" t="str">
        <f>_xlfn.IFS(dOrders_1[[#This Row],[Waktu_Diserahkan_Kurir(Hari)]]&gt;$B$4,"Tidak Patuh",dOrders_1[[#This Row],[Waktu_Diserahkan_Kurir(Hari)]]="","Data Tidak Lengkap",TRUE,"Patuh")</f>
        <v>Patuh</v>
      </c>
      <c r="J81" t="str">
        <f>IF(OR(LEN(dOrders_1[[#This Row],[Nomor_Resi]])=$E$3,LEFT(dOrders_1[[#This Row],[Nomor_Resi]],4)=$E$4,ISNUMBER(VALUE(RIGHT(dOrders_1[[#This Row],[Nomor_Resi]],7)))),"Valid","Tidak Valid")</f>
        <v>Valid</v>
      </c>
      <c r="K81" t="str">
        <f>IF(dOrders_1[[#This Row],[Tgl_Pembayaran]]="","Data Tidak Lengkap","Lengkap")</f>
        <v>Lengkap</v>
      </c>
      <c r="L81" t="str">
        <f>IF(dOrders_1[[#This Row],[Tgl_Diserahkan_Kurir]]="","Data Tidak Lengkap","Lengkap")</f>
        <v>Lengkap</v>
      </c>
      <c r="M81" t="str">
        <f>IF(dOrders_1[[#This Row],[Kurir]]="","Data Tidak Lengkap","Lengkap")</f>
        <v>Lengkap</v>
      </c>
      <c r="N8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81" s="8" t="str">
        <f>IF(dOrders_1[Kurir]="","Kurir Tidak Diisi", IFERROR(VLOOKUP(dOrders_1[[#This Row],[Kurir]],$P$9:$Q$12,2,FALSE),dOrders_1[[#This Row],[Kurir]]))</f>
        <v>SiCepat</v>
      </c>
    </row>
    <row r="82" spans="2:19" x14ac:dyDescent="0.25">
      <c r="B82" t="s">
        <v>104</v>
      </c>
      <c r="C82" s="1">
        <v>45568</v>
      </c>
      <c r="D82" s="1">
        <v>45567</v>
      </c>
      <c r="E82" t="s">
        <v>12</v>
      </c>
      <c r="F82" t="s">
        <v>646</v>
      </c>
      <c r="G82" t="s">
        <v>32</v>
      </c>
      <c r="H82">
        <v>-1</v>
      </c>
      <c r="I82" t="str">
        <f>_xlfn.IFS(dOrders_1[[#This Row],[Waktu_Diserahkan_Kurir(Hari)]]&gt;$B$4,"Tidak Patuh",dOrders_1[[#This Row],[Waktu_Diserahkan_Kurir(Hari)]]="","Data Tidak Lengkap",TRUE,"Patuh")</f>
        <v>Patuh</v>
      </c>
      <c r="J82" t="str">
        <f>IF(OR(LEN(dOrders_1[[#This Row],[Nomor_Resi]])=$E$3,LEFT(dOrders_1[[#This Row],[Nomor_Resi]],4)=$E$4,ISNUMBER(VALUE(RIGHT(dOrders_1[[#This Row],[Nomor_Resi]],7)))),"Valid","Tidak Valid")</f>
        <v>Valid</v>
      </c>
      <c r="K82" t="str">
        <f>IF(dOrders_1[[#This Row],[Tgl_Pembayaran]]="","Data Tidak Lengkap","Lengkap")</f>
        <v>Lengkap</v>
      </c>
      <c r="L82" t="str">
        <f>IF(dOrders_1[[#This Row],[Tgl_Diserahkan_Kurir]]="","Data Tidak Lengkap","Lengkap")</f>
        <v>Lengkap</v>
      </c>
      <c r="M82" t="str">
        <f>IF(dOrders_1[[#This Row],[Kurir]]="","Data Tidak Lengkap","Lengkap")</f>
        <v>Data Tidak Lengkap</v>
      </c>
      <c r="N82"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82" s="8" t="str">
        <f>IF(dOrders_1[Kurir]="","Kurir Tidak Diisi", IFERROR(VLOOKUP(dOrders_1[[#This Row],[Kurir]],$P$9:$Q$12,2,FALSE),dOrders_1[[#This Row],[Kurir]]))</f>
        <v>Kurir Tidak Diisi</v>
      </c>
    </row>
    <row r="83" spans="2:19" x14ac:dyDescent="0.25">
      <c r="B83" t="s">
        <v>105</v>
      </c>
      <c r="C83" s="1">
        <v>45097</v>
      </c>
      <c r="D83" s="1"/>
      <c r="E83" t="s">
        <v>25</v>
      </c>
      <c r="F83" t="s">
        <v>647</v>
      </c>
      <c r="G83" t="s">
        <v>11</v>
      </c>
      <c r="I83" t="str">
        <f>_xlfn.IFS(dOrders_1[[#This Row],[Waktu_Diserahkan_Kurir(Hari)]]&gt;$B$4,"Tidak Patuh",dOrders_1[[#This Row],[Waktu_Diserahkan_Kurir(Hari)]]="","Data Tidak Lengkap",TRUE,"Patuh")</f>
        <v>Data Tidak Lengkap</v>
      </c>
      <c r="J83" t="str">
        <f>IF(OR(LEN(dOrders_1[[#This Row],[Nomor_Resi]])=$E$3,LEFT(dOrders_1[[#This Row],[Nomor_Resi]],4)=$E$4,ISNUMBER(VALUE(RIGHT(dOrders_1[[#This Row],[Nomor_Resi]],7)))),"Valid","Tidak Valid")</f>
        <v>Valid</v>
      </c>
      <c r="K83" t="str">
        <f>IF(dOrders_1[[#This Row],[Tgl_Pembayaran]]="","Data Tidak Lengkap","Lengkap")</f>
        <v>Lengkap</v>
      </c>
      <c r="L83" t="str">
        <f>IF(dOrders_1[[#This Row],[Tgl_Diserahkan_Kurir]]="","Data Tidak Lengkap","Lengkap")</f>
        <v>Data Tidak Lengkap</v>
      </c>
      <c r="M83" t="str">
        <f>IF(dOrders_1[[#This Row],[Kurir]]="","Data Tidak Lengkap","Lengkap")</f>
        <v>Lengkap</v>
      </c>
      <c r="N83"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83" s="8" t="str">
        <f>IF(dOrders_1[Kurir]="","Kurir Tidak Diisi", IFERROR(VLOOKUP(dOrders_1[[#This Row],[Kurir]],$P$9:$Q$12,2,FALSE),dOrders_1[[#This Row],[Kurir]]))</f>
        <v>SiCepat</v>
      </c>
    </row>
    <row r="84" spans="2:19" x14ac:dyDescent="0.25">
      <c r="B84" t="s">
        <v>106</v>
      </c>
      <c r="C84" s="1">
        <v>45625</v>
      </c>
      <c r="D84" s="1">
        <v>45628</v>
      </c>
      <c r="E84" t="s">
        <v>9</v>
      </c>
      <c r="F84" t="s">
        <v>648</v>
      </c>
      <c r="G84" t="s">
        <v>32</v>
      </c>
      <c r="H84">
        <v>3</v>
      </c>
      <c r="I84" t="str">
        <f>_xlfn.IFS(dOrders_1[[#This Row],[Waktu_Diserahkan_Kurir(Hari)]]&gt;$B$4,"Tidak Patuh",dOrders_1[[#This Row],[Waktu_Diserahkan_Kurir(Hari)]]="","Data Tidak Lengkap",TRUE,"Patuh")</f>
        <v>Patuh</v>
      </c>
      <c r="J84" t="str">
        <f>IF(OR(LEN(dOrders_1[[#This Row],[Nomor_Resi]])=$E$3,LEFT(dOrders_1[[#This Row],[Nomor_Resi]],4)=$E$4,ISNUMBER(VALUE(RIGHT(dOrders_1[[#This Row],[Nomor_Resi]],7)))),"Valid","Tidak Valid")</f>
        <v>Valid</v>
      </c>
      <c r="K84" t="str">
        <f>IF(dOrders_1[[#This Row],[Tgl_Pembayaran]]="","Data Tidak Lengkap","Lengkap")</f>
        <v>Lengkap</v>
      </c>
      <c r="L84" t="str">
        <f>IF(dOrders_1[[#This Row],[Tgl_Diserahkan_Kurir]]="","Data Tidak Lengkap","Lengkap")</f>
        <v>Lengkap</v>
      </c>
      <c r="M84" t="str">
        <f>IF(dOrders_1[[#This Row],[Kurir]]="","Data Tidak Lengkap","Lengkap")</f>
        <v>Lengkap</v>
      </c>
      <c r="N8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84" s="8" t="str">
        <f>IF(dOrders_1[Kurir]="","Kurir Tidak Diisi", IFERROR(VLOOKUP(dOrders_1[[#This Row],[Kurir]],$P$9:$Q$12,2,FALSE),dOrders_1[[#This Row],[Kurir]]))</f>
        <v>SiCepat</v>
      </c>
    </row>
    <row r="85" spans="2:19" x14ac:dyDescent="0.25">
      <c r="B85" t="s">
        <v>107</v>
      </c>
      <c r="C85" s="1">
        <v>45609</v>
      </c>
      <c r="D85" s="1">
        <v>45610</v>
      </c>
      <c r="E85" t="s">
        <v>7</v>
      </c>
      <c r="F85" t="s">
        <v>649</v>
      </c>
      <c r="G85" t="s">
        <v>11</v>
      </c>
      <c r="H85">
        <v>1</v>
      </c>
      <c r="I85" t="str">
        <f>_xlfn.IFS(dOrders_1[[#This Row],[Waktu_Diserahkan_Kurir(Hari)]]&gt;$B$4,"Tidak Patuh",dOrders_1[[#This Row],[Waktu_Diserahkan_Kurir(Hari)]]="","Data Tidak Lengkap",TRUE,"Patuh")</f>
        <v>Patuh</v>
      </c>
      <c r="J85" t="str">
        <f>IF(OR(LEN(dOrders_1[[#This Row],[Nomor_Resi]])=$E$3,LEFT(dOrders_1[[#This Row],[Nomor_Resi]],4)=$E$4,ISNUMBER(VALUE(RIGHT(dOrders_1[[#This Row],[Nomor_Resi]],7)))),"Valid","Tidak Valid")</f>
        <v>Valid</v>
      </c>
      <c r="K85" t="str">
        <f>IF(dOrders_1[[#This Row],[Tgl_Pembayaran]]="","Data Tidak Lengkap","Lengkap")</f>
        <v>Lengkap</v>
      </c>
      <c r="L85" t="str">
        <f>IF(dOrders_1[[#This Row],[Tgl_Diserahkan_Kurir]]="","Data Tidak Lengkap","Lengkap")</f>
        <v>Lengkap</v>
      </c>
      <c r="M85" t="str">
        <f>IF(dOrders_1[[#This Row],[Kurir]]="","Data Tidak Lengkap","Lengkap")</f>
        <v>Lengkap</v>
      </c>
      <c r="N8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85" s="8" t="str">
        <f>IF(dOrders_1[Kurir]="","Kurir Tidak Diisi", IFERROR(VLOOKUP(dOrders_1[[#This Row],[Kurir]],$P$9:$Q$12,2,FALSE),dOrders_1[[#This Row],[Kurir]]))</f>
        <v>JNE</v>
      </c>
    </row>
    <row r="86" spans="2:19" x14ac:dyDescent="0.25">
      <c r="B86" t="s">
        <v>108</v>
      </c>
      <c r="C86" s="1">
        <v>45183</v>
      </c>
      <c r="D86" s="1">
        <v>45182</v>
      </c>
      <c r="E86" t="s">
        <v>7</v>
      </c>
      <c r="F86" t="s">
        <v>650</v>
      </c>
      <c r="G86" t="s">
        <v>8</v>
      </c>
      <c r="H86">
        <v>-1</v>
      </c>
      <c r="I86" t="str">
        <f>_xlfn.IFS(dOrders_1[[#This Row],[Waktu_Diserahkan_Kurir(Hari)]]&gt;$B$4,"Tidak Patuh",dOrders_1[[#This Row],[Waktu_Diserahkan_Kurir(Hari)]]="","Data Tidak Lengkap",TRUE,"Patuh")</f>
        <v>Patuh</v>
      </c>
      <c r="J86" t="str">
        <f>IF(OR(LEN(dOrders_1[[#This Row],[Nomor_Resi]])=$E$3,LEFT(dOrders_1[[#This Row],[Nomor_Resi]],4)=$E$4,ISNUMBER(VALUE(RIGHT(dOrders_1[[#This Row],[Nomor_Resi]],7)))),"Valid","Tidak Valid")</f>
        <v>Valid</v>
      </c>
      <c r="K86" t="str">
        <f>IF(dOrders_1[[#This Row],[Tgl_Pembayaran]]="","Data Tidak Lengkap","Lengkap")</f>
        <v>Lengkap</v>
      </c>
      <c r="L86" t="str">
        <f>IF(dOrders_1[[#This Row],[Tgl_Diserahkan_Kurir]]="","Data Tidak Lengkap","Lengkap")</f>
        <v>Lengkap</v>
      </c>
      <c r="M86" t="str">
        <f>IF(dOrders_1[[#This Row],[Kurir]]="","Data Tidak Lengkap","Lengkap")</f>
        <v>Lengkap</v>
      </c>
      <c r="N8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86" s="8" t="str">
        <f>IF(dOrders_1[Kurir]="","Kurir Tidak Diisi", IFERROR(VLOOKUP(dOrders_1[[#This Row],[Kurir]],$P$9:$Q$12,2,FALSE),dOrders_1[[#This Row],[Kurir]]))</f>
        <v>JNE</v>
      </c>
    </row>
    <row r="87" spans="2:19" x14ac:dyDescent="0.25">
      <c r="B87" t="s">
        <v>109</v>
      </c>
      <c r="C87" s="1">
        <v>45776</v>
      </c>
      <c r="D87" s="1"/>
      <c r="E87" t="s">
        <v>25</v>
      </c>
      <c r="F87" t="s">
        <v>651</v>
      </c>
      <c r="G87" t="s">
        <v>32</v>
      </c>
      <c r="I87" t="str">
        <f>_xlfn.IFS(dOrders_1[[#This Row],[Waktu_Diserahkan_Kurir(Hari)]]&gt;$B$4,"Tidak Patuh",dOrders_1[[#This Row],[Waktu_Diserahkan_Kurir(Hari)]]="","Data Tidak Lengkap",TRUE,"Patuh")</f>
        <v>Data Tidak Lengkap</v>
      </c>
      <c r="J87" t="str">
        <f>IF(OR(LEN(dOrders_1[[#This Row],[Nomor_Resi]])=$E$3,LEFT(dOrders_1[[#This Row],[Nomor_Resi]],4)=$E$4,ISNUMBER(VALUE(RIGHT(dOrders_1[[#This Row],[Nomor_Resi]],7)))),"Valid","Tidak Valid")</f>
        <v>Valid</v>
      </c>
      <c r="K87" t="str">
        <f>IF(dOrders_1[[#This Row],[Tgl_Pembayaran]]="","Data Tidak Lengkap","Lengkap")</f>
        <v>Lengkap</v>
      </c>
      <c r="L87" t="str">
        <f>IF(dOrders_1[[#This Row],[Tgl_Diserahkan_Kurir]]="","Data Tidak Lengkap","Lengkap")</f>
        <v>Data Tidak Lengkap</v>
      </c>
      <c r="M87" t="str">
        <f>IF(dOrders_1[[#This Row],[Kurir]]="","Data Tidak Lengkap","Lengkap")</f>
        <v>Lengkap</v>
      </c>
      <c r="N87"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87" s="8" t="str">
        <f>IF(dOrders_1[Kurir]="","Kurir Tidak Diisi", IFERROR(VLOOKUP(dOrders_1[[#This Row],[Kurir]],$P$9:$Q$12,2,FALSE),dOrders_1[[#This Row],[Kurir]]))</f>
        <v>SiCepat</v>
      </c>
    </row>
    <row r="88" spans="2:19" x14ac:dyDescent="0.25">
      <c r="B88" t="s">
        <v>110</v>
      </c>
      <c r="C88" s="1">
        <v>45721</v>
      </c>
      <c r="D88" s="1">
        <v>45726</v>
      </c>
      <c r="E88" t="s">
        <v>9</v>
      </c>
      <c r="F88" t="s">
        <v>652</v>
      </c>
      <c r="G88" t="s">
        <v>11</v>
      </c>
      <c r="H88">
        <v>5</v>
      </c>
      <c r="I88" t="str">
        <f>_xlfn.IFS(dOrders_1[[#This Row],[Waktu_Diserahkan_Kurir(Hari)]]&gt;$B$4,"Tidak Patuh",dOrders_1[[#This Row],[Waktu_Diserahkan_Kurir(Hari)]]="","Data Tidak Lengkap",TRUE,"Patuh")</f>
        <v>Patuh</v>
      </c>
      <c r="J88" t="str">
        <f>IF(OR(LEN(dOrders_1[[#This Row],[Nomor_Resi]])=$E$3,LEFT(dOrders_1[[#This Row],[Nomor_Resi]],4)=$E$4,ISNUMBER(VALUE(RIGHT(dOrders_1[[#This Row],[Nomor_Resi]],7)))),"Valid","Tidak Valid")</f>
        <v>Valid</v>
      </c>
      <c r="K88" t="str">
        <f>IF(dOrders_1[[#This Row],[Tgl_Pembayaran]]="","Data Tidak Lengkap","Lengkap")</f>
        <v>Lengkap</v>
      </c>
      <c r="L88" t="str">
        <f>IF(dOrders_1[[#This Row],[Tgl_Diserahkan_Kurir]]="","Data Tidak Lengkap","Lengkap")</f>
        <v>Lengkap</v>
      </c>
      <c r="M88" t="str">
        <f>IF(dOrders_1[[#This Row],[Kurir]]="","Data Tidak Lengkap","Lengkap")</f>
        <v>Lengkap</v>
      </c>
      <c r="N8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88" s="8" t="str">
        <f>IF(dOrders_1[Kurir]="","Kurir Tidak Diisi", IFERROR(VLOOKUP(dOrders_1[[#This Row],[Kurir]],$P$9:$Q$12,2,FALSE),dOrders_1[[#This Row],[Kurir]]))</f>
        <v>SiCepat</v>
      </c>
    </row>
    <row r="89" spans="2:19" x14ac:dyDescent="0.25">
      <c r="B89" t="s">
        <v>111</v>
      </c>
      <c r="C89" s="1">
        <v>45588</v>
      </c>
      <c r="D89" s="1">
        <v>45589</v>
      </c>
      <c r="E89" t="s">
        <v>25</v>
      </c>
      <c r="F89" t="s">
        <v>653</v>
      </c>
      <c r="G89" t="s">
        <v>8</v>
      </c>
      <c r="H89">
        <v>1</v>
      </c>
      <c r="I89" t="str">
        <f>_xlfn.IFS(dOrders_1[[#This Row],[Waktu_Diserahkan_Kurir(Hari)]]&gt;$B$4,"Tidak Patuh",dOrders_1[[#This Row],[Waktu_Diserahkan_Kurir(Hari)]]="","Data Tidak Lengkap",TRUE,"Patuh")</f>
        <v>Patuh</v>
      </c>
      <c r="J89" t="str">
        <f>IF(OR(LEN(dOrders_1[[#This Row],[Nomor_Resi]])=$E$3,LEFT(dOrders_1[[#This Row],[Nomor_Resi]],4)=$E$4,ISNUMBER(VALUE(RIGHT(dOrders_1[[#This Row],[Nomor_Resi]],7)))),"Valid","Tidak Valid")</f>
        <v>Valid</v>
      </c>
      <c r="K89" t="str">
        <f>IF(dOrders_1[[#This Row],[Tgl_Pembayaran]]="","Data Tidak Lengkap","Lengkap")</f>
        <v>Lengkap</v>
      </c>
      <c r="L89" t="str">
        <f>IF(dOrders_1[[#This Row],[Tgl_Diserahkan_Kurir]]="","Data Tidak Lengkap","Lengkap")</f>
        <v>Lengkap</v>
      </c>
      <c r="M89" t="str">
        <f>IF(dOrders_1[[#This Row],[Kurir]]="","Data Tidak Lengkap","Lengkap")</f>
        <v>Lengkap</v>
      </c>
      <c r="N8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89" s="8" t="str">
        <f>IF(dOrders_1[Kurir]="","Kurir Tidak Diisi", IFERROR(VLOOKUP(dOrders_1[[#This Row],[Kurir]],$P$9:$Q$12,2,FALSE),dOrders_1[[#This Row],[Kurir]]))</f>
        <v>SiCepat</v>
      </c>
    </row>
    <row r="90" spans="2:19" x14ac:dyDescent="0.25">
      <c r="B90" t="s">
        <v>112</v>
      </c>
      <c r="C90" s="1">
        <v>45732</v>
      </c>
      <c r="D90" s="1">
        <v>45742</v>
      </c>
      <c r="E90" t="s">
        <v>48</v>
      </c>
      <c r="F90" t="s">
        <v>654</v>
      </c>
      <c r="G90" t="s">
        <v>8</v>
      </c>
      <c r="H90">
        <v>10</v>
      </c>
      <c r="I90" t="str">
        <f>_xlfn.IFS(dOrders_1[[#This Row],[Waktu_Diserahkan_Kurir(Hari)]]&gt;$B$4,"Tidak Patuh",dOrders_1[[#This Row],[Waktu_Diserahkan_Kurir(Hari)]]="","Data Tidak Lengkap",TRUE,"Patuh")</f>
        <v>Tidak Patuh</v>
      </c>
      <c r="J90" t="str">
        <f>IF(OR(LEN(dOrders_1[[#This Row],[Nomor_Resi]])=$E$3,LEFT(dOrders_1[[#This Row],[Nomor_Resi]],4)=$E$4,ISNUMBER(VALUE(RIGHT(dOrders_1[[#This Row],[Nomor_Resi]],7)))),"Valid","Tidak Valid")</f>
        <v>Valid</v>
      </c>
      <c r="K90" t="str">
        <f>IF(dOrders_1[[#This Row],[Tgl_Pembayaran]]="","Data Tidak Lengkap","Lengkap")</f>
        <v>Lengkap</v>
      </c>
      <c r="L90" t="str">
        <f>IF(dOrders_1[[#This Row],[Tgl_Diserahkan_Kurir]]="","Data Tidak Lengkap","Lengkap")</f>
        <v>Lengkap</v>
      </c>
      <c r="M90" t="str">
        <f>IF(dOrders_1[[#This Row],[Kurir]]="","Data Tidak Lengkap","Lengkap")</f>
        <v>Lengkap</v>
      </c>
      <c r="N9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90" s="8" t="str">
        <f>IF(dOrders_1[Kurir]="","Kurir Tidak Diisi", IFERROR(VLOOKUP(dOrders_1[[#This Row],[Kurir]],$P$9:$Q$12,2,FALSE),dOrders_1[[#This Row],[Kurir]]))</f>
        <v>Anteraja</v>
      </c>
    </row>
    <row r="91" spans="2:19" x14ac:dyDescent="0.25">
      <c r="B91" t="s">
        <v>113</v>
      </c>
      <c r="C91" s="1">
        <v>45807</v>
      </c>
      <c r="D91" s="1">
        <v>45822</v>
      </c>
      <c r="E91" t="s">
        <v>9</v>
      </c>
      <c r="F91" t="s">
        <v>655</v>
      </c>
      <c r="G91" t="s">
        <v>11</v>
      </c>
      <c r="H91">
        <v>15</v>
      </c>
      <c r="I91" t="str">
        <f>_xlfn.IFS(dOrders_1[[#This Row],[Waktu_Diserahkan_Kurir(Hari)]]&gt;$B$4,"Tidak Patuh",dOrders_1[[#This Row],[Waktu_Diserahkan_Kurir(Hari)]]="","Data Tidak Lengkap",TRUE,"Patuh")</f>
        <v>Tidak Patuh</v>
      </c>
      <c r="J91" t="str">
        <f>IF(OR(LEN(dOrders_1[[#This Row],[Nomor_Resi]])=$E$3,LEFT(dOrders_1[[#This Row],[Nomor_Resi]],4)=$E$4,ISNUMBER(VALUE(RIGHT(dOrders_1[[#This Row],[Nomor_Resi]],7)))),"Valid","Tidak Valid")</f>
        <v>Valid</v>
      </c>
      <c r="K91" t="str">
        <f>IF(dOrders_1[[#This Row],[Tgl_Pembayaran]]="","Data Tidak Lengkap","Lengkap")</f>
        <v>Lengkap</v>
      </c>
      <c r="L91" t="str">
        <f>IF(dOrders_1[[#This Row],[Tgl_Diserahkan_Kurir]]="","Data Tidak Lengkap","Lengkap")</f>
        <v>Lengkap</v>
      </c>
      <c r="M91" t="str">
        <f>IF(dOrders_1[[#This Row],[Kurir]]="","Data Tidak Lengkap","Lengkap")</f>
        <v>Lengkap</v>
      </c>
      <c r="N9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91" s="8" t="str">
        <f>IF(dOrders_1[Kurir]="","Kurir Tidak Diisi", IFERROR(VLOOKUP(dOrders_1[[#This Row],[Kurir]],$P$9:$Q$12,2,FALSE),dOrders_1[[#This Row],[Kurir]]))</f>
        <v>SiCepat</v>
      </c>
    </row>
    <row r="92" spans="2:19" x14ac:dyDescent="0.25">
      <c r="B92" t="s">
        <v>114</v>
      </c>
      <c r="C92" s="1">
        <v>45307</v>
      </c>
      <c r="D92" s="1">
        <v>45309</v>
      </c>
      <c r="E92" t="s">
        <v>48</v>
      </c>
      <c r="F92" t="s">
        <v>656</v>
      </c>
      <c r="G92" t="s">
        <v>8</v>
      </c>
      <c r="H92">
        <v>2</v>
      </c>
      <c r="I92" t="str">
        <f>_xlfn.IFS(dOrders_1[[#This Row],[Waktu_Diserahkan_Kurir(Hari)]]&gt;$B$4,"Tidak Patuh",dOrders_1[[#This Row],[Waktu_Diserahkan_Kurir(Hari)]]="","Data Tidak Lengkap",TRUE,"Patuh")</f>
        <v>Patuh</v>
      </c>
      <c r="J92" t="str">
        <f>IF(OR(LEN(dOrders_1[[#This Row],[Nomor_Resi]])=$E$3,LEFT(dOrders_1[[#This Row],[Nomor_Resi]],4)=$E$4,ISNUMBER(VALUE(RIGHT(dOrders_1[[#This Row],[Nomor_Resi]],7)))),"Valid","Tidak Valid")</f>
        <v>Valid</v>
      </c>
      <c r="K92" t="str">
        <f>IF(dOrders_1[[#This Row],[Tgl_Pembayaran]]="","Data Tidak Lengkap","Lengkap")</f>
        <v>Lengkap</v>
      </c>
      <c r="L92" t="str">
        <f>IF(dOrders_1[[#This Row],[Tgl_Diserahkan_Kurir]]="","Data Tidak Lengkap","Lengkap")</f>
        <v>Lengkap</v>
      </c>
      <c r="M92" t="str">
        <f>IF(dOrders_1[[#This Row],[Kurir]]="","Data Tidak Lengkap","Lengkap")</f>
        <v>Lengkap</v>
      </c>
      <c r="N9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92" s="8" t="str">
        <f>IF(dOrders_1[Kurir]="","Kurir Tidak Diisi", IFERROR(VLOOKUP(dOrders_1[[#This Row],[Kurir]],$P$9:$Q$12,2,FALSE),dOrders_1[[#This Row],[Kurir]]))</f>
        <v>Anteraja</v>
      </c>
    </row>
    <row r="93" spans="2:19" x14ac:dyDescent="0.25">
      <c r="B93" t="s">
        <v>115</v>
      </c>
      <c r="C93" s="1">
        <v>44973</v>
      </c>
      <c r="D93" s="1">
        <v>44974</v>
      </c>
      <c r="E93" t="s">
        <v>25</v>
      </c>
      <c r="F93" t="s">
        <v>120</v>
      </c>
      <c r="G93" t="s">
        <v>8</v>
      </c>
      <c r="H93">
        <v>1</v>
      </c>
      <c r="I93" t="str">
        <f>_xlfn.IFS(dOrders_1[[#This Row],[Waktu_Diserahkan_Kurir(Hari)]]&gt;$B$4,"Tidak Patuh",dOrders_1[[#This Row],[Waktu_Diserahkan_Kurir(Hari)]]="","Data Tidak Lengkap",TRUE,"Patuh")</f>
        <v>Patuh</v>
      </c>
      <c r="J93" t="str">
        <f>IF(OR(LEN(dOrders_1[[#This Row],[Nomor_Resi]])=$E$3,LEFT(dOrders_1[[#This Row],[Nomor_Resi]],4)=$E$4,ISNUMBER(VALUE(RIGHT(dOrders_1[[#This Row],[Nomor_Resi]],7)))),"Valid","Tidak Valid")</f>
        <v>Valid</v>
      </c>
      <c r="K93" t="str">
        <f>IF(dOrders_1[[#This Row],[Tgl_Pembayaran]]="","Data Tidak Lengkap","Lengkap")</f>
        <v>Lengkap</v>
      </c>
      <c r="L93" t="str">
        <f>IF(dOrders_1[[#This Row],[Tgl_Diserahkan_Kurir]]="","Data Tidak Lengkap","Lengkap")</f>
        <v>Lengkap</v>
      </c>
      <c r="M93" t="str">
        <f>IF(dOrders_1[[#This Row],[Kurir]]="","Data Tidak Lengkap","Lengkap")</f>
        <v>Lengkap</v>
      </c>
      <c r="N9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93" s="8" t="str">
        <f>IF(dOrders_1[Kurir]="","Kurir Tidak Diisi", IFERROR(VLOOKUP(dOrders_1[[#This Row],[Kurir]],$P$9:$Q$12,2,FALSE),dOrders_1[[#This Row],[Kurir]]))</f>
        <v>SiCepat</v>
      </c>
    </row>
    <row r="94" spans="2:19" x14ac:dyDescent="0.25">
      <c r="B94" t="s">
        <v>116</v>
      </c>
      <c r="C94" s="1">
        <v>45633</v>
      </c>
      <c r="D94" s="1">
        <v>45643</v>
      </c>
      <c r="E94" t="s">
        <v>7</v>
      </c>
      <c r="F94" t="s">
        <v>657</v>
      </c>
      <c r="G94" t="s">
        <v>32</v>
      </c>
      <c r="H94">
        <v>10</v>
      </c>
      <c r="I94" t="str">
        <f>_xlfn.IFS(dOrders_1[[#This Row],[Waktu_Diserahkan_Kurir(Hari)]]&gt;$B$4,"Tidak Patuh",dOrders_1[[#This Row],[Waktu_Diserahkan_Kurir(Hari)]]="","Data Tidak Lengkap",TRUE,"Patuh")</f>
        <v>Tidak Patuh</v>
      </c>
      <c r="J94" t="str">
        <f>IF(OR(LEN(dOrders_1[[#This Row],[Nomor_Resi]])=$E$3,LEFT(dOrders_1[[#This Row],[Nomor_Resi]],4)=$E$4,ISNUMBER(VALUE(RIGHT(dOrders_1[[#This Row],[Nomor_Resi]],7)))),"Valid","Tidak Valid")</f>
        <v>Valid</v>
      </c>
      <c r="K94" t="str">
        <f>IF(dOrders_1[[#This Row],[Tgl_Pembayaran]]="","Data Tidak Lengkap","Lengkap")</f>
        <v>Lengkap</v>
      </c>
      <c r="L94" t="str">
        <f>IF(dOrders_1[[#This Row],[Tgl_Diserahkan_Kurir]]="","Data Tidak Lengkap","Lengkap")</f>
        <v>Lengkap</v>
      </c>
      <c r="M94" t="str">
        <f>IF(dOrders_1[[#This Row],[Kurir]]="","Data Tidak Lengkap","Lengkap")</f>
        <v>Lengkap</v>
      </c>
      <c r="N9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94" s="8" t="str">
        <f>IF(dOrders_1[Kurir]="","Kurir Tidak Diisi", IFERROR(VLOOKUP(dOrders_1[[#This Row],[Kurir]],$P$9:$Q$12,2,FALSE),dOrders_1[[#This Row],[Kurir]]))</f>
        <v>JNE</v>
      </c>
    </row>
    <row r="95" spans="2:19" x14ac:dyDescent="0.25">
      <c r="B95" t="s">
        <v>117</v>
      </c>
      <c r="C95" s="1">
        <v>45209</v>
      </c>
      <c r="D95" s="1">
        <v>45214</v>
      </c>
      <c r="E95" t="s">
        <v>9</v>
      </c>
      <c r="F95" t="s">
        <v>12</v>
      </c>
      <c r="G95" t="s">
        <v>32</v>
      </c>
      <c r="H95">
        <v>5</v>
      </c>
      <c r="I95" t="str">
        <f>_xlfn.IFS(dOrders_1[[#This Row],[Waktu_Diserahkan_Kurir(Hari)]]&gt;$B$4,"Tidak Patuh",dOrders_1[[#This Row],[Waktu_Diserahkan_Kurir(Hari)]]="","Data Tidak Lengkap",TRUE,"Patuh")</f>
        <v>Patuh</v>
      </c>
      <c r="J95" t="str">
        <f>IF(OR(LEN(dOrders_1[[#This Row],[Nomor_Resi]])=$E$3,LEFT(dOrders_1[[#This Row],[Nomor_Resi]],4)=$E$4,ISNUMBER(VALUE(RIGHT(dOrders_1[[#This Row],[Nomor_Resi]],7)))),"Valid","Tidak Valid")</f>
        <v>Tidak Valid</v>
      </c>
      <c r="K95" t="str">
        <f>IF(dOrders_1[[#This Row],[Tgl_Pembayaran]]="","Data Tidak Lengkap","Lengkap")</f>
        <v>Lengkap</v>
      </c>
      <c r="L95" t="str">
        <f>IF(dOrders_1[[#This Row],[Tgl_Diserahkan_Kurir]]="","Data Tidak Lengkap","Lengkap")</f>
        <v>Lengkap</v>
      </c>
      <c r="M95" t="str">
        <f>IF(dOrders_1[[#This Row],[Kurir]]="","Data Tidak Lengkap","Lengkap")</f>
        <v>Lengkap</v>
      </c>
      <c r="N95"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95" s="8" t="str">
        <f>IF(dOrders_1[Kurir]="","Kurir Tidak Diisi", IFERROR(VLOOKUP(dOrders_1[[#This Row],[Kurir]],$P$9:$Q$12,2,FALSE),dOrders_1[[#This Row],[Kurir]]))</f>
        <v>SiCepat</v>
      </c>
    </row>
    <row r="96" spans="2:19" x14ac:dyDescent="0.25">
      <c r="B96" t="s">
        <v>118</v>
      </c>
      <c r="C96" s="1">
        <v>45176</v>
      </c>
      <c r="D96" s="1">
        <v>45179</v>
      </c>
      <c r="E96" t="s">
        <v>9</v>
      </c>
      <c r="F96" t="s">
        <v>658</v>
      </c>
      <c r="G96" t="s">
        <v>32</v>
      </c>
      <c r="H96">
        <v>3</v>
      </c>
      <c r="I96" t="str">
        <f>_xlfn.IFS(dOrders_1[[#This Row],[Waktu_Diserahkan_Kurir(Hari)]]&gt;$B$4,"Tidak Patuh",dOrders_1[[#This Row],[Waktu_Diserahkan_Kurir(Hari)]]="","Data Tidak Lengkap",TRUE,"Patuh")</f>
        <v>Patuh</v>
      </c>
      <c r="J96" t="str">
        <f>IF(OR(LEN(dOrders_1[[#This Row],[Nomor_Resi]])=$E$3,LEFT(dOrders_1[[#This Row],[Nomor_Resi]],4)=$E$4,ISNUMBER(VALUE(RIGHT(dOrders_1[[#This Row],[Nomor_Resi]],7)))),"Valid","Tidak Valid")</f>
        <v>Valid</v>
      </c>
      <c r="K96" t="str">
        <f>IF(dOrders_1[[#This Row],[Tgl_Pembayaran]]="","Data Tidak Lengkap","Lengkap")</f>
        <v>Lengkap</v>
      </c>
      <c r="L96" t="str">
        <f>IF(dOrders_1[[#This Row],[Tgl_Diserahkan_Kurir]]="","Data Tidak Lengkap","Lengkap")</f>
        <v>Lengkap</v>
      </c>
      <c r="M96" t="str">
        <f>IF(dOrders_1[[#This Row],[Kurir]]="","Data Tidak Lengkap","Lengkap")</f>
        <v>Lengkap</v>
      </c>
      <c r="N9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96" s="8" t="str">
        <f>IF(dOrders_1[Kurir]="","Kurir Tidak Diisi", IFERROR(VLOOKUP(dOrders_1[[#This Row],[Kurir]],$P$9:$Q$12,2,FALSE),dOrders_1[[#This Row],[Kurir]]))</f>
        <v>SiCepat</v>
      </c>
    </row>
    <row r="97" spans="2:19" x14ac:dyDescent="0.25">
      <c r="B97" t="s">
        <v>119</v>
      </c>
      <c r="C97" s="1">
        <v>45806</v>
      </c>
      <c r="D97" s="1">
        <v>45809</v>
      </c>
      <c r="E97" t="s">
        <v>9</v>
      </c>
      <c r="F97" t="s">
        <v>22</v>
      </c>
      <c r="G97" t="s">
        <v>8</v>
      </c>
      <c r="H97">
        <v>3</v>
      </c>
      <c r="I97" t="str">
        <f>_xlfn.IFS(dOrders_1[[#This Row],[Waktu_Diserahkan_Kurir(Hari)]]&gt;$B$4,"Tidak Patuh",dOrders_1[[#This Row],[Waktu_Diserahkan_Kurir(Hari)]]="","Data Tidak Lengkap",TRUE,"Patuh")</f>
        <v>Patuh</v>
      </c>
      <c r="J97" t="str">
        <f>IF(OR(LEN(dOrders_1[[#This Row],[Nomor_Resi]])=$E$3,LEFT(dOrders_1[[#This Row],[Nomor_Resi]],4)=$E$4,ISNUMBER(VALUE(RIGHT(dOrders_1[[#This Row],[Nomor_Resi]],7)))),"Valid","Tidak Valid")</f>
        <v>Tidak Valid</v>
      </c>
      <c r="K97" t="str">
        <f>IF(dOrders_1[[#This Row],[Tgl_Pembayaran]]="","Data Tidak Lengkap","Lengkap")</f>
        <v>Lengkap</v>
      </c>
      <c r="L97" t="str">
        <f>IF(dOrders_1[[#This Row],[Tgl_Diserahkan_Kurir]]="","Data Tidak Lengkap","Lengkap")</f>
        <v>Lengkap</v>
      </c>
      <c r="M97" t="str">
        <f>IF(dOrders_1[[#This Row],[Kurir]]="","Data Tidak Lengkap","Lengkap")</f>
        <v>Lengkap</v>
      </c>
      <c r="N97"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97" s="8" t="str">
        <f>IF(dOrders_1[Kurir]="","Kurir Tidak Diisi", IFERROR(VLOOKUP(dOrders_1[[#This Row],[Kurir]],$P$9:$Q$12,2,FALSE),dOrders_1[[#This Row],[Kurir]]))</f>
        <v>SiCepat</v>
      </c>
    </row>
    <row r="98" spans="2:19" x14ac:dyDescent="0.25">
      <c r="B98" t="s">
        <v>121</v>
      </c>
      <c r="C98" s="1">
        <v>45293</v>
      </c>
      <c r="D98" s="1"/>
      <c r="E98" t="s">
        <v>7</v>
      </c>
      <c r="F98" t="s">
        <v>659</v>
      </c>
      <c r="G98" t="s">
        <v>32</v>
      </c>
      <c r="I98" t="str">
        <f>_xlfn.IFS(dOrders_1[[#This Row],[Waktu_Diserahkan_Kurir(Hari)]]&gt;$B$4,"Tidak Patuh",dOrders_1[[#This Row],[Waktu_Diserahkan_Kurir(Hari)]]="","Data Tidak Lengkap",TRUE,"Patuh")</f>
        <v>Data Tidak Lengkap</v>
      </c>
      <c r="J98" t="str">
        <f>IF(OR(LEN(dOrders_1[[#This Row],[Nomor_Resi]])=$E$3,LEFT(dOrders_1[[#This Row],[Nomor_Resi]],4)=$E$4,ISNUMBER(VALUE(RIGHT(dOrders_1[[#This Row],[Nomor_Resi]],7)))),"Valid","Tidak Valid")</f>
        <v>Valid</v>
      </c>
      <c r="K98" t="str">
        <f>IF(dOrders_1[[#This Row],[Tgl_Pembayaran]]="","Data Tidak Lengkap","Lengkap")</f>
        <v>Lengkap</v>
      </c>
      <c r="L98" t="str">
        <f>IF(dOrders_1[[#This Row],[Tgl_Diserahkan_Kurir]]="","Data Tidak Lengkap","Lengkap")</f>
        <v>Data Tidak Lengkap</v>
      </c>
      <c r="M98" t="str">
        <f>IF(dOrders_1[[#This Row],[Kurir]]="","Data Tidak Lengkap","Lengkap")</f>
        <v>Lengkap</v>
      </c>
      <c r="N98"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98" s="8" t="str">
        <f>IF(dOrders_1[Kurir]="","Kurir Tidak Diisi", IFERROR(VLOOKUP(dOrders_1[[#This Row],[Kurir]],$P$9:$Q$12,2,FALSE),dOrders_1[[#This Row],[Kurir]]))</f>
        <v>JNE</v>
      </c>
    </row>
    <row r="99" spans="2:19" x14ac:dyDescent="0.25">
      <c r="B99" t="s">
        <v>122</v>
      </c>
      <c r="C99" s="1">
        <v>45723</v>
      </c>
      <c r="D99" s="1">
        <v>45733</v>
      </c>
      <c r="E99" t="s">
        <v>25</v>
      </c>
      <c r="F99" t="s">
        <v>660</v>
      </c>
      <c r="G99" t="s">
        <v>32</v>
      </c>
      <c r="H99">
        <v>10</v>
      </c>
      <c r="I99" t="str">
        <f>_xlfn.IFS(dOrders_1[[#This Row],[Waktu_Diserahkan_Kurir(Hari)]]&gt;$B$4,"Tidak Patuh",dOrders_1[[#This Row],[Waktu_Diserahkan_Kurir(Hari)]]="","Data Tidak Lengkap",TRUE,"Patuh")</f>
        <v>Tidak Patuh</v>
      </c>
      <c r="J99" t="str">
        <f>IF(OR(LEN(dOrders_1[[#This Row],[Nomor_Resi]])=$E$3,LEFT(dOrders_1[[#This Row],[Nomor_Resi]],4)=$E$4,ISNUMBER(VALUE(RIGHT(dOrders_1[[#This Row],[Nomor_Resi]],7)))),"Valid","Tidak Valid")</f>
        <v>Valid</v>
      </c>
      <c r="K99" t="str">
        <f>IF(dOrders_1[[#This Row],[Tgl_Pembayaran]]="","Data Tidak Lengkap","Lengkap")</f>
        <v>Lengkap</v>
      </c>
      <c r="L99" t="str">
        <f>IF(dOrders_1[[#This Row],[Tgl_Diserahkan_Kurir]]="","Data Tidak Lengkap","Lengkap")</f>
        <v>Lengkap</v>
      </c>
      <c r="M99" t="str">
        <f>IF(dOrders_1[[#This Row],[Kurir]]="","Data Tidak Lengkap","Lengkap")</f>
        <v>Lengkap</v>
      </c>
      <c r="N9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99" s="8" t="str">
        <f>IF(dOrders_1[Kurir]="","Kurir Tidak Diisi", IFERROR(VLOOKUP(dOrders_1[[#This Row],[Kurir]],$P$9:$Q$12,2,FALSE),dOrders_1[[#This Row],[Kurir]]))</f>
        <v>SiCepat</v>
      </c>
    </row>
    <row r="100" spans="2:19" x14ac:dyDescent="0.25">
      <c r="B100" t="s">
        <v>123</v>
      </c>
      <c r="C100" s="1">
        <v>45794</v>
      </c>
      <c r="D100" s="1">
        <v>45809</v>
      </c>
      <c r="E100" t="s">
        <v>7</v>
      </c>
      <c r="F100" t="s">
        <v>661</v>
      </c>
      <c r="G100" t="s">
        <v>11</v>
      </c>
      <c r="H100">
        <v>15</v>
      </c>
      <c r="I100" t="str">
        <f>_xlfn.IFS(dOrders_1[[#This Row],[Waktu_Diserahkan_Kurir(Hari)]]&gt;$B$4,"Tidak Patuh",dOrders_1[[#This Row],[Waktu_Diserahkan_Kurir(Hari)]]="","Data Tidak Lengkap",TRUE,"Patuh")</f>
        <v>Tidak Patuh</v>
      </c>
      <c r="J100" t="str">
        <f>IF(OR(LEN(dOrders_1[[#This Row],[Nomor_Resi]])=$E$3,LEFT(dOrders_1[[#This Row],[Nomor_Resi]],4)=$E$4,ISNUMBER(VALUE(RIGHT(dOrders_1[[#This Row],[Nomor_Resi]],7)))),"Valid","Tidak Valid")</f>
        <v>Valid</v>
      </c>
      <c r="K100" t="str">
        <f>IF(dOrders_1[[#This Row],[Tgl_Pembayaran]]="","Data Tidak Lengkap","Lengkap")</f>
        <v>Lengkap</v>
      </c>
      <c r="L100" t="str">
        <f>IF(dOrders_1[[#This Row],[Tgl_Diserahkan_Kurir]]="","Data Tidak Lengkap","Lengkap")</f>
        <v>Lengkap</v>
      </c>
      <c r="M100" t="str">
        <f>IF(dOrders_1[[#This Row],[Kurir]]="","Data Tidak Lengkap","Lengkap")</f>
        <v>Lengkap</v>
      </c>
      <c r="N10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00" s="8" t="str">
        <f>IF(dOrders_1[Kurir]="","Kurir Tidak Diisi", IFERROR(VLOOKUP(dOrders_1[[#This Row],[Kurir]],$P$9:$Q$12,2,FALSE),dOrders_1[[#This Row],[Kurir]]))</f>
        <v>JNE</v>
      </c>
    </row>
    <row r="101" spans="2:19" x14ac:dyDescent="0.25">
      <c r="B101" t="s">
        <v>124</v>
      </c>
      <c r="C101" s="1">
        <v>45470</v>
      </c>
      <c r="D101" s="1">
        <v>45477</v>
      </c>
      <c r="E101" t="s">
        <v>25</v>
      </c>
      <c r="F101" t="s">
        <v>662</v>
      </c>
      <c r="G101" t="s">
        <v>32</v>
      </c>
      <c r="H101">
        <v>7</v>
      </c>
      <c r="I101" t="str">
        <f>_xlfn.IFS(dOrders_1[[#This Row],[Waktu_Diserahkan_Kurir(Hari)]]&gt;$B$4,"Tidak Patuh",dOrders_1[[#This Row],[Waktu_Diserahkan_Kurir(Hari)]]="","Data Tidak Lengkap",TRUE,"Patuh")</f>
        <v>Tidak Patuh</v>
      </c>
      <c r="J101" t="str">
        <f>IF(OR(LEN(dOrders_1[[#This Row],[Nomor_Resi]])=$E$3,LEFT(dOrders_1[[#This Row],[Nomor_Resi]],4)=$E$4,ISNUMBER(VALUE(RIGHT(dOrders_1[[#This Row],[Nomor_Resi]],7)))),"Valid","Tidak Valid")</f>
        <v>Valid</v>
      </c>
      <c r="K101" t="str">
        <f>IF(dOrders_1[[#This Row],[Tgl_Pembayaran]]="","Data Tidak Lengkap","Lengkap")</f>
        <v>Lengkap</v>
      </c>
      <c r="L101" t="str">
        <f>IF(dOrders_1[[#This Row],[Tgl_Diserahkan_Kurir]]="","Data Tidak Lengkap","Lengkap")</f>
        <v>Lengkap</v>
      </c>
      <c r="M101" t="str">
        <f>IF(dOrders_1[[#This Row],[Kurir]]="","Data Tidak Lengkap","Lengkap")</f>
        <v>Lengkap</v>
      </c>
      <c r="N10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01" s="8" t="str">
        <f>IF(dOrders_1[Kurir]="","Kurir Tidak Diisi", IFERROR(VLOOKUP(dOrders_1[[#This Row],[Kurir]],$P$9:$Q$12,2,FALSE),dOrders_1[[#This Row],[Kurir]]))</f>
        <v>SiCepat</v>
      </c>
    </row>
    <row r="102" spans="2:19" x14ac:dyDescent="0.25">
      <c r="B102" t="s">
        <v>125</v>
      </c>
      <c r="C102" s="1">
        <v>45160</v>
      </c>
      <c r="D102" s="1">
        <v>45175</v>
      </c>
      <c r="E102" t="s">
        <v>23</v>
      </c>
      <c r="F102" t="s">
        <v>663</v>
      </c>
      <c r="G102" t="s">
        <v>8</v>
      </c>
      <c r="H102">
        <v>15</v>
      </c>
      <c r="I102" t="str">
        <f>_xlfn.IFS(dOrders_1[[#This Row],[Waktu_Diserahkan_Kurir(Hari)]]&gt;$B$4,"Tidak Patuh",dOrders_1[[#This Row],[Waktu_Diserahkan_Kurir(Hari)]]="","Data Tidak Lengkap",TRUE,"Patuh")</f>
        <v>Tidak Patuh</v>
      </c>
      <c r="J102" t="str">
        <f>IF(OR(LEN(dOrders_1[[#This Row],[Nomor_Resi]])=$E$3,LEFT(dOrders_1[[#This Row],[Nomor_Resi]],4)=$E$4,ISNUMBER(VALUE(RIGHT(dOrders_1[[#This Row],[Nomor_Resi]],7)))),"Valid","Tidak Valid")</f>
        <v>Valid</v>
      </c>
      <c r="K102" t="str">
        <f>IF(dOrders_1[[#This Row],[Tgl_Pembayaran]]="","Data Tidak Lengkap","Lengkap")</f>
        <v>Lengkap</v>
      </c>
      <c r="L102" t="str">
        <f>IF(dOrders_1[[#This Row],[Tgl_Diserahkan_Kurir]]="","Data Tidak Lengkap","Lengkap")</f>
        <v>Lengkap</v>
      </c>
      <c r="M102" t="str">
        <f>IF(dOrders_1[[#This Row],[Kurir]]="","Data Tidak Lengkap","Lengkap")</f>
        <v>Lengkap</v>
      </c>
      <c r="N10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02" s="8" t="str">
        <f>IF(dOrders_1[Kurir]="","Kurir Tidak Diisi", IFERROR(VLOOKUP(dOrders_1[[#This Row],[Kurir]],$P$9:$Q$12,2,FALSE),dOrders_1[[#This Row],[Kurir]]))</f>
        <v>JNE</v>
      </c>
    </row>
    <row r="103" spans="2:19" x14ac:dyDescent="0.25">
      <c r="B103" t="s">
        <v>126</v>
      </c>
      <c r="C103" s="1">
        <v>45778</v>
      </c>
      <c r="D103" s="1">
        <v>45780</v>
      </c>
      <c r="E103" t="s">
        <v>25</v>
      </c>
      <c r="F103" t="s">
        <v>664</v>
      </c>
      <c r="G103" t="s">
        <v>32</v>
      </c>
      <c r="H103">
        <v>2</v>
      </c>
      <c r="I103" t="str">
        <f>_xlfn.IFS(dOrders_1[[#This Row],[Waktu_Diserahkan_Kurir(Hari)]]&gt;$B$4,"Tidak Patuh",dOrders_1[[#This Row],[Waktu_Diserahkan_Kurir(Hari)]]="","Data Tidak Lengkap",TRUE,"Patuh")</f>
        <v>Patuh</v>
      </c>
      <c r="J103" t="str">
        <f>IF(OR(LEN(dOrders_1[[#This Row],[Nomor_Resi]])=$E$3,LEFT(dOrders_1[[#This Row],[Nomor_Resi]],4)=$E$4,ISNUMBER(VALUE(RIGHT(dOrders_1[[#This Row],[Nomor_Resi]],7)))),"Valid","Tidak Valid")</f>
        <v>Valid</v>
      </c>
      <c r="K103" t="str">
        <f>IF(dOrders_1[[#This Row],[Tgl_Pembayaran]]="","Data Tidak Lengkap","Lengkap")</f>
        <v>Lengkap</v>
      </c>
      <c r="L103" t="str">
        <f>IF(dOrders_1[[#This Row],[Tgl_Diserahkan_Kurir]]="","Data Tidak Lengkap","Lengkap")</f>
        <v>Lengkap</v>
      </c>
      <c r="M103" t="str">
        <f>IF(dOrders_1[[#This Row],[Kurir]]="","Data Tidak Lengkap","Lengkap")</f>
        <v>Lengkap</v>
      </c>
      <c r="N10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03" s="8" t="str">
        <f>IF(dOrders_1[Kurir]="","Kurir Tidak Diisi", IFERROR(VLOOKUP(dOrders_1[[#This Row],[Kurir]],$P$9:$Q$12,2,FALSE),dOrders_1[[#This Row],[Kurir]]))</f>
        <v>SiCepat</v>
      </c>
    </row>
    <row r="104" spans="2:19" x14ac:dyDescent="0.25">
      <c r="B104" t="s">
        <v>127</v>
      </c>
      <c r="C104" s="1">
        <v>45821</v>
      </c>
      <c r="D104" s="1">
        <v>45836</v>
      </c>
      <c r="E104" t="s">
        <v>7</v>
      </c>
      <c r="F104" t="s">
        <v>665</v>
      </c>
      <c r="G104" t="s">
        <v>32</v>
      </c>
      <c r="H104">
        <v>15</v>
      </c>
      <c r="I104" t="str">
        <f>_xlfn.IFS(dOrders_1[[#This Row],[Waktu_Diserahkan_Kurir(Hari)]]&gt;$B$4,"Tidak Patuh",dOrders_1[[#This Row],[Waktu_Diserahkan_Kurir(Hari)]]="","Data Tidak Lengkap",TRUE,"Patuh")</f>
        <v>Tidak Patuh</v>
      </c>
      <c r="J104" t="str">
        <f>IF(OR(LEN(dOrders_1[[#This Row],[Nomor_Resi]])=$E$3,LEFT(dOrders_1[[#This Row],[Nomor_Resi]],4)=$E$4,ISNUMBER(VALUE(RIGHT(dOrders_1[[#This Row],[Nomor_Resi]],7)))),"Valid","Tidak Valid")</f>
        <v>Valid</v>
      </c>
      <c r="K104" t="str">
        <f>IF(dOrders_1[[#This Row],[Tgl_Pembayaran]]="","Data Tidak Lengkap","Lengkap")</f>
        <v>Lengkap</v>
      </c>
      <c r="L104" t="str">
        <f>IF(dOrders_1[[#This Row],[Tgl_Diserahkan_Kurir]]="","Data Tidak Lengkap","Lengkap")</f>
        <v>Lengkap</v>
      </c>
      <c r="M104" t="str">
        <f>IF(dOrders_1[[#This Row],[Kurir]]="","Data Tidak Lengkap","Lengkap")</f>
        <v>Lengkap</v>
      </c>
      <c r="N10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04" s="8" t="str">
        <f>IF(dOrders_1[Kurir]="","Kurir Tidak Diisi", IFERROR(VLOOKUP(dOrders_1[[#This Row],[Kurir]],$P$9:$Q$12,2,FALSE),dOrders_1[[#This Row],[Kurir]]))</f>
        <v>JNE</v>
      </c>
    </row>
    <row r="105" spans="2:19" x14ac:dyDescent="0.25">
      <c r="B105" t="s">
        <v>128</v>
      </c>
      <c r="C105" s="1">
        <v>45792</v>
      </c>
      <c r="D105" s="1">
        <v>45802</v>
      </c>
      <c r="E105" t="s">
        <v>25</v>
      </c>
      <c r="F105" t="s">
        <v>666</v>
      </c>
      <c r="G105" t="s">
        <v>11</v>
      </c>
      <c r="H105">
        <v>10</v>
      </c>
      <c r="I105" t="str">
        <f>_xlfn.IFS(dOrders_1[[#This Row],[Waktu_Diserahkan_Kurir(Hari)]]&gt;$B$4,"Tidak Patuh",dOrders_1[[#This Row],[Waktu_Diserahkan_Kurir(Hari)]]="","Data Tidak Lengkap",TRUE,"Patuh")</f>
        <v>Tidak Patuh</v>
      </c>
      <c r="J105" t="str">
        <f>IF(OR(LEN(dOrders_1[[#This Row],[Nomor_Resi]])=$E$3,LEFT(dOrders_1[[#This Row],[Nomor_Resi]],4)=$E$4,ISNUMBER(VALUE(RIGHT(dOrders_1[[#This Row],[Nomor_Resi]],7)))),"Valid","Tidak Valid")</f>
        <v>Valid</v>
      </c>
      <c r="K105" t="str">
        <f>IF(dOrders_1[[#This Row],[Tgl_Pembayaran]]="","Data Tidak Lengkap","Lengkap")</f>
        <v>Lengkap</v>
      </c>
      <c r="L105" t="str">
        <f>IF(dOrders_1[[#This Row],[Tgl_Diserahkan_Kurir]]="","Data Tidak Lengkap","Lengkap")</f>
        <v>Lengkap</v>
      </c>
      <c r="M105" t="str">
        <f>IF(dOrders_1[[#This Row],[Kurir]]="","Data Tidak Lengkap","Lengkap")</f>
        <v>Lengkap</v>
      </c>
      <c r="N10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05" s="8" t="str">
        <f>IF(dOrders_1[Kurir]="","Kurir Tidak Diisi", IFERROR(VLOOKUP(dOrders_1[[#This Row],[Kurir]],$P$9:$Q$12,2,FALSE),dOrders_1[[#This Row],[Kurir]]))</f>
        <v>SiCepat</v>
      </c>
    </row>
    <row r="106" spans="2:19" x14ac:dyDescent="0.25">
      <c r="B106" t="s">
        <v>129</v>
      </c>
      <c r="C106" s="1">
        <v>45776</v>
      </c>
      <c r="D106" s="1">
        <v>45783</v>
      </c>
      <c r="E106" t="s">
        <v>48</v>
      </c>
      <c r="F106" t="s">
        <v>667</v>
      </c>
      <c r="G106" t="s">
        <v>8</v>
      </c>
      <c r="H106">
        <v>7</v>
      </c>
      <c r="I106" t="str">
        <f>_xlfn.IFS(dOrders_1[[#This Row],[Waktu_Diserahkan_Kurir(Hari)]]&gt;$B$4,"Tidak Patuh",dOrders_1[[#This Row],[Waktu_Diserahkan_Kurir(Hari)]]="","Data Tidak Lengkap",TRUE,"Patuh")</f>
        <v>Tidak Patuh</v>
      </c>
      <c r="J106" t="str">
        <f>IF(OR(LEN(dOrders_1[[#This Row],[Nomor_Resi]])=$E$3,LEFT(dOrders_1[[#This Row],[Nomor_Resi]],4)=$E$4,ISNUMBER(VALUE(RIGHT(dOrders_1[[#This Row],[Nomor_Resi]],7)))),"Valid","Tidak Valid")</f>
        <v>Valid</v>
      </c>
      <c r="K106" t="str">
        <f>IF(dOrders_1[[#This Row],[Tgl_Pembayaran]]="","Data Tidak Lengkap","Lengkap")</f>
        <v>Lengkap</v>
      </c>
      <c r="L106" t="str">
        <f>IF(dOrders_1[[#This Row],[Tgl_Diserahkan_Kurir]]="","Data Tidak Lengkap","Lengkap")</f>
        <v>Lengkap</v>
      </c>
      <c r="M106" t="str">
        <f>IF(dOrders_1[[#This Row],[Kurir]]="","Data Tidak Lengkap","Lengkap")</f>
        <v>Lengkap</v>
      </c>
      <c r="N10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06" s="8" t="str">
        <f>IF(dOrders_1[Kurir]="","Kurir Tidak Diisi", IFERROR(VLOOKUP(dOrders_1[[#This Row],[Kurir]],$P$9:$Q$12,2,FALSE),dOrders_1[[#This Row],[Kurir]]))</f>
        <v>Anteraja</v>
      </c>
    </row>
    <row r="107" spans="2:19" x14ac:dyDescent="0.25">
      <c r="B107" t="s">
        <v>130</v>
      </c>
      <c r="C107" s="1">
        <v>45072</v>
      </c>
      <c r="D107" s="1">
        <v>45073</v>
      </c>
      <c r="E107" t="s">
        <v>9</v>
      </c>
      <c r="F107" t="s">
        <v>668</v>
      </c>
      <c r="G107" t="s">
        <v>8</v>
      </c>
      <c r="H107">
        <v>1</v>
      </c>
      <c r="I107" t="str">
        <f>_xlfn.IFS(dOrders_1[[#This Row],[Waktu_Diserahkan_Kurir(Hari)]]&gt;$B$4,"Tidak Patuh",dOrders_1[[#This Row],[Waktu_Diserahkan_Kurir(Hari)]]="","Data Tidak Lengkap",TRUE,"Patuh")</f>
        <v>Patuh</v>
      </c>
      <c r="J107" t="str">
        <f>IF(OR(LEN(dOrders_1[[#This Row],[Nomor_Resi]])=$E$3,LEFT(dOrders_1[[#This Row],[Nomor_Resi]],4)=$E$4,ISNUMBER(VALUE(RIGHT(dOrders_1[[#This Row],[Nomor_Resi]],7)))),"Valid","Tidak Valid")</f>
        <v>Valid</v>
      </c>
      <c r="K107" t="str">
        <f>IF(dOrders_1[[#This Row],[Tgl_Pembayaran]]="","Data Tidak Lengkap","Lengkap")</f>
        <v>Lengkap</v>
      </c>
      <c r="L107" t="str">
        <f>IF(dOrders_1[[#This Row],[Tgl_Diserahkan_Kurir]]="","Data Tidak Lengkap","Lengkap")</f>
        <v>Lengkap</v>
      </c>
      <c r="M107" t="str">
        <f>IF(dOrders_1[[#This Row],[Kurir]]="","Data Tidak Lengkap","Lengkap")</f>
        <v>Lengkap</v>
      </c>
      <c r="N10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07" s="8" t="str">
        <f>IF(dOrders_1[Kurir]="","Kurir Tidak Diisi", IFERROR(VLOOKUP(dOrders_1[[#This Row],[Kurir]],$P$9:$Q$12,2,FALSE),dOrders_1[[#This Row],[Kurir]]))</f>
        <v>SiCepat</v>
      </c>
    </row>
    <row r="108" spans="2:19" x14ac:dyDescent="0.25">
      <c r="B108" t="s">
        <v>131</v>
      </c>
      <c r="C108" s="1">
        <v>45086</v>
      </c>
      <c r="D108" s="1">
        <v>45089</v>
      </c>
      <c r="E108" t="s">
        <v>9</v>
      </c>
      <c r="F108" t="s">
        <v>669</v>
      </c>
      <c r="G108" t="s">
        <v>32</v>
      </c>
      <c r="H108">
        <v>3</v>
      </c>
      <c r="I108" t="str">
        <f>_xlfn.IFS(dOrders_1[[#This Row],[Waktu_Diserahkan_Kurir(Hari)]]&gt;$B$4,"Tidak Patuh",dOrders_1[[#This Row],[Waktu_Diserahkan_Kurir(Hari)]]="","Data Tidak Lengkap",TRUE,"Patuh")</f>
        <v>Patuh</v>
      </c>
      <c r="J108" t="str">
        <f>IF(OR(LEN(dOrders_1[[#This Row],[Nomor_Resi]])=$E$3,LEFT(dOrders_1[[#This Row],[Nomor_Resi]],4)=$E$4,ISNUMBER(VALUE(RIGHT(dOrders_1[[#This Row],[Nomor_Resi]],7)))),"Valid","Tidak Valid")</f>
        <v>Valid</v>
      </c>
      <c r="K108" t="str">
        <f>IF(dOrders_1[[#This Row],[Tgl_Pembayaran]]="","Data Tidak Lengkap","Lengkap")</f>
        <v>Lengkap</v>
      </c>
      <c r="L108" t="str">
        <f>IF(dOrders_1[[#This Row],[Tgl_Diserahkan_Kurir]]="","Data Tidak Lengkap","Lengkap")</f>
        <v>Lengkap</v>
      </c>
      <c r="M108" t="str">
        <f>IF(dOrders_1[[#This Row],[Kurir]]="","Data Tidak Lengkap","Lengkap")</f>
        <v>Lengkap</v>
      </c>
      <c r="N10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08" s="8" t="str">
        <f>IF(dOrders_1[Kurir]="","Kurir Tidak Diisi", IFERROR(VLOOKUP(dOrders_1[[#This Row],[Kurir]],$P$9:$Q$12,2,FALSE),dOrders_1[[#This Row],[Kurir]]))</f>
        <v>SiCepat</v>
      </c>
    </row>
    <row r="109" spans="2:19" x14ac:dyDescent="0.25">
      <c r="B109" t="s">
        <v>132</v>
      </c>
      <c r="C109" s="1">
        <v>45040</v>
      </c>
      <c r="D109" s="1">
        <v>45047</v>
      </c>
      <c r="E109" t="s">
        <v>23</v>
      </c>
      <c r="F109" t="s">
        <v>24</v>
      </c>
      <c r="G109" t="s">
        <v>32</v>
      </c>
      <c r="H109">
        <v>7</v>
      </c>
      <c r="I109" t="str">
        <f>_xlfn.IFS(dOrders_1[[#This Row],[Waktu_Diserahkan_Kurir(Hari)]]&gt;$B$4,"Tidak Patuh",dOrders_1[[#This Row],[Waktu_Diserahkan_Kurir(Hari)]]="","Data Tidak Lengkap",TRUE,"Patuh")</f>
        <v>Tidak Patuh</v>
      </c>
      <c r="J109" t="str">
        <f>IF(OR(LEN(dOrders_1[[#This Row],[Nomor_Resi]])=$E$3,LEFT(dOrders_1[[#This Row],[Nomor_Resi]],4)=$E$4,ISNUMBER(VALUE(RIGHT(dOrders_1[[#This Row],[Nomor_Resi]],7)))),"Valid","Tidak Valid")</f>
        <v>Tidak Valid</v>
      </c>
      <c r="K109" t="str">
        <f>IF(dOrders_1[[#This Row],[Tgl_Pembayaran]]="","Data Tidak Lengkap","Lengkap")</f>
        <v>Lengkap</v>
      </c>
      <c r="L109" t="str">
        <f>IF(dOrders_1[[#This Row],[Tgl_Diserahkan_Kurir]]="","Data Tidak Lengkap","Lengkap")</f>
        <v>Lengkap</v>
      </c>
      <c r="M109" t="str">
        <f>IF(dOrders_1[[#This Row],[Kurir]]="","Data Tidak Lengkap","Lengkap")</f>
        <v>Lengkap</v>
      </c>
      <c r="N109"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109" s="8" t="str">
        <f>IF(dOrders_1[Kurir]="","Kurir Tidak Diisi", IFERROR(VLOOKUP(dOrders_1[[#This Row],[Kurir]],$P$9:$Q$12,2,FALSE),dOrders_1[[#This Row],[Kurir]]))</f>
        <v>JNE</v>
      </c>
    </row>
    <row r="110" spans="2:19" x14ac:dyDescent="0.25">
      <c r="B110" t="s">
        <v>133</v>
      </c>
      <c r="C110" s="1">
        <v>45143</v>
      </c>
      <c r="D110" s="1">
        <v>45146</v>
      </c>
      <c r="E110" t="s">
        <v>25</v>
      </c>
      <c r="F110" t="s">
        <v>138</v>
      </c>
      <c r="G110" t="s">
        <v>8</v>
      </c>
      <c r="H110">
        <v>3</v>
      </c>
      <c r="I110" t="str">
        <f>_xlfn.IFS(dOrders_1[[#This Row],[Waktu_Diserahkan_Kurir(Hari)]]&gt;$B$4,"Tidak Patuh",dOrders_1[[#This Row],[Waktu_Diserahkan_Kurir(Hari)]]="","Data Tidak Lengkap",TRUE,"Patuh")</f>
        <v>Patuh</v>
      </c>
      <c r="J110" t="str">
        <f>IF(OR(LEN(dOrders_1[[#This Row],[Nomor_Resi]])=$E$3,LEFT(dOrders_1[[#This Row],[Nomor_Resi]],4)=$E$4,ISNUMBER(VALUE(RIGHT(dOrders_1[[#This Row],[Nomor_Resi]],7)))),"Valid","Tidak Valid")</f>
        <v>Valid</v>
      </c>
      <c r="K110" t="str">
        <f>IF(dOrders_1[[#This Row],[Tgl_Pembayaran]]="","Data Tidak Lengkap","Lengkap")</f>
        <v>Lengkap</v>
      </c>
      <c r="L110" t="str">
        <f>IF(dOrders_1[[#This Row],[Tgl_Diserahkan_Kurir]]="","Data Tidak Lengkap","Lengkap")</f>
        <v>Lengkap</v>
      </c>
      <c r="M110" t="str">
        <f>IF(dOrders_1[[#This Row],[Kurir]]="","Data Tidak Lengkap","Lengkap")</f>
        <v>Lengkap</v>
      </c>
      <c r="N11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10" s="8" t="str">
        <f>IF(dOrders_1[Kurir]="","Kurir Tidak Diisi", IFERROR(VLOOKUP(dOrders_1[[#This Row],[Kurir]],$P$9:$Q$12,2,FALSE),dOrders_1[[#This Row],[Kurir]]))</f>
        <v>SiCepat</v>
      </c>
    </row>
    <row r="111" spans="2:19" x14ac:dyDescent="0.25">
      <c r="B111" t="s">
        <v>134</v>
      </c>
      <c r="C111" s="1">
        <v>45333</v>
      </c>
      <c r="D111" s="1"/>
      <c r="E111" t="s">
        <v>48</v>
      </c>
      <c r="F111" t="s">
        <v>670</v>
      </c>
      <c r="G111" t="s">
        <v>8</v>
      </c>
      <c r="I111" t="str">
        <f>_xlfn.IFS(dOrders_1[[#This Row],[Waktu_Diserahkan_Kurir(Hari)]]&gt;$B$4,"Tidak Patuh",dOrders_1[[#This Row],[Waktu_Diserahkan_Kurir(Hari)]]="","Data Tidak Lengkap",TRUE,"Patuh")</f>
        <v>Data Tidak Lengkap</v>
      </c>
      <c r="J111" t="str">
        <f>IF(OR(LEN(dOrders_1[[#This Row],[Nomor_Resi]])=$E$3,LEFT(dOrders_1[[#This Row],[Nomor_Resi]],4)=$E$4,ISNUMBER(VALUE(RIGHT(dOrders_1[[#This Row],[Nomor_Resi]],7)))),"Valid","Tidak Valid")</f>
        <v>Valid</v>
      </c>
      <c r="K111" t="str">
        <f>IF(dOrders_1[[#This Row],[Tgl_Pembayaran]]="","Data Tidak Lengkap","Lengkap")</f>
        <v>Lengkap</v>
      </c>
      <c r="L111" t="str">
        <f>IF(dOrders_1[[#This Row],[Tgl_Diserahkan_Kurir]]="","Data Tidak Lengkap","Lengkap")</f>
        <v>Data Tidak Lengkap</v>
      </c>
      <c r="M111" t="str">
        <f>IF(dOrders_1[[#This Row],[Kurir]]="","Data Tidak Lengkap","Lengkap")</f>
        <v>Lengkap</v>
      </c>
      <c r="N111"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111" s="8" t="str">
        <f>IF(dOrders_1[Kurir]="","Kurir Tidak Diisi", IFERROR(VLOOKUP(dOrders_1[[#This Row],[Kurir]],$P$9:$Q$12,2,FALSE),dOrders_1[[#This Row],[Kurir]]))</f>
        <v>Anteraja</v>
      </c>
    </row>
    <row r="112" spans="2:19" x14ac:dyDescent="0.25">
      <c r="B112" t="s">
        <v>135</v>
      </c>
      <c r="C112" s="1">
        <v>45341</v>
      </c>
      <c r="D112" s="1">
        <v>45342</v>
      </c>
      <c r="E112" t="s">
        <v>25</v>
      </c>
      <c r="F112" t="s">
        <v>671</v>
      </c>
      <c r="G112" t="s">
        <v>11</v>
      </c>
      <c r="H112">
        <v>1</v>
      </c>
      <c r="I112" t="str">
        <f>_xlfn.IFS(dOrders_1[[#This Row],[Waktu_Diserahkan_Kurir(Hari)]]&gt;$B$4,"Tidak Patuh",dOrders_1[[#This Row],[Waktu_Diserahkan_Kurir(Hari)]]="","Data Tidak Lengkap",TRUE,"Patuh")</f>
        <v>Patuh</v>
      </c>
      <c r="J112" t="str">
        <f>IF(OR(LEN(dOrders_1[[#This Row],[Nomor_Resi]])=$E$3,LEFT(dOrders_1[[#This Row],[Nomor_Resi]],4)=$E$4,ISNUMBER(VALUE(RIGHT(dOrders_1[[#This Row],[Nomor_Resi]],7)))),"Valid","Tidak Valid")</f>
        <v>Valid</v>
      </c>
      <c r="K112" t="str">
        <f>IF(dOrders_1[[#This Row],[Tgl_Pembayaran]]="","Data Tidak Lengkap","Lengkap")</f>
        <v>Lengkap</v>
      </c>
      <c r="L112" t="str">
        <f>IF(dOrders_1[[#This Row],[Tgl_Diserahkan_Kurir]]="","Data Tidak Lengkap","Lengkap")</f>
        <v>Lengkap</v>
      </c>
      <c r="M112" t="str">
        <f>IF(dOrders_1[[#This Row],[Kurir]]="","Data Tidak Lengkap","Lengkap")</f>
        <v>Lengkap</v>
      </c>
      <c r="N11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12" s="8" t="str">
        <f>IF(dOrders_1[Kurir]="","Kurir Tidak Diisi", IFERROR(VLOOKUP(dOrders_1[[#This Row],[Kurir]],$P$9:$Q$12,2,FALSE),dOrders_1[[#This Row],[Kurir]]))</f>
        <v>SiCepat</v>
      </c>
    </row>
    <row r="113" spans="2:19" x14ac:dyDescent="0.25">
      <c r="B113" t="s">
        <v>136</v>
      </c>
      <c r="C113" s="1">
        <v>45337</v>
      </c>
      <c r="D113" s="1">
        <v>45339</v>
      </c>
      <c r="E113" t="s">
        <v>23</v>
      </c>
      <c r="F113" t="s">
        <v>142</v>
      </c>
      <c r="G113" t="s">
        <v>32</v>
      </c>
      <c r="H113">
        <v>2</v>
      </c>
      <c r="I113" t="str">
        <f>_xlfn.IFS(dOrders_1[[#This Row],[Waktu_Diserahkan_Kurir(Hari)]]&gt;$B$4,"Tidak Patuh",dOrders_1[[#This Row],[Waktu_Diserahkan_Kurir(Hari)]]="","Data Tidak Lengkap",TRUE,"Patuh")</f>
        <v>Patuh</v>
      </c>
      <c r="J113" t="str">
        <f>IF(OR(LEN(dOrders_1[[#This Row],[Nomor_Resi]])=$E$3,LEFT(dOrders_1[[#This Row],[Nomor_Resi]],4)=$E$4,ISNUMBER(VALUE(RIGHT(dOrders_1[[#This Row],[Nomor_Resi]],7)))),"Valid","Tidak Valid")</f>
        <v>Valid</v>
      </c>
      <c r="K113" t="str">
        <f>IF(dOrders_1[[#This Row],[Tgl_Pembayaran]]="","Data Tidak Lengkap","Lengkap")</f>
        <v>Lengkap</v>
      </c>
      <c r="L113" t="str">
        <f>IF(dOrders_1[[#This Row],[Tgl_Diserahkan_Kurir]]="","Data Tidak Lengkap","Lengkap")</f>
        <v>Lengkap</v>
      </c>
      <c r="M113" t="str">
        <f>IF(dOrders_1[[#This Row],[Kurir]]="","Data Tidak Lengkap","Lengkap")</f>
        <v>Lengkap</v>
      </c>
      <c r="N11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13" s="8" t="str">
        <f>IF(dOrders_1[Kurir]="","Kurir Tidak Diisi", IFERROR(VLOOKUP(dOrders_1[[#This Row],[Kurir]],$P$9:$Q$12,2,FALSE),dOrders_1[[#This Row],[Kurir]]))</f>
        <v>JNE</v>
      </c>
    </row>
    <row r="114" spans="2:19" x14ac:dyDescent="0.25">
      <c r="B114" t="s">
        <v>137</v>
      </c>
      <c r="C114" s="1">
        <v>45286</v>
      </c>
      <c r="D114" s="1">
        <v>45289</v>
      </c>
      <c r="E114" t="s">
        <v>9</v>
      </c>
      <c r="F114" t="s">
        <v>672</v>
      </c>
      <c r="G114" t="s">
        <v>11</v>
      </c>
      <c r="H114">
        <v>3</v>
      </c>
      <c r="I114" t="str">
        <f>_xlfn.IFS(dOrders_1[[#This Row],[Waktu_Diserahkan_Kurir(Hari)]]&gt;$B$4,"Tidak Patuh",dOrders_1[[#This Row],[Waktu_Diserahkan_Kurir(Hari)]]="","Data Tidak Lengkap",TRUE,"Patuh")</f>
        <v>Patuh</v>
      </c>
      <c r="J114" t="str">
        <f>IF(OR(LEN(dOrders_1[[#This Row],[Nomor_Resi]])=$E$3,LEFT(dOrders_1[[#This Row],[Nomor_Resi]],4)=$E$4,ISNUMBER(VALUE(RIGHT(dOrders_1[[#This Row],[Nomor_Resi]],7)))),"Valid","Tidak Valid")</f>
        <v>Valid</v>
      </c>
      <c r="K114" t="str">
        <f>IF(dOrders_1[[#This Row],[Tgl_Pembayaran]]="","Data Tidak Lengkap","Lengkap")</f>
        <v>Lengkap</v>
      </c>
      <c r="L114" t="str">
        <f>IF(dOrders_1[[#This Row],[Tgl_Diserahkan_Kurir]]="","Data Tidak Lengkap","Lengkap")</f>
        <v>Lengkap</v>
      </c>
      <c r="M114" t="str">
        <f>IF(dOrders_1[[#This Row],[Kurir]]="","Data Tidak Lengkap","Lengkap")</f>
        <v>Lengkap</v>
      </c>
      <c r="N11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14" s="8" t="str">
        <f>IF(dOrders_1[Kurir]="","Kurir Tidak Diisi", IFERROR(VLOOKUP(dOrders_1[[#This Row],[Kurir]],$P$9:$Q$12,2,FALSE),dOrders_1[[#This Row],[Kurir]]))</f>
        <v>SiCepat</v>
      </c>
    </row>
    <row r="115" spans="2:19" x14ac:dyDescent="0.25">
      <c r="B115" t="s">
        <v>139</v>
      </c>
      <c r="C115" s="1">
        <v>45705</v>
      </c>
      <c r="D115" s="1">
        <v>45704</v>
      </c>
      <c r="E115" t="s">
        <v>23</v>
      </c>
      <c r="F115" t="s">
        <v>673</v>
      </c>
      <c r="G115" t="s">
        <v>32</v>
      </c>
      <c r="H115">
        <v>-1</v>
      </c>
      <c r="I115" t="str">
        <f>_xlfn.IFS(dOrders_1[[#This Row],[Waktu_Diserahkan_Kurir(Hari)]]&gt;$B$4,"Tidak Patuh",dOrders_1[[#This Row],[Waktu_Diserahkan_Kurir(Hari)]]="","Data Tidak Lengkap",TRUE,"Patuh")</f>
        <v>Patuh</v>
      </c>
      <c r="J115" t="str">
        <f>IF(OR(LEN(dOrders_1[[#This Row],[Nomor_Resi]])=$E$3,LEFT(dOrders_1[[#This Row],[Nomor_Resi]],4)=$E$4,ISNUMBER(VALUE(RIGHT(dOrders_1[[#This Row],[Nomor_Resi]],7)))),"Valid","Tidak Valid")</f>
        <v>Valid</v>
      </c>
      <c r="K115" t="str">
        <f>IF(dOrders_1[[#This Row],[Tgl_Pembayaran]]="","Data Tidak Lengkap","Lengkap")</f>
        <v>Lengkap</v>
      </c>
      <c r="L115" t="str">
        <f>IF(dOrders_1[[#This Row],[Tgl_Diserahkan_Kurir]]="","Data Tidak Lengkap","Lengkap")</f>
        <v>Lengkap</v>
      </c>
      <c r="M115" t="str">
        <f>IF(dOrders_1[[#This Row],[Kurir]]="","Data Tidak Lengkap","Lengkap")</f>
        <v>Lengkap</v>
      </c>
      <c r="N11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15" s="8" t="str">
        <f>IF(dOrders_1[Kurir]="","Kurir Tidak Diisi", IFERROR(VLOOKUP(dOrders_1[[#This Row],[Kurir]],$P$9:$Q$12,2,FALSE),dOrders_1[[#This Row],[Kurir]]))</f>
        <v>JNE</v>
      </c>
    </row>
    <row r="116" spans="2:19" x14ac:dyDescent="0.25">
      <c r="B116" t="s">
        <v>140</v>
      </c>
      <c r="C116" s="1">
        <v>45446</v>
      </c>
      <c r="D116" s="1">
        <v>45448</v>
      </c>
      <c r="E116" t="s">
        <v>25</v>
      </c>
      <c r="F116" t="s">
        <v>674</v>
      </c>
      <c r="G116" t="s">
        <v>32</v>
      </c>
      <c r="H116">
        <v>2</v>
      </c>
      <c r="I116" t="str">
        <f>_xlfn.IFS(dOrders_1[[#This Row],[Waktu_Diserahkan_Kurir(Hari)]]&gt;$B$4,"Tidak Patuh",dOrders_1[[#This Row],[Waktu_Diserahkan_Kurir(Hari)]]="","Data Tidak Lengkap",TRUE,"Patuh")</f>
        <v>Patuh</v>
      </c>
      <c r="J116" t="str">
        <f>IF(OR(LEN(dOrders_1[[#This Row],[Nomor_Resi]])=$E$3,LEFT(dOrders_1[[#This Row],[Nomor_Resi]],4)=$E$4,ISNUMBER(VALUE(RIGHT(dOrders_1[[#This Row],[Nomor_Resi]],7)))),"Valid","Tidak Valid")</f>
        <v>Valid</v>
      </c>
      <c r="K116" t="str">
        <f>IF(dOrders_1[[#This Row],[Tgl_Pembayaran]]="","Data Tidak Lengkap","Lengkap")</f>
        <v>Lengkap</v>
      </c>
      <c r="L116" t="str">
        <f>IF(dOrders_1[[#This Row],[Tgl_Diserahkan_Kurir]]="","Data Tidak Lengkap","Lengkap")</f>
        <v>Lengkap</v>
      </c>
      <c r="M116" t="str">
        <f>IF(dOrders_1[[#This Row],[Kurir]]="","Data Tidak Lengkap","Lengkap")</f>
        <v>Lengkap</v>
      </c>
      <c r="N11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16" s="8" t="str">
        <f>IF(dOrders_1[Kurir]="","Kurir Tidak Diisi", IFERROR(VLOOKUP(dOrders_1[[#This Row],[Kurir]],$P$9:$Q$12,2,FALSE),dOrders_1[[#This Row],[Kurir]]))</f>
        <v>SiCepat</v>
      </c>
    </row>
    <row r="117" spans="2:19" x14ac:dyDescent="0.25">
      <c r="B117" t="s">
        <v>141</v>
      </c>
      <c r="C117" s="1">
        <v>45521</v>
      </c>
      <c r="D117" s="1">
        <v>45522</v>
      </c>
      <c r="E117" t="s">
        <v>23</v>
      </c>
      <c r="F117" t="s">
        <v>675</v>
      </c>
      <c r="G117" t="s">
        <v>11</v>
      </c>
      <c r="H117">
        <v>1</v>
      </c>
      <c r="I117" t="str">
        <f>_xlfn.IFS(dOrders_1[[#This Row],[Waktu_Diserahkan_Kurir(Hari)]]&gt;$B$4,"Tidak Patuh",dOrders_1[[#This Row],[Waktu_Diserahkan_Kurir(Hari)]]="","Data Tidak Lengkap",TRUE,"Patuh")</f>
        <v>Patuh</v>
      </c>
      <c r="J117" t="str">
        <f>IF(OR(LEN(dOrders_1[[#This Row],[Nomor_Resi]])=$E$3,LEFT(dOrders_1[[#This Row],[Nomor_Resi]],4)=$E$4,ISNUMBER(VALUE(RIGHT(dOrders_1[[#This Row],[Nomor_Resi]],7)))),"Valid","Tidak Valid")</f>
        <v>Valid</v>
      </c>
      <c r="K117" t="str">
        <f>IF(dOrders_1[[#This Row],[Tgl_Pembayaran]]="","Data Tidak Lengkap","Lengkap")</f>
        <v>Lengkap</v>
      </c>
      <c r="L117" t="str">
        <f>IF(dOrders_1[[#This Row],[Tgl_Diserahkan_Kurir]]="","Data Tidak Lengkap","Lengkap")</f>
        <v>Lengkap</v>
      </c>
      <c r="M117" t="str">
        <f>IF(dOrders_1[[#This Row],[Kurir]]="","Data Tidak Lengkap","Lengkap")</f>
        <v>Lengkap</v>
      </c>
      <c r="N11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17" s="8" t="str">
        <f>IF(dOrders_1[Kurir]="","Kurir Tidak Diisi", IFERROR(VLOOKUP(dOrders_1[[#This Row],[Kurir]],$P$9:$Q$12,2,FALSE),dOrders_1[[#This Row],[Kurir]]))</f>
        <v>JNE</v>
      </c>
    </row>
    <row r="118" spans="2:19" x14ac:dyDescent="0.25">
      <c r="B118" t="s">
        <v>143</v>
      </c>
      <c r="C118" s="1">
        <v>45588</v>
      </c>
      <c r="D118" s="1">
        <v>45591</v>
      </c>
      <c r="E118" t="s">
        <v>9</v>
      </c>
      <c r="F118" t="s">
        <v>676</v>
      </c>
      <c r="G118" t="s">
        <v>32</v>
      </c>
      <c r="H118">
        <v>3</v>
      </c>
      <c r="I118" t="str">
        <f>_xlfn.IFS(dOrders_1[[#This Row],[Waktu_Diserahkan_Kurir(Hari)]]&gt;$B$4,"Tidak Patuh",dOrders_1[[#This Row],[Waktu_Diserahkan_Kurir(Hari)]]="","Data Tidak Lengkap",TRUE,"Patuh")</f>
        <v>Patuh</v>
      </c>
      <c r="J118" t="str">
        <f>IF(OR(LEN(dOrders_1[[#This Row],[Nomor_Resi]])=$E$3,LEFT(dOrders_1[[#This Row],[Nomor_Resi]],4)=$E$4,ISNUMBER(VALUE(RIGHT(dOrders_1[[#This Row],[Nomor_Resi]],7)))),"Valid","Tidak Valid")</f>
        <v>Valid</v>
      </c>
      <c r="K118" t="str">
        <f>IF(dOrders_1[[#This Row],[Tgl_Pembayaran]]="","Data Tidak Lengkap","Lengkap")</f>
        <v>Lengkap</v>
      </c>
      <c r="L118" t="str">
        <f>IF(dOrders_1[[#This Row],[Tgl_Diserahkan_Kurir]]="","Data Tidak Lengkap","Lengkap")</f>
        <v>Lengkap</v>
      </c>
      <c r="M118" t="str">
        <f>IF(dOrders_1[[#This Row],[Kurir]]="","Data Tidak Lengkap","Lengkap")</f>
        <v>Lengkap</v>
      </c>
      <c r="N11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18" s="8" t="str">
        <f>IF(dOrders_1[Kurir]="","Kurir Tidak Diisi", IFERROR(VLOOKUP(dOrders_1[[#This Row],[Kurir]],$P$9:$Q$12,2,FALSE),dOrders_1[[#This Row],[Kurir]]))</f>
        <v>SiCepat</v>
      </c>
    </row>
    <row r="119" spans="2:19" x14ac:dyDescent="0.25">
      <c r="B119" t="s">
        <v>26</v>
      </c>
      <c r="C119" s="1">
        <v>45622</v>
      </c>
      <c r="D119" s="1">
        <v>45623</v>
      </c>
      <c r="E119" t="s">
        <v>7</v>
      </c>
      <c r="F119" t="s">
        <v>677</v>
      </c>
      <c r="G119" t="s">
        <v>32</v>
      </c>
      <c r="H119">
        <v>1</v>
      </c>
      <c r="I119" t="str">
        <f>_xlfn.IFS(dOrders_1[[#This Row],[Waktu_Diserahkan_Kurir(Hari)]]&gt;$B$4,"Tidak Patuh",dOrders_1[[#This Row],[Waktu_Diserahkan_Kurir(Hari)]]="","Data Tidak Lengkap",TRUE,"Patuh")</f>
        <v>Patuh</v>
      </c>
      <c r="J119" t="str">
        <f>IF(OR(LEN(dOrders_1[[#This Row],[Nomor_Resi]])=$E$3,LEFT(dOrders_1[[#This Row],[Nomor_Resi]],4)=$E$4,ISNUMBER(VALUE(RIGHT(dOrders_1[[#This Row],[Nomor_Resi]],7)))),"Valid","Tidak Valid")</f>
        <v>Valid</v>
      </c>
      <c r="K119" t="str">
        <f>IF(dOrders_1[[#This Row],[Tgl_Pembayaran]]="","Data Tidak Lengkap","Lengkap")</f>
        <v>Lengkap</v>
      </c>
      <c r="L119" t="str">
        <f>IF(dOrders_1[[#This Row],[Tgl_Diserahkan_Kurir]]="","Data Tidak Lengkap","Lengkap")</f>
        <v>Lengkap</v>
      </c>
      <c r="M119" t="str">
        <f>IF(dOrders_1[[#This Row],[Kurir]]="","Data Tidak Lengkap","Lengkap")</f>
        <v>Lengkap</v>
      </c>
      <c r="N11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19" s="8" t="str">
        <f>IF(dOrders_1[Kurir]="","Kurir Tidak Diisi", IFERROR(VLOOKUP(dOrders_1[[#This Row],[Kurir]],$P$9:$Q$12,2,FALSE),dOrders_1[[#This Row],[Kurir]]))</f>
        <v>JNE</v>
      </c>
    </row>
    <row r="120" spans="2:19" x14ac:dyDescent="0.25">
      <c r="B120" t="s">
        <v>144</v>
      </c>
      <c r="C120" s="1">
        <v>45010</v>
      </c>
      <c r="D120" s="1">
        <v>45013</v>
      </c>
      <c r="E120" t="s">
        <v>7</v>
      </c>
      <c r="F120" t="s">
        <v>150</v>
      </c>
      <c r="G120" t="s">
        <v>11</v>
      </c>
      <c r="H120">
        <v>3</v>
      </c>
      <c r="I120" t="str">
        <f>_xlfn.IFS(dOrders_1[[#This Row],[Waktu_Diserahkan_Kurir(Hari)]]&gt;$B$4,"Tidak Patuh",dOrders_1[[#This Row],[Waktu_Diserahkan_Kurir(Hari)]]="","Data Tidak Lengkap",TRUE,"Patuh")</f>
        <v>Patuh</v>
      </c>
      <c r="J120" t="str">
        <f>IF(OR(LEN(dOrders_1[[#This Row],[Nomor_Resi]])=$E$3,LEFT(dOrders_1[[#This Row],[Nomor_Resi]],4)=$E$4,ISNUMBER(VALUE(RIGHT(dOrders_1[[#This Row],[Nomor_Resi]],7)))),"Valid","Tidak Valid")</f>
        <v>Valid</v>
      </c>
      <c r="K120" t="str">
        <f>IF(dOrders_1[[#This Row],[Tgl_Pembayaran]]="","Data Tidak Lengkap","Lengkap")</f>
        <v>Lengkap</v>
      </c>
      <c r="L120" t="str">
        <f>IF(dOrders_1[[#This Row],[Tgl_Diserahkan_Kurir]]="","Data Tidak Lengkap","Lengkap")</f>
        <v>Lengkap</v>
      </c>
      <c r="M120" t="str">
        <f>IF(dOrders_1[[#This Row],[Kurir]]="","Data Tidak Lengkap","Lengkap")</f>
        <v>Lengkap</v>
      </c>
      <c r="N12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20" s="8" t="str">
        <f>IF(dOrders_1[Kurir]="","Kurir Tidak Diisi", IFERROR(VLOOKUP(dOrders_1[[#This Row],[Kurir]],$P$9:$Q$12,2,FALSE),dOrders_1[[#This Row],[Kurir]]))</f>
        <v>JNE</v>
      </c>
    </row>
    <row r="121" spans="2:19" x14ac:dyDescent="0.25">
      <c r="B121" t="s">
        <v>145</v>
      </c>
      <c r="C121" s="1">
        <v>45360</v>
      </c>
      <c r="D121" s="1">
        <v>45370</v>
      </c>
      <c r="E121" t="s">
        <v>23</v>
      </c>
      <c r="F121" t="s">
        <v>678</v>
      </c>
      <c r="G121" t="s">
        <v>32</v>
      </c>
      <c r="H121">
        <v>10</v>
      </c>
      <c r="I121" t="str">
        <f>_xlfn.IFS(dOrders_1[[#This Row],[Waktu_Diserahkan_Kurir(Hari)]]&gt;$B$4,"Tidak Patuh",dOrders_1[[#This Row],[Waktu_Diserahkan_Kurir(Hari)]]="","Data Tidak Lengkap",TRUE,"Patuh")</f>
        <v>Tidak Patuh</v>
      </c>
      <c r="J121" t="str">
        <f>IF(OR(LEN(dOrders_1[[#This Row],[Nomor_Resi]])=$E$3,LEFT(dOrders_1[[#This Row],[Nomor_Resi]],4)=$E$4,ISNUMBER(VALUE(RIGHT(dOrders_1[[#This Row],[Nomor_Resi]],7)))),"Valid","Tidak Valid")</f>
        <v>Valid</v>
      </c>
      <c r="K121" t="str">
        <f>IF(dOrders_1[[#This Row],[Tgl_Pembayaran]]="","Data Tidak Lengkap","Lengkap")</f>
        <v>Lengkap</v>
      </c>
      <c r="L121" t="str">
        <f>IF(dOrders_1[[#This Row],[Tgl_Diserahkan_Kurir]]="","Data Tidak Lengkap","Lengkap")</f>
        <v>Lengkap</v>
      </c>
      <c r="M121" t="str">
        <f>IF(dOrders_1[[#This Row],[Kurir]]="","Data Tidak Lengkap","Lengkap")</f>
        <v>Lengkap</v>
      </c>
      <c r="N12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21" s="8" t="str">
        <f>IF(dOrders_1[Kurir]="","Kurir Tidak Diisi", IFERROR(VLOOKUP(dOrders_1[[#This Row],[Kurir]],$P$9:$Q$12,2,FALSE),dOrders_1[[#This Row],[Kurir]]))</f>
        <v>JNE</v>
      </c>
    </row>
    <row r="122" spans="2:19" x14ac:dyDescent="0.25">
      <c r="B122" t="s">
        <v>146</v>
      </c>
      <c r="C122" s="1">
        <v>45791</v>
      </c>
      <c r="D122" s="1">
        <v>45793</v>
      </c>
      <c r="E122" t="s">
        <v>9</v>
      </c>
      <c r="F122" t="s">
        <v>679</v>
      </c>
      <c r="G122" t="s">
        <v>11</v>
      </c>
      <c r="H122">
        <v>2</v>
      </c>
      <c r="I122" t="str">
        <f>_xlfn.IFS(dOrders_1[[#This Row],[Waktu_Diserahkan_Kurir(Hari)]]&gt;$B$4,"Tidak Patuh",dOrders_1[[#This Row],[Waktu_Diserahkan_Kurir(Hari)]]="","Data Tidak Lengkap",TRUE,"Patuh")</f>
        <v>Patuh</v>
      </c>
      <c r="J122" t="str">
        <f>IF(OR(LEN(dOrders_1[[#This Row],[Nomor_Resi]])=$E$3,LEFT(dOrders_1[[#This Row],[Nomor_Resi]],4)=$E$4,ISNUMBER(VALUE(RIGHT(dOrders_1[[#This Row],[Nomor_Resi]],7)))),"Valid","Tidak Valid")</f>
        <v>Valid</v>
      </c>
      <c r="K122" t="str">
        <f>IF(dOrders_1[[#This Row],[Tgl_Pembayaran]]="","Data Tidak Lengkap","Lengkap")</f>
        <v>Lengkap</v>
      </c>
      <c r="L122" t="str">
        <f>IF(dOrders_1[[#This Row],[Tgl_Diserahkan_Kurir]]="","Data Tidak Lengkap","Lengkap")</f>
        <v>Lengkap</v>
      </c>
      <c r="M122" t="str">
        <f>IF(dOrders_1[[#This Row],[Kurir]]="","Data Tidak Lengkap","Lengkap")</f>
        <v>Lengkap</v>
      </c>
      <c r="N12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22" s="8" t="str">
        <f>IF(dOrders_1[Kurir]="","Kurir Tidak Diisi", IFERROR(VLOOKUP(dOrders_1[[#This Row],[Kurir]],$P$9:$Q$12,2,FALSE),dOrders_1[[#This Row],[Kurir]]))</f>
        <v>SiCepat</v>
      </c>
    </row>
    <row r="123" spans="2:19" x14ac:dyDescent="0.25">
      <c r="B123" t="s">
        <v>147</v>
      </c>
      <c r="C123" s="1">
        <v>45375</v>
      </c>
      <c r="D123" s="1">
        <v>45376</v>
      </c>
      <c r="E123" t="s">
        <v>9</v>
      </c>
      <c r="F123" t="s">
        <v>680</v>
      </c>
      <c r="G123" t="s">
        <v>32</v>
      </c>
      <c r="H123">
        <v>1</v>
      </c>
      <c r="I123" t="str">
        <f>_xlfn.IFS(dOrders_1[[#This Row],[Waktu_Diserahkan_Kurir(Hari)]]&gt;$B$4,"Tidak Patuh",dOrders_1[[#This Row],[Waktu_Diserahkan_Kurir(Hari)]]="","Data Tidak Lengkap",TRUE,"Patuh")</f>
        <v>Patuh</v>
      </c>
      <c r="J123" t="str">
        <f>IF(OR(LEN(dOrders_1[[#This Row],[Nomor_Resi]])=$E$3,LEFT(dOrders_1[[#This Row],[Nomor_Resi]],4)=$E$4,ISNUMBER(VALUE(RIGHT(dOrders_1[[#This Row],[Nomor_Resi]],7)))),"Valid","Tidak Valid")</f>
        <v>Valid</v>
      </c>
      <c r="K123" t="str">
        <f>IF(dOrders_1[[#This Row],[Tgl_Pembayaran]]="","Data Tidak Lengkap","Lengkap")</f>
        <v>Lengkap</v>
      </c>
      <c r="L123" t="str">
        <f>IF(dOrders_1[[#This Row],[Tgl_Diserahkan_Kurir]]="","Data Tidak Lengkap","Lengkap")</f>
        <v>Lengkap</v>
      </c>
      <c r="M123" t="str">
        <f>IF(dOrders_1[[#This Row],[Kurir]]="","Data Tidak Lengkap","Lengkap")</f>
        <v>Lengkap</v>
      </c>
      <c r="N12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23" s="8" t="str">
        <f>IF(dOrders_1[Kurir]="","Kurir Tidak Diisi", IFERROR(VLOOKUP(dOrders_1[[#This Row],[Kurir]],$P$9:$Q$12,2,FALSE),dOrders_1[[#This Row],[Kurir]]))</f>
        <v>SiCepat</v>
      </c>
    </row>
    <row r="124" spans="2:19" x14ac:dyDescent="0.25">
      <c r="B124" t="s">
        <v>148</v>
      </c>
      <c r="C124" s="1">
        <v>45782</v>
      </c>
      <c r="D124" s="1">
        <v>45787</v>
      </c>
      <c r="E124" t="s">
        <v>9</v>
      </c>
      <c r="F124" t="s">
        <v>681</v>
      </c>
      <c r="G124" t="s">
        <v>8</v>
      </c>
      <c r="H124">
        <v>5</v>
      </c>
      <c r="I124" t="str">
        <f>_xlfn.IFS(dOrders_1[[#This Row],[Waktu_Diserahkan_Kurir(Hari)]]&gt;$B$4,"Tidak Patuh",dOrders_1[[#This Row],[Waktu_Diserahkan_Kurir(Hari)]]="","Data Tidak Lengkap",TRUE,"Patuh")</f>
        <v>Patuh</v>
      </c>
      <c r="J124" t="str">
        <f>IF(OR(LEN(dOrders_1[[#This Row],[Nomor_Resi]])=$E$3,LEFT(dOrders_1[[#This Row],[Nomor_Resi]],4)=$E$4,ISNUMBER(VALUE(RIGHT(dOrders_1[[#This Row],[Nomor_Resi]],7)))),"Valid","Tidak Valid")</f>
        <v>Valid</v>
      </c>
      <c r="K124" t="str">
        <f>IF(dOrders_1[[#This Row],[Tgl_Pembayaran]]="","Data Tidak Lengkap","Lengkap")</f>
        <v>Lengkap</v>
      </c>
      <c r="L124" t="str">
        <f>IF(dOrders_1[[#This Row],[Tgl_Diserahkan_Kurir]]="","Data Tidak Lengkap","Lengkap")</f>
        <v>Lengkap</v>
      </c>
      <c r="M124" t="str">
        <f>IF(dOrders_1[[#This Row],[Kurir]]="","Data Tidak Lengkap","Lengkap")</f>
        <v>Lengkap</v>
      </c>
      <c r="N12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24" s="8" t="str">
        <f>IF(dOrders_1[Kurir]="","Kurir Tidak Diisi", IFERROR(VLOOKUP(dOrders_1[[#This Row],[Kurir]],$P$9:$Q$12,2,FALSE),dOrders_1[[#This Row],[Kurir]]))</f>
        <v>SiCepat</v>
      </c>
    </row>
    <row r="125" spans="2:19" x14ac:dyDescent="0.25">
      <c r="B125" t="s">
        <v>149</v>
      </c>
      <c r="C125" s="1">
        <v>45747</v>
      </c>
      <c r="D125" s="1">
        <v>45750</v>
      </c>
      <c r="E125" t="s">
        <v>9</v>
      </c>
      <c r="F125" t="s">
        <v>682</v>
      </c>
      <c r="G125" t="s">
        <v>8</v>
      </c>
      <c r="H125">
        <v>3</v>
      </c>
      <c r="I125" t="str">
        <f>_xlfn.IFS(dOrders_1[[#This Row],[Waktu_Diserahkan_Kurir(Hari)]]&gt;$B$4,"Tidak Patuh",dOrders_1[[#This Row],[Waktu_Diserahkan_Kurir(Hari)]]="","Data Tidak Lengkap",TRUE,"Patuh")</f>
        <v>Patuh</v>
      </c>
      <c r="J125" t="str">
        <f>IF(OR(LEN(dOrders_1[[#This Row],[Nomor_Resi]])=$E$3,LEFT(dOrders_1[[#This Row],[Nomor_Resi]],4)=$E$4,ISNUMBER(VALUE(RIGHT(dOrders_1[[#This Row],[Nomor_Resi]],7)))),"Valid","Tidak Valid")</f>
        <v>Valid</v>
      </c>
      <c r="K125" t="str">
        <f>IF(dOrders_1[[#This Row],[Tgl_Pembayaran]]="","Data Tidak Lengkap","Lengkap")</f>
        <v>Lengkap</v>
      </c>
      <c r="L125" t="str">
        <f>IF(dOrders_1[[#This Row],[Tgl_Diserahkan_Kurir]]="","Data Tidak Lengkap","Lengkap")</f>
        <v>Lengkap</v>
      </c>
      <c r="M125" t="str">
        <f>IF(dOrders_1[[#This Row],[Kurir]]="","Data Tidak Lengkap","Lengkap")</f>
        <v>Lengkap</v>
      </c>
      <c r="N12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25" s="8" t="str">
        <f>IF(dOrders_1[Kurir]="","Kurir Tidak Diisi", IFERROR(VLOOKUP(dOrders_1[[#This Row],[Kurir]],$P$9:$Q$12,2,FALSE),dOrders_1[[#This Row],[Kurir]]))</f>
        <v>SiCepat</v>
      </c>
    </row>
    <row r="126" spans="2:19" x14ac:dyDescent="0.25">
      <c r="B126" t="s">
        <v>151</v>
      </c>
      <c r="C126" s="1">
        <v>45206</v>
      </c>
      <c r="D126" s="1">
        <v>45205</v>
      </c>
      <c r="E126" t="s">
        <v>25</v>
      </c>
      <c r="F126" t="s">
        <v>683</v>
      </c>
      <c r="G126" t="s">
        <v>32</v>
      </c>
      <c r="H126">
        <v>-1</v>
      </c>
      <c r="I126" t="str">
        <f>_xlfn.IFS(dOrders_1[[#This Row],[Waktu_Diserahkan_Kurir(Hari)]]&gt;$B$4,"Tidak Patuh",dOrders_1[[#This Row],[Waktu_Diserahkan_Kurir(Hari)]]="","Data Tidak Lengkap",TRUE,"Patuh")</f>
        <v>Patuh</v>
      </c>
      <c r="J126" t="str">
        <f>IF(OR(LEN(dOrders_1[[#This Row],[Nomor_Resi]])=$E$3,LEFT(dOrders_1[[#This Row],[Nomor_Resi]],4)=$E$4,ISNUMBER(VALUE(RIGHT(dOrders_1[[#This Row],[Nomor_Resi]],7)))),"Valid","Tidak Valid")</f>
        <v>Valid</v>
      </c>
      <c r="K126" t="str">
        <f>IF(dOrders_1[[#This Row],[Tgl_Pembayaran]]="","Data Tidak Lengkap","Lengkap")</f>
        <v>Lengkap</v>
      </c>
      <c r="L126" t="str">
        <f>IF(dOrders_1[[#This Row],[Tgl_Diserahkan_Kurir]]="","Data Tidak Lengkap","Lengkap")</f>
        <v>Lengkap</v>
      </c>
      <c r="M126" t="str">
        <f>IF(dOrders_1[[#This Row],[Kurir]]="","Data Tidak Lengkap","Lengkap")</f>
        <v>Lengkap</v>
      </c>
      <c r="N12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26" s="8" t="str">
        <f>IF(dOrders_1[Kurir]="","Kurir Tidak Diisi", IFERROR(VLOOKUP(dOrders_1[[#This Row],[Kurir]],$P$9:$Q$12,2,FALSE),dOrders_1[[#This Row],[Kurir]]))</f>
        <v>SiCepat</v>
      </c>
    </row>
    <row r="127" spans="2:19" x14ac:dyDescent="0.25">
      <c r="B127" t="s">
        <v>152</v>
      </c>
      <c r="C127" s="1">
        <v>45010</v>
      </c>
      <c r="D127" s="1"/>
      <c r="E127" t="s">
        <v>48</v>
      </c>
      <c r="F127" t="s">
        <v>684</v>
      </c>
      <c r="G127" t="s">
        <v>32</v>
      </c>
      <c r="I127" t="str">
        <f>_xlfn.IFS(dOrders_1[[#This Row],[Waktu_Diserahkan_Kurir(Hari)]]&gt;$B$4,"Tidak Patuh",dOrders_1[[#This Row],[Waktu_Diserahkan_Kurir(Hari)]]="","Data Tidak Lengkap",TRUE,"Patuh")</f>
        <v>Data Tidak Lengkap</v>
      </c>
      <c r="J127" t="str">
        <f>IF(OR(LEN(dOrders_1[[#This Row],[Nomor_Resi]])=$E$3,LEFT(dOrders_1[[#This Row],[Nomor_Resi]],4)=$E$4,ISNUMBER(VALUE(RIGHT(dOrders_1[[#This Row],[Nomor_Resi]],7)))),"Valid","Tidak Valid")</f>
        <v>Valid</v>
      </c>
      <c r="K127" t="str">
        <f>IF(dOrders_1[[#This Row],[Tgl_Pembayaran]]="","Data Tidak Lengkap","Lengkap")</f>
        <v>Lengkap</v>
      </c>
      <c r="L127" t="str">
        <f>IF(dOrders_1[[#This Row],[Tgl_Diserahkan_Kurir]]="","Data Tidak Lengkap","Lengkap")</f>
        <v>Data Tidak Lengkap</v>
      </c>
      <c r="M127" t="str">
        <f>IF(dOrders_1[[#This Row],[Kurir]]="","Data Tidak Lengkap","Lengkap")</f>
        <v>Lengkap</v>
      </c>
      <c r="N127"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127" s="8" t="str">
        <f>IF(dOrders_1[Kurir]="","Kurir Tidak Diisi", IFERROR(VLOOKUP(dOrders_1[[#This Row],[Kurir]],$P$9:$Q$12,2,FALSE),dOrders_1[[#This Row],[Kurir]]))</f>
        <v>Anteraja</v>
      </c>
    </row>
    <row r="128" spans="2:19" x14ac:dyDescent="0.25">
      <c r="B128" t="s">
        <v>153</v>
      </c>
      <c r="C128" s="1">
        <v>45776</v>
      </c>
      <c r="D128" s="1">
        <v>45775</v>
      </c>
      <c r="E128" t="s">
        <v>48</v>
      </c>
      <c r="F128" t="s">
        <v>22</v>
      </c>
      <c r="G128" t="s">
        <v>8</v>
      </c>
      <c r="H128">
        <v>-1</v>
      </c>
      <c r="I128" t="str">
        <f>_xlfn.IFS(dOrders_1[[#This Row],[Waktu_Diserahkan_Kurir(Hari)]]&gt;$B$4,"Tidak Patuh",dOrders_1[[#This Row],[Waktu_Diserahkan_Kurir(Hari)]]="","Data Tidak Lengkap",TRUE,"Patuh")</f>
        <v>Patuh</v>
      </c>
      <c r="J128" t="str">
        <f>IF(OR(LEN(dOrders_1[[#This Row],[Nomor_Resi]])=$E$3,LEFT(dOrders_1[[#This Row],[Nomor_Resi]],4)=$E$4,ISNUMBER(VALUE(RIGHT(dOrders_1[[#This Row],[Nomor_Resi]],7)))),"Valid","Tidak Valid")</f>
        <v>Tidak Valid</v>
      </c>
      <c r="K128" t="str">
        <f>IF(dOrders_1[[#This Row],[Tgl_Pembayaran]]="","Data Tidak Lengkap","Lengkap")</f>
        <v>Lengkap</v>
      </c>
      <c r="L128" t="str">
        <f>IF(dOrders_1[[#This Row],[Tgl_Diserahkan_Kurir]]="","Data Tidak Lengkap","Lengkap")</f>
        <v>Lengkap</v>
      </c>
      <c r="M128" t="str">
        <f>IF(dOrders_1[[#This Row],[Kurir]]="","Data Tidak Lengkap","Lengkap")</f>
        <v>Lengkap</v>
      </c>
      <c r="N128"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128" s="8" t="str">
        <f>IF(dOrders_1[Kurir]="","Kurir Tidak Diisi", IFERROR(VLOOKUP(dOrders_1[[#This Row],[Kurir]],$P$9:$Q$12,2,FALSE),dOrders_1[[#This Row],[Kurir]]))</f>
        <v>Anteraja</v>
      </c>
    </row>
    <row r="129" spans="2:19" x14ac:dyDescent="0.25">
      <c r="B129" t="s">
        <v>154</v>
      </c>
      <c r="C129" s="1">
        <v>45782</v>
      </c>
      <c r="D129" s="1">
        <v>45785</v>
      </c>
      <c r="E129" t="s">
        <v>7</v>
      </c>
      <c r="F129" t="s">
        <v>685</v>
      </c>
      <c r="G129" t="s">
        <v>32</v>
      </c>
      <c r="H129">
        <v>3</v>
      </c>
      <c r="I129" t="str">
        <f>_xlfn.IFS(dOrders_1[[#This Row],[Waktu_Diserahkan_Kurir(Hari)]]&gt;$B$4,"Tidak Patuh",dOrders_1[[#This Row],[Waktu_Diserahkan_Kurir(Hari)]]="","Data Tidak Lengkap",TRUE,"Patuh")</f>
        <v>Patuh</v>
      </c>
      <c r="J129" t="str">
        <f>IF(OR(LEN(dOrders_1[[#This Row],[Nomor_Resi]])=$E$3,LEFT(dOrders_1[[#This Row],[Nomor_Resi]],4)=$E$4,ISNUMBER(VALUE(RIGHT(dOrders_1[[#This Row],[Nomor_Resi]],7)))),"Valid","Tidak Valid")</f>
        <v>Valid</v>
      </c>
      <c r="K129" t="str">
        <f>IF(dOrders_1[[#This Row],[Tgl_Pembayaran]]="","Data Tidak Lengkap","Lengkap")</f>
        <v>Lengkap</v>
      </c>
      <c r="L129" t="str">
        <f>IF(dOrders_1[[#This Row],[Tgl_Diserahkan_Kurir]]="","Data Tidak Lengkap","Lengkap")</f>
        <v>Lengkap</v>
      </c>
      <c r="M129" t="str">
        <f>IF(dOrders_1[[#This Row],[Kurir]]="","Data Tidak Lengkap","Lengkap")</f>
        <v>Lengkap</v>
      </c>
      <c r="N12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29" s="8" t="str">
        <f>IF(dOrders_1[Kurir]="","Kurir Tidak Diisi", IFERROR(VLOOKUP(dOrders_1[[#This Row],[Kurir]],$P$9:$Q$12,2,FALSE),dOrders_1[[#This Row],[Kurir]]))</f>
        <v>JNE</v>
      </c>
    </row>
    <row r="130" spans="2:19" x14ac:dyDescent="0.25">
      <c r="B130" t="s">
        <v>155</v>
      </c>
      <c r="C130" s="1">
        <v>45538</v>
      </c>
      <c r="D130" s="1">
        <v>45539</v>
      </c>
      <c r="E130" t="s">
        <v>9</v>
      </c>
      <c r="F130" t="s">
        <v>686</v>
      </c>
      <c r="G130" t="s">
        <v>32</v>
      </c>
      <c r="H130">
        <v>1</v>
      </c>
      <c r="I130" t="str">
        <f>_xlfn.IFS(dOrders_1[[#This Row],[Waktu_Diserahkan_Kurir(Hari)]]&gt;$B$4,"Tidak Patuh",dOrders_1[[#This Row],[Waktu_Diserahkan_Kurir(Hari)]]="","Data Tidak Lengkap",TRUE,"Patuh")</f>
        <v>Patuh</v>
      </c>
      <c r="J130" t="str">
        <f>IF(OR(LEN(dOrders_1[[#This Row],[Nomor_Resi]])=$E$3,LEFT(dOrders_1[[#This Row],[Nomor_Resi]],4)=$E$4,ISNUMBER(VALUE(RIGHT(dOrders_1[[#This Row],[Nomor_Resi]],7)))),"Valid","Tidak Valid")</f>
        <v>Valid</v>
      </c>
      <c r="K130" t="str">
        <f>IF(dOrders_1[[#This Row],[Tgl_Pembayaran]]="","Data Tidak Lengkap","Lengkap")</f>
        <v>Lengkap</v>
      </c>
      <c r="L130" t="str">
        <f>IF(dOrders_1[[#This Row],[Tgl_Diserahkan_Kurir]]="","Data Tidak Lengkap","Lengkap")</f>
        <v>Lengkap</v>
      </c>
      <c r="M130" t="str">
        <f>IF(dOrders_1[[#This Row],[Kurir]]="","Data Tidak Lengkap","Lengkap")</f>
        <v>Lengkap</v>
      </c>
      <c r="N13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30" s="8" t="str">
        <f>IF(dOrders_1[Kurir]="","Kurir Tidak Diisi", IFERROR(VLOOKUP(dOrders_1[[#This Row],[Kurir]],$P$9:$Q$12,2,FALSE),dOrders_1[[#This Row],[Kurir]]))</f>
        <v>SiCepat</v>
      </c>
    </row>
    <row r="131" spans="2:19" x14ac:dyDescent="0.25">
      <c r="B131" t="s">
        <v>156</v>
      </c>
      <c r="C131" s="1">
        <v>44996</v>
      </c>
      <c r="D131" s="1">
        <v>44997</v>
      </c>
      <c r="E131" t="s">
        <v>12</v>
      </c>
      <c r="F131" t="s">
        <v>24</v>
      </c>
      <c r="G131" t="s">
        <v>8</v>
      </c>
      <c r="H131">
        <v>1</v>
      </c>
      <c r="I131" t="str">
        <f>_xlfn.IFS(dOrders_1[[#This Row],[Waktu_Diserahkan_Kurir(Hari)]]&gt;$B$4,"Tidak Patuh",dOrders_1[[#This Row],[Waktu_Diserahkan_Kurir(Hari)]]="","Data Tidak Lengkap",TRUE,"Patuh")</f>
        <v>Patuh</v>
      </c>
      <c r="J131" t="str">
        <f>IF(OR(LEN(dOrders_1[[#This Row],[Nomor_Resi]])=$E$3,LEFT(dOrders_1[[#This Row],[Nomor_Resi]],4)=$E$4,ISNUMBER(VALUE(RIGHT(dOrders_1[[#This Row],[Nomor_Resi]],7)))),"Valid","Tidak Valid")</f>
        <v>Tidak Valid</v>
      </c>
      <c r="K131" t="str">
        <f>IF(dOrders_1[[#This Row],[Tgl_Pembayaran]]="","Data Tidak Lengkap","Lengkap")</f>
        <v>Lengkap</v>
      </c>
      <c r="L131" t="str">
        <f>IF(dOrders_1[[#This Row],[Tgl_Diserahkan_Kurir]]="","Data Tidak Lengkap","Lengkap")</f>
        <v>Lengkap</v>
      </c>
      <c r="M131" t="str">
        <f>IF(dOrders_1[[#This Row],[Kurir]]="","Data Tidak Lengkap","Lengkap")</f>
        <v>Data Tidak Lengkap</v>
      </c>
      <c r="N131"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131" s="8" t="str">
        <f>IF(dOrders_1[Kurir]="","Kurir Tidak Diisi", IFERROR(VLOOKUP(dOrders_1[[#This Row],[Kurir]],$P$9:$Q$12,2,FALSE),dOrders_1[[#This Row],[Kurir]]))</f>
        <v>Kurir Tidak Diisi</v>
      </c>
    </row>
    <row r="132" spans="2:19" x14ac:dyDescent="0.25">
      <c r="B132" t="s">
        <v>157</v>
      </c>
      <c r="C132" s="1">
        <v>45280</v>
      </c>
      <c r="D132" s="1">
        <v>45285</v>
      </c>
      <c r="E132" t="s">
        <v>7</v>
      </c>
      <c r="F132" t="s">
        <v>687</v>
      </c>
      <c r="G132" t="s">
        <v>11</v>
      </c>
      <c r="H132">
        <v>5</v>
      </c>
      <c r="I132" t="str">
        <f>_xlfn.IFS(dOrders_1[[#This Row],[Waktu_Diserahkan_Kurir(Hari)]]&gt;$B$4,"Tidak Patuh",dOrders_1[[#This Row],[Waktu_Diserahkan_Kurir(Hari)]]="","Data Tidak Lengkap",TRUE,"Patuh")</f>
        <v>Patuh</v>
      </c>
      <c r="J132" t="str">
        <f>IF(OR(LEN(dOrders_1[[#This Row],[Nomor_Resi]])=$E$3,LEFT(dOrders_1[[#This Row],[Nomor_Resi]],4)=$E$4,ISNUMBER(VALUE(RIGHT(dOrders_1[[#This Row],[Nomor_Resi]],7)))),"Valid","Tidak Valid")</f>
        <v>Valid</v>
      </c>
      <c r="K132" t="str">
        <f>IF(dOrders_1[[#This Row],[Tgl_Pembayaran]]="","Data Tidak Lengkap","Lengkap")</f>
        <v>Lengkap</v>
      </c>
      <c r="L132" t="str">
        <f>IF(dOrders_1[[#This Row],[Tgl_Diserahkan_Kurir]]="","Data Tidak Lengkap","Lengkap")</f>
        <v>Lengkap</v>
      </c>
      <c r="M132" t="str">
        <f>IF(dOrders_1[[#This Row],[Kurir]]="","Data Tidak Lengkap","Lengkap")</f>
        <v>Lengkap</v>
      </c>
      <c r="N13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32" s="8" t="str">
        <f>IF(dOrders_1[Kurir]="","Kurir Tidak Diisi", IFERROR(VLOOKUP(dOrders_1[[#This Row],[Kurir]],$P$9:$Q$12,2,FALSE),dOrders_1[[#This Row],[Kurir]]))</f>
        <v>JNE</v>
      </c>
    </row>
    <row r="133" spans="2:19" x14ac:dyDescent="0.25">
      <c r="B133" t="s">
        <v>158</v>
      </c>
      <c r="C133" s="1">
        <v>45417</v>
      </c>
      <c r="D133" s="1">
        <v>45420</v>
      </c>
      <c r="E133" t="s">
        <v>7</v>
      </c>
      <c r="F133" t="s">
        <v>688</v>
      </c>
      <c r="G133" t="s">
        <v>8</v>
      </c>
      <c r="H133">
        <v>3</v>
      </c>
      <c r="I133" t="str">
        <f>_xlfn.IFS(dOrders_1[[#This Row],[Waktu_Diserahkan_Kurir(Hari)]]&gt;$B$4,"Tidak Patuh",dOrders_1[[#This Row],[Waktu_Diserahkan_Kurir(Hari)]]="","Data Tidak Lengkap",TRUE,"Patuh")</f>
        <v>Patuh</v>
      </c>
      <c r="J133" t="str">
        <f>IF(OR(LEN(dOrders_1[[#This Row],[Nomor_Resi]])=$E$3,LEFT(dOrders_1[[#This Row],[Nomor_Resi]],4)=$E$4,ISNUMBER(VALUE(RIGHT(dOrders_1[[#This Row],[Nomor_Resi]],7)))),"Valid","Tidak Valid")</f>
        <v>Valid</v>
      </c>
      <c r="K133" t="str">
        <f>IF(dOrders_1[[#This Row],[Tgl_Pembayaran]]="","Data Tidak Lengkap","Lengkap")</f>
        <v>Lengkap</v>
      </c>
      <c r="L133" t="str">
        <f>IF(dOrders_1[[#This Row],[Tgl_Diserahkan_Kurir]]="","Data Tidak Lengkap","Lengkap")</f>
        <v>Lengkap</v>
      </c>
      <c r="M133" t="str">
        <f>IF(dOrders_1[[#This Row],[Kurir]]="","Data Tidak Lengkap","Lengkap")</f>
        <v>Lengkap</v>
      </c>
      <c r="N13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33" s="8" t="str">
        <f>IF(dOrders_1[Kurir]="","Kurir Tidak Diisi", IFERROR(VLOOKUP(dOrders_1[[#This Row],[Kurir]],$P$9:$Q$12,2,FALSE),dOrders_1[[#This Row],[Kurir]]))</f>
        <v>JNE</v>
      </c>
    </row>
    <row r="134" spans="2:19" x14ac:dyDescent="0.25">
      <c r="B134" t="s">
        <v>159</v>
      </c>
      <c r="C134" s="1">
        <v>45698</v>
      </c>
      <c r="D134" s="1">
        <v>45703</v>
      </c>
      <c r="E134" t="s">
        <v>7</v>
      </c>
      <c r="F134" t="s">
        <v>689</v>
      </c>
      <c r="G134" t="s">
        <v>32</v>
      </c>
      <c r="H134">
        <v>5</v>
      </c>
      <c r="I134" t="str">
        <f>_xlfn.IFS(dOrders_1[[#This Row],[Waktu_Diserahkan_Kurir(Hari)]]&gt;$B$4,"Tidak Patuh",dOrders_1[[#This Row],[Waktu_Diserahkan_Kurir(Hari)]]="","Data Tidak Lengkap",TRUE,"Patuh")</f>
        <v>Patuh</v>
      </c>
      <c r="J134" t="str">
        <f>IF(OR(LEN(dOrders_1[[#This Row],[Nomor_Resi]])=$E$3,LEFT(dOrders_1[[#This Row],[Nomor_Resi]],4)=$E$4,ISNUMBER(VALUE(RIGHT(dOrders_1[[#This Row],[Nomor_Resi]],7)))),"Valid","Tidak Valid")</f>
        <v>Valid</v>
      </c>
      <c r="K134" t="str">
        <f>IF(dOrders_1[[#This Row],[Tgl_Pembayaran]]="","Data Tidak Lengkap","Lengkap")</f>
        <v>Lengkap</v>
      </c>
      <c r="L134" t="str">
        <f>IF(dOrders_1[[#This Row],[Tgl_Diserahkan_Kurir]]="","Data Tidak Lengkap","Lengkap")</f>
        <v>Lengkap</v>
      </c>
      <c r="M134" t="str">
        <f>IF(dOrders_1[[#This Row],[Kurir]]="","Data Tidak Lengkap","Lengkap")</f>
        <v>Lengkap</v>
      </c>
      <c r="N13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34" s="8" t="str">
        <f>IF(dOrders_1[Kurir]="","Kurir Tidak Diisi", IFERROR(VLOOKUP(dOrders_1[[#This Row],[Kurir]],$P$9:$Q$12,2,FALSE),dOrders_1[[#This Row],[Kurir]]))</f>
        <v>JNE</v>
      </c>
    </row>
    <row r="135" spans="2:19" x14ac:dyDescent="0.25">
      <c r="B135" t="s">
        <v>160</v>
      </c>
      <c r="C135" s="1">
        <v>45118</v>
      </c>
      <c r="D135" s="1">
        <v>45117</v>
      </c>
      <c r="E135" t="s">
        <v>25</v>
      </c>
      <c r="F135" t="s">
        <v>690</v>
      </c>
      <c r="G135" t="s">
        <v>11</v>
      </c>
      <c r="H135">
        <v>-1</v>
      </c>
      <c r="I135" t="str">
        <f>_xlfn.IFS(dOrders_1[[#This Row],[Waktu_Diserahkan_Kurir(Hari)]]&gt;$B$4,"Tidak Patuh",dOrders_1[[#This Row],[Waktu_Diserahkan_Kurir(Hari)]]="","Data Tidak Lengkap",TRUE,"Patuh")</f>
        <v>Patuh</v>
      </c>
      <c r="J135" t="str">
        <f>IF(OR(LEN(dOrders_1[[#This Row],[Nomor_Resi]])=$E$3,LEFT(dOrders_1[[#This Row],[Nomor_Resi]],4)=$E$4,ISNUMBER(VALUE(RIGHT(dOrders_1[[#This Row],[Nomor_Resi]],7)))),"Valid","Tidak Valid")</f>
        <v>Valid</v>
      </c>
      <c r="K135" t="str">
        <f>IF(dOrders_1[[#This Row],[Tgl_Pembayaran]]="","Data Tidak Lengkap","Lengkap")</f>
        <v>Lengkap</v>
      </c>
      <c r="L135" t="str">
        <f>IF(dOrders_1[[#This Row],[Tgl_Diserahkan_Kurir]]="","Data Tidak Lengkap","Lengkap")</f>
        <v>Lengkap</v>
      </c>
      <c r="M135" t="str">
        <f>IF(dOrders_1[[#This Row],[Kurir]]="","Data Tidak Lengkap","Lengkap")</f>
        <v>Lengkap</v>
      </c>
      <c r="N13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35" s="8" t="str">
        <f>IF(dOrders_1[Kurir]="","Kurir Tidak Diisi", IFERROR(VLOOKUP(dOrders_1[[#This Row],[Kurir]],$P$9:$Q$12,2,FALSE),dOrders_1[[#This Row],[Kurir]]))</f>
        <v>SiCepat</v>
      </c>
    </row>
    <row r="136" spans="2:19" x14ac:dyDescent="0.25">
      <c r="B136" t="s">
        <v>161</v>
      </c>
      <c r="C136" s="1">
        <v>45227</v>
      </c>
      <c r="D136" s="1">
        <v>45237</v>
      </c>
      <c r="E136" t="s">
        <v>23</v>
      </c>
      <c r="F136" t="s">
        <v>691</v>
      </c>
      <c r="G136" t="s">
        <v>11</v>
      </c>
      <c r="H136">
        <v>10</v>
      </c>
      <c r="I136" t="str">
        <f>_xlfn.IFS(dOrders_1[[#This Row],[Waktu_Diserahkan_Kurir(Hari)]]&gt;$B$4,"Tidak Patuh",dOrders_1[[#This Row],[Waktu_Diserahkan_Kurir(Hari)]]="","Data Tidak Lengkap",TRUE,"Patuh")</f>
        <v>Tidak Patuh</v>
      </c>
      <c r="J136" t="str">
        <f>IF(OR(LEN(dOrders_1[[#This Row],[Nomor_Resi]])=$E$3,LEFT(dOrders_1[[#This Row],[Nomor_Resi]],4)=$E$4,ISNUMBER(VALUE(RIGHT(dOrders_1[[#This Row],[Nomor_Resi]],7)))),"Valid","Tidak Valid")</f>
        <v>Valid</v>
      </c>
      <c r="K136" t="str">
        <f>IF(dOrders_1[[#This Row],[Tgl_Pembayaran]]="","Data Tidak Lengkap","Lengkap")</f>
        <v>Lengkap</v>
      </c>
      <c r="L136" t="str">
        <f>IF(dOrders_1[[#This Row],[Tgl_Diserahkan_Kurir]]="","Data Tidak Lengkap","Lengkap")</f>
        <v>Lengkap</v>
      </c>
      <c r="M136" t="str">
        <f>IF(dOrders_1[[#This Row],[Kurir]]="","Data Tidak Lengkap","Lengkap")</f>
        <v>Lengkap</v>
      </c>
      <c r="N13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36" s="8" t="str">
        <f>IF(dOrders_1[Kurir]="","Kurir Tidak Diisi", IFERROR(VLOOKUP(dOrders_1[[#This Row],[Kurir]],$P$9:$Q$12,2,FALSE),dOrders_1[[#This Row],[Kurir]]))</f>
        <v>JNE</v>
      </c>
    </row>
    <row r="137" spans="2:19" x14ac:dyDescent="0.25">
      <c r="B137" t="s">
        <v>162</v>
      </c>
      <c r="C137" s="1">
        <v>45817</v>
      </c>
      <c r="D137" s="1">
        <v>45827</v>
      </c>
      <c r="E137" t="s">
        <v>7</v>
      </c>
      <c r="F137" t="s">
        <v>692</v>
      </c>
      <c r="G137" t="s">
        <v>8</v>
      </c>
      <c r="H137">
        <v>10</v>
      </c>
      <c r="I137" t="str">
        <f>_xlfn.IFS(dOrders_1[[#This Row],[Waktu_Diserahkan_Kurir(Hari)]]&gt;$B$4,"Tidak Patuh",dOrders_1[[#This Row],[Waktu_Diserahkan_Kurir(Hari)]]="","Data Tidak Lengkap",TRUE,"Patuh")</f>
        <v>Tidak Patuh</v>
      </c>
      <c r="J137" t="str">
        <f>IF(OR(LEN(dOrders_1[[#This Row],[Nomor_Resi]])=$E$3,LEFT(dOrders_1[[#This Row],[Nomor_Resi]],4)=$E$4,ISNUMBER(VALUE(RIGHT(dOrders_1[[#This Row],[Nomor_Resi]],7)))),"Valid","Tidak Valid")</f>
        <v>Valid</v>
      </c>
      <c r="K137" t="str">
        <f>IF(dOrders_1[[#This Row],[Tgl_Pembayaran]]="","Data Tidak Lengkap","Lengkap")</f>
        <v>Lengkap</v>
      </c>
      <c r="L137" t="str">
        <f>IF(dOrders_1[[#This Row],[Tgl_Diserahkan_Kurir]]="","Data Tidak Lengkap","Lengkap")</f>
        <v>Lengkap</v>
      </c>
      <c r="M137" t="str">
        <f>IF(dOrders_1[[#This Row],[Kurir]]="","Data Tidak Lengkap","Lengkap")</f>
        <v>Lengkap</v>
      </c>
      <c r="N13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37" s="8" t="str">
        <f>IF(dOrders_1[Kurir]="","Kurir Tidak Diisi", IFERROR(VLOOKUP(dOrders_1[[#This Row],[Kurir]],$P$9:$Q$12,2,FALSE),dOrders_1[[#This Row],[Kurir]]))</f>
        <v>JNE</v>
      </c>
    </row>
    <row r="138" spans="2:19" x14ac:dyDescent="0.25">
      <c r="B138" t="s">
        <v>163</v>
      </c>
      <c r="C138" s="1">
        <v>45073</v>
      </c>
      <c r="D138" s="1">
        <v>45072</v>
      </c>
      <c r="E138" t="s">
        <v>23</v>
      </c>
      <c r="F138" t="s">
        <v>693</v>
      </c>
      <c r="G138" t="s">
        <v>32</v>
      </c>
      <c r="H138">
        <v>-1</v>
      </c>
      <c r="I138" t="str">
        <f>_xlfn.IFS(dOrders_1[[#This Row],[Waktu_Diserahkan_Kurir(Hari)]]&gt;$B$4,"Tidak Patuh",dOrders_1[[#This Row],[Waktu_Diserahkan_Kurir(Hari)]]="","Data Tidak Lengkap",TRUE,"Patuh")</f>
        <v>Patuh</v>
      </c>
      <c r="J138" t="str">
        <f>IF(OR(LEN(dOrders_1[[#This Row],[Nomor_Resi]])=$E$3,LEFT(dOrders_1[[#This Row],[Nomor_Resi]],4)=$E$4,ISNUMBER(VALUE(RIGHT(dOrders_1[[#This Row],[Nomor_Resi]],7)))),"Valid","Tidak Valid")</f>
        <v>Valid</v>
      </c>
      <c r="K138" t="str">
        <f>IF(dOrders_1[[#This Row],[Tgl_Pembayaran]]="","Data Tidak Lengkap","Lengkap")</f>
        <v>Lengkap</v>
      </c>
      <c r="L138" t="str">
        <f>IF(dOrders_1[[#This Row],[Tgl_Diserahkan_Kurir]]="","Data Tidak Lengkap","Lengkap")</f>
        <v>Lengkap</v>
      </c>
      <c r="M138" t="str">
        <f>IF(dOrders_1[[#This Row],[Kurir]]="","Data Tidak Lengkap","Lengkap")</f>
        <v>Lengkap</v>
      </c>
      <c r="N13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38" s="8" t="str">
        <f>IF(dOrders_1[Kurir]="","Kurir Tidak Diisi", IFERROR(VLOOKUP(dOrders_1[[#This Row],[Kurir]],$P$9:$Q$12,2,FALSE),dOrders_1[[#This Row],[Kurir]]))</f>
        <v>JNE</v>
      </c>
    </row>
    <row r="139" spans="2:19" x14ac:dyDescent="0.25">
      <c r="B139" t="s">
        <v>164</v>
      </c>
      <c r="C139" s="1">
        <v>45708</v>
      </c>
      <c r="D139" s="1">
        <v>45710</v>
      </c>
      <c r="E139" t="s">
        <v>7</v>
      </c>
      <c r="F139" t="s">
        <v>694</v>
      </c>
      <c r="G139" t="s">
        <v>32</v>
      </c>
      <c r="H139">
        <v>2</v>
      </c>
      <c r="I139" t="str">
        <f>_xlfn.IFS(dOrders_1[[#This Row],[Waktu_Diserahkan_Kurir(Hari)]]&gt;$B$4,"Tidak Patuh",dOrders_1[[#This Row],[Waktu_Diserahkan_Kurir(Hari)]]="","Data Tidak Lengkap",TRUE,"Patuh")</f>
        <v>Patuh</v>
      </c>
      <c r="J139" t="str">
        <f>IF(OR(LEN(dOrders_1[[#This Row],[Nomor_Resi]])=$E$3,LEFT(dOrders_1[[#This Row],[Nomor_Resi]],4)=$E$4,ISNUMBER(VALUE(RIGHT(dOrders_1[[#This Row],[Nomor_Resi]],7)))),"Valid","Tidak Valid")</f>
        <v>Valid</v>
      </c>
      <c r="K139" t="str">
        <f>IF(dOrders_1[[#This Row],[Tgl_Pembayaran]]="","Data Tidak Lengkap","Lengkap")</f>
        <v>Lengkap</v>
      </c>
      <c r="L139" t="str">
        <f>IF(dOrders_1[[#This Row],[Tgl_Diserahkan_Kurir]]="","Data Tidak Lengkap","Lengkap")</f>
        <v>Lengkap</v>
      </c>
      <c r="M139" t="str">
        <f>IF(dOrders_1[[#This Row],[Kurir]]="","Data Tidak Lengkap","Lengkap")</f>
        <v>Lengkap</v>
      </c>
      <c r="N13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39" s="8" t="str">
        <f>IF(dOrders_1[Kurir]="","Kurir Tidak Diisi", IFERROR(VLOOKUP(dOrders_1[[#This Row],[Kurir]],$P$9:$Q$12,2,FALSE),dOrders_1[[#This Row],[Kurir]]))</f>
        <v>JNE</v>
      </c>
    </row>
    <row r="140" spans="2:19" x14ac:dyDescent="0.25">
      <c r="B140" t="s">
        <v>165</v>
      </c>
      <c r="C140" s="1">
        <v>45720</v>
      </c>
      <c r="D140" s="1">
        <v>45727</v>
      </c>
      <c r="E140" t="s">
        <v>7</v>
      </c>
      <c r="F140" t="s">
        <v>695</v>
      </c>
      <c r="G140" t="s">
        <v>8</v>
      </c>
      <c r="H140">
        <v>7</v>
      </c>
      <c r="I140" t="str">
        <f>_xlfn.IFS(dOrders_1[[#This Row],[Waktu_Diserahkan_Kurir(Hari)]]&gt;$B$4,"Tidak Patuh",dOrders_1[[#This Row],[Waktu_Diserahkan_Kurir(Hari)]]="","Data Tidak Lengkap",TRUE,"Patuh")</f>
        <v>Tidak Patuh</v>
      </c>
      <c r="J140" t="str">
        <f>IF(OR(LEN(dOrders_1[[#This Row],[Nomor_Resi]])=$E$3,LEFT(dOrders_1[[#This Row],[Nomor_Resi]],4)=$E$4,ISNUMBER(VALUE(RIGHT(dOrders_1[[#This Row],[Nomor_Resi]],7)))),"Valid","Tidak Valid")</f>
        <v>Valid</v>
      </c>
      <c r="K140" t="str">
        <f>IF(dOrders_1[[#This Row],[Tgl_Pembayaran]]="","Data Tidak Lengkap","Lengkap")</f>
        <v>Lengkap</v>
      </c>
      <c r="L140" t="str">
        <f>IF(dOrders_1[[#This Row],[Tgl_Diserahkan_Kurir]]="","Data Tidak Lengkap","Lengkap")</f>
        <v>Lengkap</v>
      </c>
      <c r="M140" t="str">
        <f>IF(dOrders_1[[#This Row],[Kurir]]="","Data Tidak Lengkap","Lengkap")</f>
        <v>Lengkap</v>
      </c>
      <c r="N14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40" s="8" t="str">
        <f>IF(dOrders_1[Kurir]="","Kurir Tidak Diisi", IFERROR(VLOOKUP(dOrders_1[[#This Row],[Kurir]],$P$9:$Q$12,2,FALSE),dOrders_1[[#This Row],[Kurir]]))</f>
        <v>JNE</v>
      </c>
    </row>
    <row r="141" spans="2:19" x14ac:dyDescent="0.25">
      <c r="B141" t="s">
        <v>166</v>
      </c>
      <c r="C141" s="1">
        <v>45756</v>
      </c>
      <c r="D141" s="1">
        <v>45766</v>
      </c>
      <c r="E141" t="s">
        <v>25</v>
      </c>
      <c r="F141" t="s">
        <v>173</v>
      </c>
      <c r="G141" t="s">
        <v>32</v>
      </c>
      <c r="H141">
        <v>10</v>
      </c>
      <c r="I141" t="str">
        <f>_xlfn.IFS(dOrders_1[[#This Row],[Waktu_Diserahkan_Kurir(Hari)]]&gt;$B$4,"Tidak Patuh",dOrders_1[[#This Row],[Waktu_Diserahkan_Kurir(Hari)]]="","Data Tidak Lengkap",TRUE,"Patuh")</f>
        <v>Tidak Patuh</v>
      </c>
      <c r="J141" t="str">
        <f>IF(OR(LEN(dOrders_1[[#This Row],[Nomor_Resi]])=$E$3,LEFT(dOrders_1[[#This Row],[Nomor_Resi]],4)=$E$4,ISNUMBER(VALUE(RIGHT(dOrders_1[[#This Row],[Nomor_Resi]],7)))),"Valid","Tidak Valid")</f>
        <v>Valid</v>
      </c>
      <c r="K141" t="str">
        <f>IF(dOrders_1[[#This Row],[Tgl_Pembayaran]]="","Data Tidak Lengkap","Lengkap")</f>
        <v>Lengkap</v>
      </c>
      <c r="L141" t="str">
        <f>IF(dOrders_1[[#This Row],[Tgl_Diserahkan_Kurir]]="","Data Tidak Lengkap","Lengkap")</f>
        <v>Lengkap</v>
      </c>
      <c r="M141" t="str">
        <f>IF(dOrders_1[[#This Row],[Kurir]]="","Data Tidak Lengkap","Lengkap")</f>
        <v>Lengkap</v>
      </c>
      <c r="N14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41" s="8" t="str">
        <f>IF(dOrders_1[Kurir]="","Kurir Tidak Diisi", IFERROR(VLOOKUP(dOrders_1[[#This Row],[Kurir]],$P$9:$Q$12,2,FALSE),dOrders_1[[#This Row],[Kurir]]))</f>
        <v>SiCepat</v>
      </c>
    </row>
    <row r="142" spans="2:19" x14ac:dyDescent="0.25">
      <c r="B142" t="s">
        <v>167</v>
      </c>
      <c r="C142" s="1">
        <v>45447</v>
      </c>
      <c r="D142" s="1">
        <v>45452</v>
      </c>
      <c r="E142" t="s">
        <v>25</v>
      </c>
      <c r="F142" t="s">
        <v>22</v>
      </c>
      <c r="G142" t="s">
        <v>11</v>
      </c>
      <c r="H142">
        <v>5</v>
      </c>
      <c r="I142" t="str">
        <f>_xlfn.IFS(dOrders_1[[#This Row],[Waktu_Diserahkan_Kurir(Hari)]]&gt;$B$4,"Tidak Patuh",dOrders_1[[#This Row],[Waktu_Diserahkan_Kurir(Hari)]]="","Data Tidak Lengkap",TRUE,"Patuh")</f>
        <v>Patuh</v>
      </c>
      <c r="J142" t="str">
        <f>IF(OR(LEN(dOrders_1[[#This Row],[Nomor_Resi]])=$E$3,LEFT(dOrders_1[[#This Row],[Nomor_Resi]],4)=$E$4,ISNUMBER(VALUE(RIGHT(dOrders_1[[#This Row],[Nomor_Resi]],7)))),"Valid","Tidak Valid")</f>
        <v>Tidak Valid</v>
      </c>
      <c r="K142" t="str">
        <f>IF(dOrders_1[[#This Row],[Tgl_Pembayaran]]="","Data Tidak Lengkap","Lengkap")</f>
        <v>Lengkap</v>
      </c>
      <c r="L142" t="str">
        <f>IF(dOrders_1[[#This Row],[Tgl_Diserahkan_Kurir]]="","Data Tidak Lengkap","Lengkap")</f>
        <v>Lengkap</v>
      </c>
      <c r="M142" t="str">
        <f>IF(dOrders_1[[#This Row],[Kurir]]="","Data Tidak Lengkap","Lengkap")</f>
        <v>Lengkap</v>
      </c>
      <c r="N142"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142" s="8" t="str">
        <f>IF(dOrders_1[Kurir]="","Kurir Tidak Diisi", IFERROR(VLOOKUP(dOrders_1[[#This Row],[Kurir]],$P$9:$Q$12,2,FALSE),dOrders_1[[#This Row],[Kurir]]))</f>
        <v>SiCepat</v>
      </c>
    </row>
    <row r="143" spans="2:19" x14ac:dyDescent="0.25">
      <c r="B143" t="s">
        <v>168</v>
      </c>
      <c r="C143" s="1">
        <v>45513</v>
      </c>
      <c r="D143" s="1">
        <v>45523</v>
      </c>
      <c r="E143" t="s">
        <v>7</v>
      </c>
      <c r="F143" t="s">
        <v>696</v>
      </c>
      <c r="G143" t="s">
        <v>8</v>
      </c>
      <c r="H143">
        <v>10</v>
      </c>
      <c r="I143" t="str">
        <f>_xlfn.IFS(dOrders_1[[#This Row],[Waktu_Diserahkan_Kurir(Hari)]]&gt;$B$4,"Tidak Patuh",dOrders_1[[#This Row],[Waktu_Diserahkan_Kurir(Hari)]]="","Data Tidak Lengkap",TRUE,"Patuh")</f>
        <v>Tidak Patuh</v>
      </c>
      <c r="J143" t="str">
        <f>IF(OR(LEN(dOrders_1[[#This Row],[Nomor_Resi]])=$E$3,LEFT(dOrders_1[[#This Row],[Nomor_Resi]],4)=$E$4,ISNUMBER(VALUE(RIGHT(dOrders_1[[#This Row],[Nomor_Resi]],7)))),"Valid","Tidak Valid")</f>
        <v>Valid</v>
      </c>
      <c r="K143" t="str">
        <f>IF(dOrders_1[[#This Row],[Tgl_Pembayaran]]="","Data Tidak Lengkap","Lengkap")</f>
        <v>Lengkap</v>
      </c>
      <c r="L143" t="str">
        <f>IF(dOrders_1[[#This Row],[Tgl_Diserahkan_Kurir]]="","Data Tidak Lengkap","Lengkap")</f>
        <v>Lengkap</v>
      </c>
      <c r="M143" t="str">
        <f>IF(dOrders_1[[#This Row],[Kurir]]="","Data Tidak Lengkap","Lengkap")</f>
        <v>Lengkap</v>
      </c>
      <c r="N14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43" s="8" t="str">
        <f>IF(dOrders_1[Kurir]="","Kurir Tidak Diisi", IFERROR(VLOOKUP(dOrders_1[[#This Row],[Kurir]],$P$9:$Q$12,2,FALSE),dOrders_1[[#This Row],[Kurir]]))</f>
        <v>JNE</v>
      </c>
    </row>
    <row r="144" spans="2:19" x14ac:dyDescent="0.25">
      <c r="B144" t="s">
        <v>169</v>
      </c>
      <c r="C144" s="1">
        <v>45251</v>
      </c>
      <c r="D144" s="1">
        <v>45253</v>
      </c>
      <c r="E144" t="s">
        <v>25</v>
      </c>
      <c r="F144" t="s">
        <v>697</v>
      </c>
      <c r="G144" t="s">
        <v>32</v>
      </c>
      <c r="H144">
        <v>2</v>
      </c>
      <c r="I144" t="str">
        <f>_xlfn.IFS(dOrders_1[[#This Row],[Waktu_Diserahkan_Kurir(Hari)]]&gt;$B$4,"Tidak Patuh",dOrders_1[[#This Row],[Waktu_Diserahkan_Kurir(Hari)]]="","Data Tidak Lengkap",TRUE,"Patuh")</f>
        <v>Patuh</v>
      </c>
      <c r="J144" t="str">
        <f>IF(OR(LEN(dOrders_1[[#This Row],[Nomor_Resi]])=$E$3,LEFT(dOrders_1[[#This Row],[Nomor_Resi]],4)=$E$4,ISNUMBER(VALUE(RIGHT(dOrders_1[[#This Row],[Nomor_Resi]],7)))),"Valid","Tidak Valid")</f>
        <v>Valid</v>
      </c>
      <c r="K144" t="str">
        <f>IF(dOrders_1[[#This Row],[Tgl_Pembayaran]]="","Data Tidak Lengkap","Lengkap")</f>
        <v>Lengkap</v>
      </c>
      <c r="L144" t="str">
        <f>IF(dOrders_1[[#This Row],[Tgl_Diserahkan_Kurir]]="","Data Tidak Lengkap","Lengkap")</f>
        <v>Lengkap</v>
      </c>
      <c r="M144" t="str">
        <f>IF(dOrders_1[[#This Row],[Kurir]]="","Data Tidak Lengkap","Lengkap")</f>
        <v>Lengkap</v>
      </c>
      <c r="N14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44" s="8" t="str">
        <f>IF(dOrders_1[Kurir]="","Kurir Tidak Diisi", IFERROR(VLOOKUP(dOrders_1[[#This Row],[Kurir]],$P$9:$Q$12,2,FALSE),dOrders_1[[#This Row],[Kurir]]))</f>
        <v>SiCepat</v>
      </c>
    </row>
    <row r="145" spans="2:19" x14ac:dyDescent="0.25">
      <c r="B145" t="s">
        <v>170</v>
      </c>
      <c r="C145" s="1">
        <v>45441</v>
      </c>
      <c r="D145" s="1">
        <v>45442</v>
      </c>
      <c r="E145" t="s">
        <v>23</v>
      </c>
      <c r="F145" t="s">
        <v>698</v>
      </c>
      <c r="G145" t="s">
        <v>8</v>
      </c>
      <c r="H145">
        <v>1</v>
      </c>
      <c r="I145" t="str">
        <f>_xlfn.IFS(dOrders_1[[#This Row],[Waktu_Diserahkan_Kurir(Hari)]]&gt;$B$4,"Tidak Patuh",dOrders_1[[#This Row],[Waktu_Diserahkan_Kurir(Hari)]]="","Data Tidak Lengkap",TRUE,"Patuh")</f>
        <v>Patuh</v>
      </c>
      <c r="J145" t="str">
        <f>IF(OR(LEN(dOrders_1[[#This Row],[Nomor_Resi]])=$E$3,LEFT(dOrders_1[[#This Row],[Nomor_Resi]],4)=$E$4,ISNUMBER(VALUE(RIGHT(dOrders_1[[#This Row],[Nomor_Resi]],7)))),"Valid","Tidak Valid")</f>
        <v>Valid</v>
      </c>
      <c r="K145" t="str">
        <f>IF(dOrders_1[[#This Row],[Tgl_Pembayaran]]="","Data Tidak Lengkap","Lengkap")</f>
        <v>Lengkap</v>
      </c>
      <c r="L145" t="str">
        <f>IF(dOrders_1[[#This Row],[Tgl_Diserahkan_Kurir]]="","Data Tidak Lengkap","Lengkap")</f>
        <v>Lengkap</v>
      </c>
      <c r="M145" t="str">
        <f>IF(dOrders_1[[#This Row],[Kurir]]="","Data Tidak Lengkap","Lengkap")</f>
        <v>Lengkap</v>
      </c>
      <c r="N14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45" s="8" t="str">
        <f>IF(dOrders_1[Kurir]="","Kurir Tidak Diisi", IFERROR(VLOOKUP(dOrders_1[[#This Row],[Kurir]],$P$9:$Q$12,2,FALSE),dOrders_1[[#This Row],[Kurir]]))</f>
        <v>JNE</v>
      </c>
    </row>
    <row r="146" spans="2:19" x14ac:dyDescent="0.25">
      <c r="B146" t="s">
        <v>171</v>
      </c>
      <c r="C146" s="1">
        <v>45183</v>
      </c>
      <c r="D146" s="1">
        <v>45188</v>
      </c>
      <c r="E146" t="s">
        <v>9</v>
      </c>
      <c r="F146" t="s">
        <v>699</v>
      </c>
      <c r="G146" t="s">
        <v>11</v>
      </c>
      <c r="H146">
        <v>5</v>
      </c>
      <c r="I146" t="str">
        <f>_xlfn.IFS(dOrders_1[[#This Row],[Waktu_Diserahkan_Kurir(Hari)]]&gt;$B$4,"Tidak Patuh",dOrders_1[[#This Row],[Waktu_Diserahkan_Kurir(Hari)]]="","Data Tidak Lengkap",TRUE,"Patuh")</f>
        <v>Patuh</v>
      </c>
      <c r="J146" t="str">
        <f>IF(OR(LEN(dOrders_1[[#This Row],[Nomor_Resi]])=$E$3,LEFT(dOrders_1[[#This Row],[Nomor_Resi]],4)=$E$4,ISNUMBER(VALUE(RIGHT(dOrders_1[[#This Row],[Nomor_Resi]],7)))),"Valid","Tidak Valid")</f>
        <v>Valid</v>
      </c>
      <c r="K146" t="str">
        <f>IF(dOrders_1[[#This Row],[Tgl_Pembayaran]]="","Data Tidak Lengkap","Lengkap")</f>
        <v>Lengkap</v>
      </c>
      <c r="L146" t="str">
        <f>IF(dOrders_1[[#This Row],[Tgl_Diserahkan_Kurir]]="","Data Tidak Lengkap","Lengkap")</f>
        <v>Lengkap</v>
      </c>
      <c r="M146" t="str">
        <f>IF(dOrders_1[[#This Row],[Kurir]]="","Data Tidak Lengkap","Lengkap")</f>
        <v>Lengkap</v>
      </c>
      <c r="N14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46" s="8" t="str">
        <f>IF(dOrders_1[Kurir]="","Kurir Tidak Diisi", IFERROR(VLOOKUP(dOrders_1[[#This Row],[Kurir]],$P$9:$Q$12,2,FALSE),dOrders_1[[#This Row],[Kurir]]))</f>
        <v>SiCepat</v>
      </c>
    </row>
    <row r="147" spans="2:19" x14ac:dyDescent="0.25">
      <c r="B147" t="s">
        <v>172</v>
      </c>
      <c r="C147" s="1">
        <v>44969</v>
      </c>
      <c r="D147" s="1"/>
      <c r="E147" t="s">
        <v>9</v>
      </c>
      <c r="F147" t="s">
        <v>700</v>
      </c>
      <c r="G147" t="s">
        <v>32</v>
      </c>
      <c r="I147" t="str">
        <f>_xlfn.IFS(dOrders_1[[#This Row],[Waktu_Diserahkan_Kurir(Hari)]]&gt;$B$4,"Tidak Patuh",dOrders_1[[#This Row],[Waktu_Diserahkan_Kurir(Hari)]]="","Data Tidak Lengkap",TRUE,"Patuh")</f>
        <v>Data Tidak Lengkap</v>
      </c>
      <c r="J147" t="str">
        <f>IF(OR(LEN(dOrders_1[[#This Row],[Nomor_Resi]])=$E$3,LEFT(dOrders_1[[#This Row],[Nomor_Resi]],4)=$E$4,ISNUMBER(VALUE(RIGHT(dOrders_1[[#This Row],[Nomor_Resi]],7)))),"Valid","Tidak Valid")</f>
        <v>Valid</v>
      </c>
      <c r="K147" t="str">
        <f>IF(dOrders_1[[#This Row],[Tgl_Pembayaran]]="","Data Tidak Lengkap","Lengkap")</f>
        <v>Lengkap</v>
      </c>
      <c r="L147" t="str">
        <f>IF(dOrders_1[[#This Row],[Tgl_Diserahkan_Kurir]]="","Data Tidak Lengkap","Lengkap")</f>
        <v>Data Tidak Lengkap</v>
      </c>
      <c r="M147" t="str">
        <f>IF(dOrders_1[[#This Row],[Kurir]]="","Data Tidak Lengkap","Lengkap")</f>
        <v>Lengkap</v>
      </c>
      <c r="N147"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147" s="8" t="str">
        <f>IF(dOrders_1[Kurir]="","Kurir Tidak Diisi", IFERROR(VLOOKUP(dOrders_1[[#This Row],[Kurir]],$P$9:$Q$12,2,FALSE),dOrders_1[[#This Row],[Kurir]]))</f>
        <v>SiCepat</v>
      </c>
    </row>
    <row r="148" spans="2:19" x14ac:dyDescent="0.25">
      <c r="B148" t="s">
        <v>174</v>
      </c>
      <c r="C148" s="1">
        <v>45569</v>
      </c>
      <c r="D148" s="1">
        <v>45576</v>
      </c>
      <c r="E148" t="s">
        <v>7</v>
      </c>
      <c r="F148" t="s">
        <v>701</v>
      </c>
      <c r="G148" t="s">
        <v>8</v>
      </c>
      <c r="H148">
        <v>7</v>
      </c>
      <c r="I148" t="str">
        <f>_xlfn.IFS(dOrders_1[[#This Row],[Waktu_Diserahkan_Kurir(Hari)]]&gt;$B$4,"Tidak Patuh",dOrders_1[[#This Row],[Waktu_Diserahkan_Kurir(Hari)]]="","Data Tidak Lengkap",TRUE,"Patuh")</f>
        <v>Tidak Patuh</v>
      </c>
      <c r="J148" t="str">
        <f>IF(OR(LEN(dOrders_1[[#This Row],[Nomor_Resi]])=$E$3,LEFT(dOrders_1[[#This Row],[Nomor_Resi]],4)=$E$4,ISNUMBER(VALUE(RIGHT(dOrders_1[[#This Row],[Nomor_Resi]],7)))),"Valid","Tidak Valid")</f>
        <v>Valid</v>
      </c>
      <c r="K148" t="str">
        <f>IF(dOrders_1[[#This Row],[Tgl_Pembayaran]]="","Data Tidak Lengkap","Lengkap")</f>
        <v>Lengkap</v>
      </c>
      <c r="L148" t="str">
        <f>IF(dOrders_1[[#This Row],[Tgl_Diserahkan_Kurir]]="","Data Tidak Lengkap","Lengkap")</f>
        <v>Lengkap</v>
      </c>
      <c r="M148" t="str">
        <f>IF(dOrders_1[[#This Row],[Kurir]]="","Data Tidak Lengkap","Lengkap")</f>
        <v>Lengkap</v>
      </c>
      <c r="N14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48" s="8" t="str">
        <f>IF(dOrders_1[Kurir]="","Kurir Tidak Diisi", IFERROR(VLOOKUP(dOrders_1[[#This Row],[Kurir]],$P$9:$Q$12,2,FALSE),dOrders_1[[#This Row],[Kurir]]))</f>
        <v>JNE</v>
      </c>
    </row>
    <row r="149" spans="2:19" x14ac:dyDescent="0.25">
      <c r="B149" t="s">
        <v>175</v>
      </c>
      <c r="C149" s="1">
        <v>45275</v>
      </c>
      <c r="D149" s="1">
        <v>45278</v>
      </c>
      <c r="E149" t="s">
        <v>48</v>
      </c>
      <c r="F149" t="s">
        <v>702</v>
      </c>
      <c r="G149" t="s">
        <v>32</v>
      </c>
      <c r="H149">
        <v>3</v>
      </c>
      <c r="I149" t="str">
        <f>_xlfn.IFS(dOrders_1[[#This Row],[Waktu_Diserahkan_Kurir(Hari)]]&gt;$B$4,"Tidak Patuh",dOrders_1[[#This Row],[Waktu_Diserahkan_Kurir(Hari)]]="","Data Tidak Lengkap",TRUE,"Patuh")</f>
        <v>Patuh</v>
      </c>
      <c r="J149" t="str">
        <f>IF(OR(LEN(dOrders_1[[#This Row],[Nomor_Resi]])=$E$3,LEFT(dOrders_1[[#This Row],[Nomor_Resi]],4)=$E$4,ISNUMBER(VALUE(RIGHT(dOrders_1[[#This Row],[Nomor_Resi]],7)))),"Valid","Tidak Valid")</f>
        <v>Valid</v>
      </c>
      <c r="K149" t="str">
        <f>IF(dOrders_1[[#This Row],[Tgl_Pembayaran]]="","Data Tidak Lengkap","Lengkap")</f>
        <v>Lengkap</v>
      </c>
      <c r="L149" t="str">
        <f>IF(dOrders_1[[#This Row],[Tgl_Diserahkan_Kurir]]="","Data Tidak Lengkap","Lengkap")</f>
        <v>Lengkap</v>
      </c>
      <c r="M149" t="str">
        <f>IF(dOrders_1[[#This Row],[Kurir]]="","Data Tidak Lengkap","Lengkap")</f>
        <v>Lengkap</v>
      </c>
      <c r="N14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49" s="8" t="str">
        <f>IF(dOrders_1[Kurir]="","Kurir Tidak Diisi", IFERROR(VLOOKUP(dOrders_1[[#This Row],[Kurir]],$P$9:$Q$12,2,FALSE),dOrders_1[[#This Row],[Kurir]]))</f>
        <v>Anteraja</v>
      </c>
    </row>
    <row r="150" spans="2:19" x14ac:dyDescent="0.25">
      <c r="B150" t="s">
        <v>176</v>
      </c>
      <c r="C150" s="1">
        <v>45052</v>
      </c>
      <c r="D150" s="1">
        <v>45059</v>
      </c>
      <c r="E150" t="s">
        <v>48</v>
      </c>
      <c r="F150" t="s">
        <v>703</v>
      </c>
      <c r="G150" t="s">
        <v>32</v>
      </c>
      <c r="H150">
        <v>7</v>
      </c>
      <c r="I150" t="str">
        <f>_xlfn.IFS(dOrders_1[[#This Row],[Waktu_Diserahkan_Kurir(Hari)]]&gt;$B$4,"Tidak Patuh",dOrders_1[[#This Row],[Waktu_Diserahkan_Kurir(Hari)]]="","Data Tidak Lengkap",TRUE,"Patuh")</f>
        <v>Tidak Patuh</v>
      </c>
      <c r="J150" t="str">
        <f>IF(OR(LEN(dOrders_1[[#This Row],[Nomor_Resi]])=$E$3,LEFT(dOrders_1[[#This Row],[Nomor_Resi]],4)=$E$4,ISNUMBER(VALUE(RIGHT(dOrders_1[[#This Row],[Nomor_Resi]],7)))),"Valid","Tidak Valid")</f>
        <v>Valid</v>
      </c>
      <c r="K150" t="str">
        <f>IF(dOrders_1[[#This Row],[Tgl_Pembayaran]]="","Data Tidak Lengkap","Lengkap")</f>
        <v>Lengkap</v>
      </c>
      <c r="L150" t="str">
        <f>IF(dOrders_1[[#This Row],[Tgl_Diserahkan_Kurir]]="","Data Tidak Lengkap","Lengkap")</f>
        <v>Lengkap</v>
      </c>
      <c r="M150" t="str">
        <f>IF(dOrders_1[[#This Row],[Kurir]]="","Data Tidak Lengkap","Lengkap")</f>
        <v>Lengkap</v>
      </c>
      <c r="N15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50" s="8" t="str">
        <f>IF(dOrders_1[Kurir]="","Kurir Tidak Diisi", IFERROR(VLOOKUP(dOrders_1[[#This Row],[Kurir]],$P$9:$Q$12,2,FALSE),dOrders_1[[#This Row],[Kurir]]))</f>
        <v>Anteraja</v>
      </c>
    </row>
    <row r="151" spans="2:19" x14ac:dyDescent="0.25">
      <c r="B151" t="s">
        <v>177</v>
      </c>
      <c r="C151" s="1">
        <v>45518</v>
      </c>
      <c r="D151" s="1">
        <v>45528</v>
      </c>
      <c r="E151" t="s">
        <v>9</v>
      </c>
      <c r="F151" t="s">
        <v>24</v>
      </c>
      <c r="G151" t="s">
        <v>32</v>
      </c>
      <c r="H151">
        <v>10</v>
      </c>
      <c r="I151" t="str">
        <f>_xlfn.IFS(dOrders_1[[#This Row],[Waktu_Diserahkan_Kurir(Hari)]]&gt;$B$4,"Tidak Patuh",dOrders_1[[#This Row],[Waktu_Diserahkan_Kurir(Hari)]]="","Data Tidak Lengkap",TRUE,"Patuh")</f>
        <v>Tidak Patuh</v>
      </c>
      <c r="J151" t="str">
        <f>IF(OR(LEN(dOrders_1[[#This Row],[Nomor_Resi]])=$E$3,LEFT(dOrders_1[[#This Row],[Nomor_Resi]],4)=$E$4,ISNUMBER(VALUE(RIGHT(dOrders_1[[#This Row],[Nomor_Resi]],7)))),"Valid","Tidak Valid")</f>
        <v>Tidak Valid</v>
      </c>
      <c r="K151" t="str">
        <f>IF(dOrders_1[[#This Row],[Tgl_Pembayaran]]="","Data Tidak Lengkap","Lengkap")</f>
        <v>Lengkap</v>
      </c>
      <c r="L151" t="str">
        <f>IF(dOrders_1[[#This Row],[Tgl_Diserahkan_Kurir]]="","Data Tidak Lengkap","Lengkap")</f>
        <v>Lengkap</v>
      </c>
      <c r="M151" t="str">
        <f>IF(dOrders_1[[#This Row],[Kurir]]="","Data Tidak Lengkap","Lengkap")</f>
        <v>Lengkap</v>
      </c>
      <c r="N151"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151" s="8" t="str">
        <f>IF(dOrders_1[Kurir]="","Kurir Tidak Diisi", IFERROR(VLOOKUP(dOrders_1[[#This Row],[Kurir]],$P$9:$Q$12,2,FALSE),dOrders_1[[#This Row],[Kurir]]))</f>
        <v>SiCepat</v>
      </c>
    </row>
    <row r="152" spans="2:19" x14ac:dyDescent="0.25">
      <c r="B152" t="s">
        <v>178</v>
      </c>
      <c r="C152" s="1">
        <v>45444</v>
      </c>
      <c r="D152" s="1">
        <v>45443</v>
      </c>
      <c r="E152" t="s">
        <v>7</v>
      </c>
      <c r="F152" t="s">
        <v>704</v>
      </c>
      <c r="G152" t="s">
        <v>8</v>
      </c>
      <c r="H152">
        <v>-1</v>
      </c>
      <c r="I152" t="str">
        <f>_xlfn.IFS(dOrders_1[[#This Row],[Waktu_Diserahkan_Kurir(Hari)]]&gt;$B$4,"Tidak Patuh",dOrders_1[[#This Row],[Waktu_Diserahkan_Kurir(Hari)]]="","Data Tidak Lengkap",TRUE,"Patuh")</f>
        <v>Patuh</v>
      </c>
      <c r="J152" t="str">
        <f>IF(OR(LEN(dOrders_1[[#This Row],[Nomor_Resi]])=$E$3,LEFT(dOrders_1[[#This Row],[Nomor_Resi]],4)=$E$4,ISNUMBER(VALUE(RIGHT(dOrders_1[[#This Row],[Nomor_Resi]],7)))),"Valid","Tidak Valid")</f>
        <v>Valid</v>
      </c>
      <c r="K152" t="str">
        <f>IF(dOrders_1[[#This Row],[Tgl_Pembayaran]]="","Data Tidak Lengkap","Lengkap")</f>
        <v>Lengkap</v>
      </c>
      <c r="L152" t="str">
        <f>IF(dOrders_1[[#This Row],[Tgl_Diserahkan_Kurir]]="","Data Tidak Lengkap","Lengkap")</f>
        <v>Lengkap</v>
      </c>
      <c r="M152" t="str">
        <f>IF(dOrders_1[[#This Row],[Kurir]]="","Data Tidak Lengkap","Lengkap")</f>
        <v>Lengkap</v>
      </c>
      <c r="N15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52" s="8" t="str">
        <f>IF(dOrders_1[Kurir]="","Kurir Tidak Diisi", IFERROR(VLOOKUP(dOrders_1[[#This Row],[Kurir]],$P$9:$Q$12,2,FALSE),dOrders_1[[#This Row],[Kurir]]))</f>
        <v>JNE</v>
      </c>
    </row>
    <row r="153" spans="2:19" x14ac:dyDescent="0.25">
      <c r="B153" t="s">
        <v>179</v>
      </c>
      <c r="C153" s="1">
        <v>45197</v>
      </c>
      <c r="D153" s="1">
        <v>45207</v>
      </c>
      <c r="E153" t="s">
        <v>23</v>
      </c>
      <c r="F153" t="s">
        <v>705</v>
      </c>
      <c r="G153" t="s">
        <v>11</v>
      </c>
      <c r="H153">
        <v>10</v>
      </c>
      <c r="I153" t="str">
        <f>_xlfn.IFS(dOrders_1[[#This Row],[Waktu_Diserahkan_Kurir(Hari)]]&gt;$B$4,"Tidak Patuh",dOrders_1[[#This Row],[Waktu_Diserahkan_Kurir(Hari)]]="","Data Tidak Lengkap",TRUE,"Patuh")</f>
        <v>Tidak Patuh</v>
      </c>
      <c r="J153" t="str">
        <f>IF(OR(LEN(dOrders_1[[#This Row],[Nomor_Resi]])=$E$3,LEFT(dOrders_1[[#This Row],[Nomor_Resi]],4)=$E$4,ISNUMBER(VALUE(RIGHT(dOrders_1[[#This Row],[Nomor_Resi]],7)))),"Valid","Tidak Valid")</f>
        <v>Valid</v>
      </c>
      <c r="K153" t="str">
        <f>IF(dOrders_1[[#This Row],[Tgl_Pembayaran]]="","Data Tidak Lengkap","Lengkap")</f>
        <v>Lengkap</v>
      </c>
      <c r="L153" t="str">
        <f>IF(dOrders_1[[#This Row],[Tgl_Diserahkan_Kurir]]="","Data Tidak Lengkap","Lengkap")</f>
        <v>Lengkap</v>
      </c>
      <c r="M153" t="str">
        <f>IF(dOrders_1[[#This Row],[Kurir]]="","Data Tidak Lengkap","Lengkap")</f>
        <v>Lengkap</v>
      </c>
      <c r="N15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53" s="8" t="str">
        <f>IF(dOrders_1[Kurir]="","Kurir Tidak Diisi", IFERROR(VLOOKUP(dOrders_1[[#This Row],[Kurir]],$P$9:$Q$12,2,FALSE),dOrders_1[[#This Row],[Kurir]]))</f>
        <v>JNE</v>
      </c>
    </row>
    <row r="154" spans="2:19" x14ac:dyDescent="0.25">
      <c r="B154" t="s">
        <v>180</v>
      </c>
      <c r="C154" s="1">
        <v>45623</v>
      </c>
      <c r="D154" s="1">
        <v>45625</v>
      </c>
      <c r="E154" t="s">
        <v>9</v>
      </c>
      <c r="F154" t="s">
        <v>706</v>
      </c>
      <c r="G154" t="s">
        <v>8</v>
      </c>
      <c r="H154">
        <v>2</v>
      </c>
      <c r="I154" t="str">
        <f>_xlfn.IFS(dOrders_1[[#This Row],[Waktu_Diserahkan_Kurir(Hari)]]&gt;$B$4,"Tidak Patuh",dOrders_1[[#This Row],[Waktu_Diserahkan_Kurir(Hari)]]="","Data Tidak Lengkap",TRUE,"Patuh")</f>
        <v>Patuh</v>
      </c>
      <c r="J154" t="str">
        <f>IF(OR(LEN(dOrders_1[[#This Row],[Nomor_Resi]])=$E$3,LEFT(dOrders_1[[#This Row],[Nomor_Resi]],4)=$E$4,ISNUMBER(VALUE(RIGHT(dOrders_1[[#This Row],[Nomor_Resi]],7)))),"Valid","Tidak Valid")</f>
        <v>Valid</v>
      </c>
      <c r="K154" t="str">
        <f>IF(dOrders_1[[#This Row],[Tgl_Pembayaran]]="","Data Tidak Lengkap","Lengkap")</f>
        <v>Lengkap</v>
      </c>
      <c r="L154" t="str">
        <f>IF(dOrders_1[[#This Row],[Tgl_Diserahkan_Kurir]]="","Data Tidak Lengkap","Lengkap")</f>
        <v>Lengkap</v>
      </c>
      <c r="M154" t="str">
        <f>IF(dOrders_1[[#This Row],[Kurir]]="","Data Tidak Lengkap","Lengkap")</f>
        <v>Lengkap</v>
      </c>
      <c r="N15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54" s="8" t="str">
        <f>IF(dOrders_1[Kurir]="","Kurir Tidak Diisi", IFERROR(VLOOKUP(dOrders_1[[#This Row],[Kurir]],$P$9:$Q$12,2,FALSE),dOrders_1[[#This Row],[Kurir]]))</f>
        <v>SiCepat</v>
      </c>
    </row>
    <row r="155" spans="2:19" x14ac:dyDescent="0.25">
      <c r="B155" t="s">
        <v>181</v>
      </c>
      <c r="C155" s="1">
        <v>45067</v>
      </c>
      <c r="D155" s="1">
        <v>45077</v>
      </c>
      <c r="E155" t="s">
        <v>23</v>
      </c>
      <c r="F155" t="s">
        <v>188</v>
      </c>
      <c r="G155" t="s">
        <v>11</v>
      </c>
      <c r="H155">
        <v>10</v>
      </c>
      <c r="I155" t="str">
        <f>_xlfn.IFS(dOrders_1[[#This Row],[Waktu_Diserahkan_Kurir(Hari)]]&gt;$B$4,"Tidak Patuh",dOrders_1[[#This Row],[Waktu_Diserahkan_Kurir(Hari)]]="","Data Tidak Lengkap",TRUE,"Patuh")</f>
        <v>Tidak Patuh</v>
      </c>
      <c r="J155" t="str">
        <f>IF(OR(LEN(dOrders_1[[#This Row],[Nomor_Resi]])=$E$3,LEFT(dOrders_1[[#This Row],[Nomor_Resi]],4)=$E$4,ISNUMBER(VALUE(RIGHT(dOrders_1[[#This Row],[Nomor_Resi]],7)))),"Valid","Tidak Valid")</f>
        <v>Valid</v>
      </c>
      <c r="K155" t="str">
        <f>IF(dOrders_1[[#This Row],[Tgl_Pembayaran]]="","Data Tidak Lengkap","Lengkap")</f>
        <v>Lengkap</v>
      </c>
      <c r="L155" t="str">
        <f>IF(dOrders_1[[#This Row],[Tgl_Diserahkan_Kurir]]="","Data Tidak Lengkap","Lengkap")</f>
        <v>Lengkap</v>
      </c>
      <c r="M155" t="str">
        <f>IF(dOrders_1[[#This Row],[Kurir]]="","Data Tidak Lengkap","Lengkap")</f>
        <v>Lengkap</v>
      </c>
      <c r="N15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55" s="8" t="str">
        <f>IF(dOrders_1[Kurir]="","Kurir Tidak Diisi", IFERROR(VLOOKUP(dOrders_1[[#This Row],[Kurir]],$P$9:$Q$12,2,FALSE),dOrders_1[[#This Row],[Kurir]]))</f>
        <v>JNE</v>
      </c>
    </row>
    <row r="156" spans="2:19" x14ac:dyDescent="0.25">
      <c r="B156" t="s">
        <v>182</v>
      </c>
      <c r="C156" s="1">
        <v>45503</v>
      </c>
      <c r="D156" s="1">
        <v>45510</v>
      </c>
      <c r="E156" t="s">
        <v>48</v>
      </c>
      <c r="F156" t="s">
        <v>707</v>
      </c>
      <c r="G156" t="s">
        <v>32</v>
      </c>
      <c r="H156">
        <v>7</v>
      </c>
      <c r="I156" t="str">
        <f>_xlfn.IFS(dOrders_1[[#This Row],[Waktu_Diserahkan_Kurir(Hari)]]&gt;$B$4,"Tidak Patuh",dOrders_1[[#This Row],[Waktu_Diserahkan_Kurir(Hari)]]="","Data Tidak Lengkap",TRUE,"Patuh")</f>
        <v>Tidak Patuh</v>
      </c>
      <c r="J156" t="str">
        <f>IF(OR(LEN(dOrders_1[[#This Row],[Nomor_Resi]])=$E$3,LEFT(dOrders_1[[#This Row],[Nomor_Resi]],4)=$E$4,ISNUMBER(VALUE(RIGHT(dOrders_1[[#This Row],[Nomor_Resi]],7)))),"Valid","Tidak Valid")</f>
        <v>Valid</v>
      </c>
      <c r="K156" t="str">
        <f>IF(dOrders_1[[#This Row],[Tgl_Pembayaran]]="","Data Tidak Lengkap","Lengkap")</f>
        <v>Lengkap</v>
      </c>
      <c r="L156" t="str">
        <f>IF(dOrders_1[[#This Row],[Tgl_Diserahkan_Kurir]]="","Data Tidak Lengkap","Lengkap")</f>
        <v>Lengkap</v>
      </c>
      <c r="M156" t="str">
        <f>IF(dOrders_1[[#This Row],[Kurir]]="","Data Tidak Lengkap","Lengkap")</f>
        <v>Lengkap</v>
      </c>
      <c r="N15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56" s="8" t="str">
        <f>IF(dOrders_1[Kurir]="","Kurir Tidak Diisi", IFERROR(VLOOKUP(dOrders_1[[#This Row],[Kurir]],$P$9:$Q$12,2,FALSE),dOrders_1[[#This Row],[Kurir]]))</f>
        <v>Anteraja</v>
      </c>
    </row>
    <row r="157" spans="2:19" x14ac:dyDescent="0.25">
      <c r="B157" t="s">
        <v>183</v>
      </c>
      <c r="C157" s="1">
        <v>45198</v>
      </c>
      <c r="D157" s="1">
        <v>45203</v>
      </c>
      <c r="E157" t="s">
        <v>7</v>
      </c>
      <c r="F157" t="s">
        <v>708</v>
      </c>
      <c r="G157" t="s">
        <v>8</v>
      </c>
      <c r="H157">
        <v>5</v>
      </c>
      <c r="I157" t="str">
        <f>_xlfn.IFS(dOrders_1[[#This Row],[Waktu_Diserahkan_Kurir(Hari)]]&gt;$B$4,"Tidak Patuh",dOrders_1[[#This Row],[Waktu_Diserahkan_Kurir(Hari)]]="","Data Tidak Lengkap",TRUE,"Patuh")</f>
        <v>Patuh</v>
      </c>
      <c r="J157" t="str">
        <f>IF(OR(LEN(dOrders_1[[#This Row],[Nomor_Resi]])=$E$3,LEFT(dOrders_1[[#This Row],[Nomor_Resi]],4)=$E$4,ISNUMBER(VALUE(RIGHT(dOrders_1[[#This Row],[Nomor_Resi]],7)))),"Valid","Tidak Valid")</f>
        <v>Valid</v>
      </c>
      <c r="K157" t="str">
        <f>IF(dOrders_1[[#This Row],[Tgl_Pembayaran]]="","Data Tidak Lengkap","Lengkap")</f>
        <v>Lengkap</v>
      </c>
      <c r="L157" t="str">
        <f>IF(dOrders_1[[#This Row],[Tgl_Diserahkan_Kurir]]="","Data Tidak Lengkap","Lengkap")</f>
        <v>Lengkap</v>
      </c>
      <c r="M157" t="str">
        <f>IF(dOrders_1[[#This Row],[Kurir]]="","Data Tidak Lengkap","Lengkap")</f>
        <v>Lengkap</v>
      </c>
      <c r="N15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57" s="8" t="str">
        <f>IF(dOrders_1[Kurir]="","Kurir Tidak Diisi", IFERROR(VLOOKUP(dOrders_1[[#This Row],[Kurir]],$P$9:$Q$12,2,FALSE),dOrders_1[[#This Row],[Kurir]]))</f>
        <v>JNE</v>
      </c>
    </row>
    <row r="158" spans="2:19" x14ac:dyDescent="0.25">
      <c r="B158" t="s">
        <v>184</v>
      </c>
      <c r="C158" s="1">
        <v>45378</v>
      </c>
      <c r="D158" s="1">
        <v>45388</v>
      </c>
      <c r="E158" t="s">
        <v>9</v>
      </c>
      <c r="F158" t="s">
        <v>709</v>
      </c>
      <c r="G158" t="s">
        <v>11</v>
      </c>
      <c r="H158">
        <v>10</v>
      </c>
      <c r="I158" t="str">
        <f>_xlfn.IFS(dOrders_1[[#This Row],[Waktu_Diserahkan_Kurir(Hari)]]&gt;$B$4,"Tidak Patuh",dOrders_1[[#This Row],[Waktu_Diserahkan_Kurir(Hari)]]="","Data Tidak Lengkap",TRUE,"Patuh")</f>
        <v>Tidak Patuh</v>
      </c>
      <c r="J158" t="str">
        <f>IF(OR(LEN(dOrders_1[[#This Row],[Nomor_Resi]])=$E$3,LEFT(dOrders_1[[#This Row],[Nomor_Resi]],4)=$E$4,ISNUMBER(VALUE(RIGHT(dOrders_1[[#This Row],[Nomor_Resi]],7)))),"Valid","Tidak Valid")</f>
        <v>Valid</v>
      </c>
      <c r="K158" t="str">
        <f>IF(dOrders_1[[#This Row],[Tgl_Pembayaran]]="","Data Tidak Lengkap","Lengkap")</f>
        <v>Lengkap</v>
      </c>
      <c r="L158" t="str">
        <f>IF(dOrders_1[[#This Row],[Tgl_Diserahkan_Kurir]]="","Data Tidak Lengkap","Lengkap")</f>
        <v>Lengkap</v>
      </c>
      <c r="M158" t="str">
        <f>IF(dOrders_1[[#This Row],[Kurir]]="","Data Tidak Lengkap","Lengkap")</f>
        <v>Lengkap</v>
      </c>
      <c r="N15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58" s="8" t="str">
        <f>IF(dOrders_1[Kurir]="","Kurir Tidak Diisi", IFERROR(VLOOKUP(dOrders_1[[#This Row],[Kurir]],$P$9:$Q$12,2,FALSE),dOrders_1[[#This Row],[Kurir]]))</f>
        <v>SiCepat</v>
      </c>
    </row>
    <row r="159" spans="2:19" x14ac:dyDescent="0.25">
      <c r="B159" t="s">
        <v>185</v>
      </c>
      <c r="C159" s="1">
        <v>45068</v>
      </c>
      <c r="D159" s="1">
        <v>45073</v>
      </c>
      <c r="E159" t="s">
        <v>23</v>
      </c>
      <c r="F159" t="s">
        <v>710</v>
      </c>
      <c r="G159" t="s">
        <v>11</v>
      </c>
      <c r="H159">
        <v>5</v>
      </c>
      <c r="I159" t="str">
        <f>_xlfn.IFS(dOrders_1[[#This Row],[Waktu_Diserahkan_Kurir(Hari)]]&gt;$B$4,"Tidak Patuh",dOrders_1[[#This Row],[Waktu_Diserahkan_Kurir(Hari)]]="","Data Tidak Lengkap",TRUE,"Patuh")</f>
        <v>Patuh</v>
      </c>
      <c r="J159" t="str">
        <f>IF(OR(LEN(dOrders_1[[#This Row],[Nomor_Resi]])=$E$3,LEFT(dOrders_1[[#This Row],[Nomor_Resi]],4)=$E$4,ISNUMBER(VALUE(RIGHT(dOrders_1[[#This Row],[Nomor_Resi]],7)))),"Valid","Tidak Valid")</f>
        <v>Valid</v>
      </c>
      <c r="K159" t="str">
        <f>IF(dOrders_1[[#This Row],[Tgl_Pembayaran]]="","Data Tidak Lengkap","Lengkap")</f>
        <v>Lengkap</v>
      </c>
      <c r="L159" t="str">
        <f>IF(dOrders_1[[#This Row],[Tgl_Diserahkan_Kurir]]="","Data Tidak Lengkap","Lengkap")</f>
        <v>Lengkap</v>
      </c>
      <c r="M159" t="str">
        <f>IF(dOrders_1[[#This Row],[Kurir]]="","Data Tidak Lengkap","Lengkap")</f>
        <v>Lengkap</v>
      </c>
      <c r="N15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59" s="8" t="str">
        <f>IF(dOrders_1[Kurir]="","Kurir Tidak Diisi", IFERROR(VLOOKUP(dOrders_1[[#This Row],[Kurir]],$P$9:$Q$12,2,FALSE),dOrders_1[[#This Row],[Kurir]]))</f>
        <v>JNE</v>
      </c>
    </row>
    <row r="160" spans="2:19" x14ac:dyDescent="0.25">
      <c r="B160" t="s">
        <v>186</v>
      </c>
      <c r="C160" s="1">
        <v>45422</v>
      </c>
      <c r="D160" s="1">
        <v>45427</v>
      </c>
      <c r="E160" t="s">
        <v>25</v>
      </c>
      <c r="F160" t="s">
        <v>711</v>
      </c>
      <c r="G160" t="s">
        <v>11</v>
      </c>
      <c r="H160">
        <v>5</v>
      </c>
      <c r="I160" t="str">
        <f>_xlfn.IFS(dOrders_1[[#This Row],[Waktu_Diserahkan_Kurir(Hari)]]&gt;$B$4,"Tidak Patuh",dOrders_1[[#This Row],[Waktu_Diserahkan_Kurir(Hari)]]="","Data Tidak Lengkap",TRUE,"Patuh")</f>
        <v>Patuh</v>
      </c>
      <c r="J160" t="str">
        <f>IF(OR(LEN(dOrders_1[[#This Row],[Nomor_Resi]])=$E$3,LEFT(dOrders_1[[#This Row],[Nomor_Resi]],4)=$E$4,ISNUMBER(VALUE(RIGHT(dOrders_1[[#This Row],[Nomor_Resi]],7)))),"Valid","Tidak Valid")</f>
        <v>Valid</v>
      </c>
      <c r="K160" t="str">
        <f>IF(dOrders_1[[#This Row],[Tgl_Pembayaran]]="","Data Tidak Lengkap","Lengkap")</f>
        <v>Lengkap</v>
      </c>
      <c r="L160" t="str">
        <f>IF(dOrders_1[[#This Row],[Tgl_Diserahkan_Kurir]]="","Data Tidak Lengkap","Lengkap")</f>
        <v>Lengkap</v>
      </c>
      <c r="M160" t="str">
        <f>IF(dOrders_1[[#This Row],[Kurir]]="","Data Tidak Lengkap","Lengkap")</f>
        <v>Lengkap</v>
      </c>
      <c r="N16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60" s="8" t="str">
        <f>IF(dOrders_1[Kurir]="","Kurir Tidak Diisi", IFERROR(VLOOKUP(dOrders_1[[#This Row],[Kurir]],$P$9:$Q$12,2,FALSE),dOrders_1[[#This Row],[Kurir]]))</f>
        <v>SiCepat</v>
      </c>
    </row>
    <row r="161" spans="2:19" x14ac:dyDescent="0.25">
      <c r="B161" t="s">
        <v>187</v>
      </c>
      <c r="C161" s="1">
        <v>45741</v>
      </c>
      <c r="D161" s="1">
        <v>45748</v>
      </c>
      <c r="E161" t="s">
        <v>25</v>
      </c>
      <c r="F161" t="s">
        <v>712</v>
      </c>
      <c r="G161" t="s">
        <v>8</v>
      </c>
      <c r="H161">
        <v>7</v>
      </c>
      <c r="I161" t="str">
        <f>_xlfn.IFS(dOrders_1[[#This Row],[Waktu_Diserahkan_Kurir(Hari)]]&gt;$B$4,"Tidak Patuh",dOrders_1[[#This Row],[Waktu_Diserahkan_Kurir(Hari)]]="","Data Tidak Lengkap",TRUE,"Patuh")</f>
        <v>Tidak Patuh</v>
      </c>
      <c r="J161" t="str">
        <f>IF(OR(LEN(dOrders_1[[#This Row],[Nomor_Resi]])=$E$3,LEFT(dOrders_1[[#This Row],[Nomor_Resi]],4)=$E$4,ISNUMBER(VALUE(RIGHT(dOrders_1[[#This Row],[Nomor_Resi]],7)))),"Valid","Tidak Valid")</f>
        <v>Valid</v>
      </c>
      <c r="K161" t="str">
        <f>IF(dOrders_1[[#This Row],[Tgl_Pembayaran]]="","Data Tidak Lengkap","Lengkap")</f>
        <v>Lengkap</v>
      </c>
      <c r="L161" t="str">
        <f>IF(dOrders_1[[#This Row],[Tgl_Diserahkan_Kurir]]="","Data Tidak Lengkap","Lengkap")</f>
        <v>Lengkap</v>
      </c>
      <c r="M161" t="str">
        <f>IF(dOrders_1[[#This Row],[Kurir]]="","Data Tidak Lengkap","Lengkap")</f>
        <v>Lengkap</v>
      </c>
      <c r="N16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61" s="8" t="str">
        <f>IF(dOrders_1[Kurir]="","Kurir Tidak Diisi", IFERROR(VLOOKUP(dOrders_1[[#This Row],[Kurir]],$P$9:$Q$12,2,FALSE),dOrders_1[[#This Row],[Kurir]]))</f>
        <v>SiCepat</v>
      </c>
    </row>
    <row r="162" spans="2:19" x14ac:dyDescent="0.25">
      <c r="B162" t="s">
        <v>189</v>
      </c>
      <c r="C162" s="1">
        <v>45221</v>
      </c>
      <c r="D162" s="1">
        <v>45223</v>
      </c>
      <c r="E162" t="s">
        <v>7</v>
      </c>
      <c r="F162" t="s">
        <v>713</v>
      </c>
      <c r="G162" t="s">
        <v>8</v>
      </c>
      <c r="H162">
        <v>2</v>
      </c>
      <c r="I162" t="str">
        <f>_xlfn.IFS(dOrders_1[[#This Row],[Waktu_Diserahkan_Kurir(Hari)]]&gt;$B$4,"Tidak Patuh",dOrders_1[[#This Row],[Waktu_Diserahkan_Kurir(Hari)]]="","Data Tidak Lengkap",TRUE,"Patuh")</f>
        <v>Patuh</v>
      </c>
      <c r="J162" t="str">
        <f>IF(OR(LEN(dOrders_1[[#This Row],[Nomor_Resi]])=$E$3,LEFT(dOrders_1[[#This Row],[Nomor_Resi]],4)=$E$4,ISNUMBER(VALUE(RIGHT(dOrders_1[[#This Row],[Nomor_Resi]],7)))),"Valid","Tidak Valid")</f>
        <v>Valid</v>
      </c>
      <c r="K162" t="str">
        <f>IF(dOrders_1[[#This Row],[Tgl_Pembayaran]]="","Data Tidak Lengkap","Lengkap")</f>
        <v>Lengkap</v>
      </c>
      <c r="L162" t="str">
        <f>IF(dOrders_1[[#This Row],[Tgl_Diserahkan_Kurir]]="","Data Tidak Lengkap","Lengkap")</f>
        <v>Lengkap</v>
      </c>
      <c r="M162" t="str">
        <f>IF(dOrders_1[[#This Row],[Kurir]]="","Data Tidak Lengkap","Lengkap")</f>
        <v>Lengkap</v>
      </c>
      <c r="N16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62" s="8" t="str">
        <f>IF(dOrders_1[Kurir]="","Kurir Tidak Diisi", IFERROR(VLOOKUP(dOrders_1[[#This Row],[Kurir]],$P$9:$Q$12,2,FALSE),dOrders_1[[#This Row],[Kurir]]))</f>
        <v>JNE</v>
      </c>
    </row>
    <row r="163" spans="2:19" x14ac:dyDescent="0.25">
      <c r="B163" t="s">
        <v>190</v>
      </c>
      <c r="C163" s="1">
        <v>45557</v>
      </c>
      <c r="D163" s="1">
        <v>45562</v>
      </c>
      <c r="E163" t="s">
        <v>9</v>
      </c>
      <c r="F163" t="s">
        <v>714</v>
      </c>
      <c r="G163" t="s">
        <v>8</v>
      </c>
      <c r="H163">
        <v>5</v>
      </c>
      <c r="I163" t="str">
        <f>_xlfn.IFS(dOrders_1[[#This Row],[Waktu_Diserahkan_Kurir(Hari)]]&gt;$B$4,"Tidak Patuh",dOrders_1[[#This Row],[Waktu_Diserahkan_Kurir(Hari)]]="","Data Tidak Lengkap",TRUE,"Patuh")</f>
        <v>Patuh</v>
      </c>
      <c r="J163" t="str">
        <f>IF(OR(LEN(dOrders_1[[#This Row],[Nomor_Resi]])=$E$3,LEFT(dOrders_1[[#This Row],[Nomor_Resi]],4)=$E$4,ISNUMBER(VALUE(RIGHT(dOrders_1[[#This Row],[Nomor_Resi]],7)))),"Valid","Tidak Valid")</f>
        <v>Valid</v>
      </c>
      <c r="K163" t="str">
        <f>IF(dOrders_1[[#This Row],[Tgl_Pembayaran]]="","Data Tidak Lengkap","Lengkap")</f>
        <v>Lengkap</v>
      </c>
      <c r="L163" t="str">
        <f>IF(dOrders_1[[#This Row],[Tgl_Diserahkan_Kurir]]="","Data Tidak Lengkap","Lengkap")</f>
        <v>Lengkap</v>
      </c>
      <c r="M163" t="str">
        <f>IF(dOrders_1[[#This Row],[Kurir]]="","Data Tidak Lengkap","Lengkap")</f>
        <v>Lengkap</v>
      </c>
      <c r="N16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63" s="8" t="str">
        <f>IF(dOrders_1[Kurir]="","Kurir Tidak Diisi", IFERROR(VLOOKUP(dOrders_1[[#This Row],[Kurir]],$P$9:$Q$12,2,FALSE),dOrders_1[[#This Row],[Kurir]]))</f>
        <v>SiCepat</v>
      </c>
    </row>
    <row r="164" spans="2:19" x14ac:dyDescent="0.25">
      <c r="B164" t="s">
        <v>191</v>
      </c>
      <c r="C164" s="1">
        <v>45490</v>
      </c>
      <c r="D164" s="1">
        <v>45493</v>
      </c>
      <c r="E164" t="s">
        <v>9</v>
      </c>
      <c r="F164" t="s">
        <v>715</v>
      </c>
      <c r="G164" t="s">
        <v>8</v>
      </c>
      <c r="H164">
        <v>3</v>
      </c>
      <c r="I164" t="str">
        <f>_xlfn.IFS(dOrders_1[[#This Row],[Waktu_Diserahkan_Kurir(Hari)]]&gt;$B$4,"Tidak Patuh",dOrders_1[[#This Row],[Waktu_Diserahkan_Kurir(Hari)]]="","Data Tidak Lengkap",TRUE,"Patuh")</f>
        <v>Patuh</v>
      </c>
      <c r="J164" t="str">
        <f>IF(OR(LEN(dOrders_1[[#This Row],[Nomor_Resi]])=$E$3,LEFT(dOrders_1[[#This Row],[Nomor_Resi]],4)=$E$4,ISNUMBER(VALUE(RIGHT(dOrders_1[[#This Row],[Nomor_Resi]],7)))),"Valid","Tidak Valid")</f>
        <v>Valid</v>
      </c>
      <c r="K164" t="str">
        <f>IF(dOrders_1[[#This Row],[Tgl_Pembayaran]]="","Data Tidak Lengkap","Lengkap")</f>
        <v>Lengkap</v>
      </c>
      <c r="L164" t="str">
        <f>IF(dOrders_1[[#This Row],[Tgl_Diserahkan_Kurir]]="","Data Tidak Lengkap","Lengkap")</f>
        <v>Lengkap</v>
      </c>
      <c r="M164" t="str">
        <f>IF(dOrders_1[[#This Row],[Kurir]]="","Data Tidak Lengkap","Lengkap")</f>
        <v>Lengkap</v>
      </c>
      <c r="N16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64" s="8" t="str">
        <f>IF(dOrders_1[Kurir]="","Kurir Tidak Diisi", IFERROR(VLOOKUP(dOrders_1[[#This Row],[Kurir]],$P$9:$Q$12,2,FALSE),dOrders_1[[#This Row],[Kurir]]))</f>
        <v>SiCepat</v>
      </c>
    </row>
    <row r="165" spans="2:19" x14ac:dyDescent="0.25">
      <c r="B165" t="s">
        <v>192</v>
      </c>
      <c r="C165" s="1">
        <v>45594</v>
      </c>
      <c r="D165" s="1">
        <v>45599</v>
      </c>
      <c r="E165" t="s">
        <v>48</v>
      </c>
      <c r="F165" t="s">
        <v>22</v>
      </c>
      <c r="G165" t="s">
        <v>32</v>
      </c>
      <c r="H165">
        <v>5</v>
      </c>
      <c r="I165" t="str">
        <f>_xlfn.IFS(dOrders_1[[#This Row],[Waktu_Diserahkan_Kurir(Hari)]]&gt;$B$4,"Tidak Patuh",dOrders_1[[#This Row],[Waktu_Diserahkan_Kurir(Hari)]]="","Data Tidak Lengkap",TRUE,"Patuh")</f>
        <v>Patuh</v>
      </c>
      <c r="J165" t="str">
        <f>IF(OR(LEN(dOrders_1[[#This Row],[Nomor_Resi]])=$E$3,LEFT(dOrders_1[[#This Row],[Nomor_Resi]],4)=$E$4,ISNUMBER(VALUE(RIGHT(dOrders_1[[#This Row],[Nomor_Resi]],7)))),"Valid","Tidak Valid")</f>
        <v>Tidak Valid</v>
      </c>
      <c r="K165" t="str">
        <f>IF(dOrders_1[[#This Row],[Tgl_Pembayaran]]="","Data Tidak Lengkap","Lengkap")</f>
        <v>Lengkap</v>
      </c>
      <c r="L165" t="str">
        <f>IF(dOrders_1[[#This Row],[Tgl_Diserahkan_Kurir]]="","Data Tidak Lengkap","Lengkap")</f>
        <v>Lengkap</v>
      </c>
      <c r="M165" t="str">
        <f>IF(dOrders_1[[#This Row],[Kurir]]="","Data Tidak Lengkap","Lengkap")</f>
        <v>Lengkap</v>
      </c>
      <c r="N165"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165" s="8" t="str">
        <f>IF(dOrders_1[Kurir]="","Kurir Tidak Diisi", IFERROR(VLOOKUP(dOrders_1[[#This Row],[Kurir]],$P$9:$Q$12,2,FALSE),dOrders_1[[#This Row],[Kurir]]))</f>
        <v>Anteraja</v>
      </c>
    </row>
    <row r="166" spans="2:19" x14ac:dyDescent="0.25">
      <c r="B166" t="s">
        <v>193</v>
      </c>
      <c r="C166" s="1">
        <v>45733</v>
      </c>
      <c r="D166" s="1">
        <v>45732</v>
      </c>
      <c r="E166" t="s">
        <v>25</v>
      </c>
      <c r="F166" t="s">
        <v>22</v>
      </c>
      <c r="G166" t="s">
        <v>11</v>
      </c>
      <c r="H166">
        <v>-1</v>
      </c>
      <c r="I166" t="str">
        <f>_xlfn.IFS(dOrders_1[[#This Row],[Waktu_Diserahkan_Kurir(Hari)]]&gt;$B$4,"Tidak Patuh",dOrders_1[[#This Row],[Waktu_Diserahkan_Kurir(Hari)]]="","Data Tidak Lengkap",TRUE,"Patuh")</f>
        <v>Patuh</v>
      </c>
      <c r="J166" t="str">
        <f>IF(OR(LEN(dOrders_1[[#This Row],[Nomor_Resi]])=$E$3,LEFT(dOrders_1[[#This Row],[Nomor_Resi]],4)=$E$4,ISNUMBER(VALUE(RIGHT(dOrders_1[[#This Row],[Nomor_Resi]],7)))),"Valid","Tidak Valid")</f>
        <v>Tidak Valid</v>
      </c>
      <c r="K166" t="str">
        <f>IF(dOrders_1[[#This Row],[Tgl_Pembayaran]]="","Data Tidak Lengkap","Lengkap")</f>
        <v>Lengkap</v>
      </c>
      <c r="L166" t="str">
        <f>IF(dOrders_1[[#This Row],[Tgl_Diserahkan_Kurir]]="","Data Tidak Lengkap","Lengkap")</f>
        <v>Lengkap</v>
      </c>
      <c r="M166" t="str">
        <f>IF(dOrders_1[[#This Row],[Kurir]]="","Data Tidak Lengkap","Lengkap")</f>
        <v>Lengkap</v>
      </c>
      <c r="N166"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166" s="8" t="str">
        <f>IF(dOrders_1[Kurir]="","Kurir Tidak Diisi", IFERROR(VLOOKUP(dOrders_1[[#This Row],[Kurir]],$P$9:$Q$12,2,FALSE),dOrders_1[[#This Row],[Kurir]]))</f>
        <v>SiCepat</v>
      </c>
    </row>
    <row r="167" spans="2:19" x14ac:dyDescent="0.25">
      <c r="B167" t="s">
        <v>194</v>
      </c>
      <c r="C167" s="1">
        <v>45544</v>
      </c>
      <c r="D167" s="1">
        <v>45546</v>
      </c>
      <c r="E167" t="s">
        <v>25</v>
      </c>
      <c r="F167" t="s">
        <v>716</v>
      </c>
      <c r="G167" t="s">
        <v>32</v>
      </c>
      <c r="H167">
        <v>2</v>
      </c>
      <c r="I167" t="str">
        <f>_xlfn.IFS(dOrders_1[[#This Row],[Waktu_Diserahkan_Kurir(Hari)]]&gt;$B$4,"Tidak Patuh",dOrders_1[[#This Row],[Waktu_Diserahkan_Kurir(Hari)]]="","Data Tidak Lengkap",TRUE,"Patuh")</f>
        <v>Patuh</v>
      </c>
      <c r="J167" t="str">
        <f>IF(OR(LEN(dOrders_1[[#This Row],[Nomor_Resi]])=$E$3,LEFT(dOrders_1[[#This Row],[Nomor_Resi]],4)=$E$4,ISNUMBER(VALUE(RIGHT(dOrders_1[[#This Row],[Nomor_Resi]],7)))),"Valid","Tidak Valid")</f>
        <v>Valid</v>
      </c>
      <c r="K167" t="str">
        <f>IF(dOrders_1[[#This Row],[Tgl_Pembayaran]]="","Data Tidak Lengkap","Lengkap")</f>
        <v>Lengkap</v>
      </c>
      <c r="L167" t="str">
        <f>IF(dOrders_1[[#This Row],[Tgl_Diserahkan_Kurir]]="","Data Tidak Lengkap","Lengkap")</f>
        <v>Lengkap</v>
      </c>
      <c r="M167" t="str">
        <f>IF(dOrders_1[[#This Row],[Kurir]]="","Data Tidak Lengkap","Lengkap")</f>
        <v>Lengkap</v>
      </c>
      <c r="N16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67" s="8" t="str">
        <f>IF(dOrders_1[Kurir]="","Kurir Tidak Diisi", IFERROR(VLOOKUP(dOrders_1[[#This Row],[Kurir]],$P$9:$Q$12,2,FALSE),dOrders_1[[#This Row],[Kurir]]))</f>
        <v>SiCepat</v>
      </c>
    </row>
    <row r="168" spans="2:19" x14ac:dyDescent="0.25">
      <c r="B168" t="s">
        <v>195</v>
      </c>
      <c r="C168" s="1">
        <v>45093</v>
      </c>
      <c r="D168" s="1">
        <v>46207</v>
      </c>
      <c r="E168" t="s">
        <v>23</v>
      </c>
      <c r="F168" t="s">
        <v>717</v>
      </c>
      <c r="G168" t="s">
        <v>32</v>
      </c>
      <c r="H168">
        <v>1114</v>
      </c>
      <c r="I168" t="str">
        <f>_xlfn.IFS(dOrders_1[[#This Row],[Waktu_Diserahkan_Kurir(Hari)]]&gt;$B$4,"Tidak Patuh",dOrders_1[[#This Row],[Waktu_Diserahkan_Kurir(Hari)]]="","Data Tidak Lengkap",TRUE,"Patuh")</f>
        <v>Tidak Patuh</v>
      </c>
      <c r="J168" t="str">
        <f>IF(OR(LEN(dOrders_1[[#This Row],[Nomor_Resi]])=$E$3,LEFT(dOrders_1[[#This Row],[Nomor_Resi]],4)=$E$4,ISNUMBER(VALUE(RIGHT(dOrders_1[[#This Row],[Nomor_Resi]],7)))),"Valid","Tidak Valid")</f>
        <v>Valid</v>
      </c>
      <c r="K168" t="str">
        <f>IF(dOrders_1[[#This Row],[Tgl_Pembayaran]]="","Data Tidak Lengkap","Lengkap")</f>
        <v>Lengkap</v>
      </c>
      <c r="L168" t="str">
        <f>IF(dOrders_1[[#This Row],[Tgl_Diserahkan_Kurir]]="","Data Tidak Lengkap","Lengkap")</f>
        <v>Lengkap</v>
      </c>
      <c r="M168" t="str">
        <f>IF(dOrders_1[[#This Row],[Kurir]]="","Data Tidak Lengkap","Lengkap")</f>
        <v>Lengkap</v>
      </c>
      <c r="N16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68" s="8" t="str">
        <f>IF(dOrders_1[Kurir]="","Kurir Tidak Diisi", IFERROR(VLOOKUP(dOrders_1[[#This Row],[Kurir]],$P$9:$Q$12,2,FALSE),dOrders_1[[#This Row],[Kurir]]))</f>
        <v>JNE</v>
      </c>
    </row>
    <row r="169" spans="2:19" x14ac:dyDescent="0.25">
      <c r="B169" t="s">
        <v>196</v>
      </c>
      <c r="C169" s="1">
        <v>45612</v>
      </c>
      <c r="D169" s="1">
        <v>45614</v>
      </c>
      <c r="E169" t="s">
        <v>7</v>
      </c>
      <c r="F169" t="s">
        <v>718</v>
      </c>
      <c r="G169" t="s">
        <v>11</v>
      </c>
      <c r="H169">
        <v>2</v>
      </c>
      <c r="I169" t="str">
        <f>_xlfn.IFS(dOrders_1[[#This Row],[Waktu_Diserahkan_Kurir(Hari)]]&gt;$B$4,"Tidak Patuh",dOrders_1[[#This Row],[Waktu_Diserahkan_Kurir(Hari)]]="","Data Tidak Lengkap",TRUE,"Patuh")</f>
        <v>Patuh</v>
      </c>
      <c r="J169" t="str">
        <f>IF(OR(LEN(dOrders_1[[#This Row],[Nomor_Resi]])=$E$3,LEFT(dOrders_1[[#This Row],[Nomor_Resi]],4)=$E$4,ISNUMBER(VALUE(RIGHT(dOrders_1[[#This Row],[Nomor_Resi]],7)))),"Valid","Tidak Valid")</f>
        <v>Valid</v>
      </c>
      <c r="K169" t="str">
        <f>IF(dOrders_1[[#This Row],[Tgl_Pembayaran]]="","Data Tidak Lengkap","Lengkap")</f>
        <v>Lengkap</v>
      </c>
      <c r="L169" t="str">
        <f>IF(dOrders_1[[#This Row],[Tgl_Diserahkan_Kurir]]="","Data Tidak Lengkap","Lengkap")</f>
        <v>Lengkap</v>
      </c>
      <c r="M169" t="str">
        <f>IF(dOrders_1[[#This Row],[Kurir]]="","Data Tidak Lengkap","Lengkap")</f>
        <v>Lengkap</v>
      </c>
      <c r="N16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69" s="8" t="str">
        <f>IF(dOrders_1[Kurir]="","Kurir Tidak Diisi", IFERROR(VLOOKUP(dOrders_1[[#This Row],[Kurir]],$P$9:$Q$12,2,FALSE),dOrders_1[[#This Row],[Kurir]]))</f>
        <v>JNE</v>
      </c>
    </row>
    <row r="170" spans="2:19" x14ac:dyDescent="0.25">
      <c r="B170" t="s">
        <v>197</v>
      </c>
      <c r="C170" s="1">
        <v>45667</v>
      </c>
      <c r="D170" s="1">
        <v>45668</v>
      </c>
      <c r="E170" t="s">
        <v>9</v>
      </c>
      <c r="F170" t="s">
        <v>719</v>
      </c>
      <c r="G170" t="s">
        <v>11</v>
      </c>
      <c r="H170">
        <v>1</v>
      </c>
      <c r="I170" t="str">
        <f>_xlfn.IFS(dOrders_1[[#This Row],[Waktu_Diserahkan_Kurir(Hari)]]&gt;$B$4,"Tidak Patuh",dOrders_1[[#This Row],[Waktu_Diserahkan_Kurir(Hari)]]="","Data Tidak Lengkap",TRUE,"Patuh")</f>
        <v>Patuh</v>
      </c>
      <c r="J170" t="str">
        <f>IF(OR(LEN(dOrders_1[[#This Row],[Nomor_Resi]])=$E$3,LEFT(dOrders_1[[#This Row],[Nomor_Resi]],4)=$E$4,ISNUMBER(VALUE(RIGHT(dOrders_1[[#This Row],[Nomor_Resi]],7)))),"Valid","Tidak Valid")</f>
        <v>Valid</v>
      </c>
      <c r="K170" t="str">
        <f>IF(dOrders_1[[#This Row],[Tgl_Pembayaran]]="","Data Tidak Lengkap","Lengkap")</f>
        <v>Lengkap</v>
      </c>
      <c r="L170" t="str">
        <f>IF(dOrders_1[[#This Row],[Tgl_Diserahkan_Kurir]]="","Data Tidak Lengkap","Lengkap")</f>
        <v>Lengkap</v>
      </c>
      <c r="M170" t="str">
        <f>IF(dOrders_1[[#This Row],[Kurir]]="","Data Tidak Lengkap","Lengkap")</f>
        <v>Lengkap</v>
      </c>
      <c r="N17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70" s="8" t="str">
        <f>IF(dOrders_1[Kurir]="","Kurir Tidak Diisi", IFERROR(VLOOKUP(dOrders_1[[#This Row],[Kurir]],$P$9:$Q$12,2,FALSE),dOrders_1[[#This Row],[Kurir]]))</f>
        <v>SiCepat</v>
      </c>
    </row>
    <row r="171" spans="2:19" x14ac:dyDescent="0.25">
      <c r="B171" t="s">
        <v>198</v>
      </c>
      <c r="C171" s="1">
        <v>45047</v>
      </c>
      <c r="D171" s="1">
        <v>45054</v>
      </c>
      <c r="E171" t="s">
        <v>9</v>
      </c>
      <c r="F171" t="s">
        <v>720</v>
      </c>
      <c r="G171" t="s">
        <v>11</v>
      </c>
      <c r="H171">
        <v>7</v>
      </c>
      <c r="I171" t="str">
        <f>_xlfn.IFS(dOrders_1[[#This Row],[Waktu_Diserahkan_Kurir(Hari)]]&gt;$B$4,"Tidak Patuh",dOrders_1[[#This Row],[Waktu_Diserahkan_Kurir(Hari)]]="","Data Tidak Lengkap",TRUE,"Patuh")</f>
        <v>Tidak Patuh</v>
      </c>
      <c r="J171" t="str">
        <f>IF(OR(LEN(dOrders_1[[#This Row],[Nomor_Resi]])=$E$3,LEFT(dOrders_1[[#This Row],[Nomor_Resi]],4)=$E$4,ISNUMBER(VALUE(RIGHT(dOrders_1[[#This Row],[Nomor_Resi]],7)))),"Valid","Tidak Valid")</f>
        <v>Valid</v>
      </c>
      <c r="K171" t="str">
        <f>IF(dOrders_1[[#This Row],[Tgl_Pembayaran]]="","Data Tidak Lengkap","Lengkap")</f>
        <v>Lengkap</v>
      </c>
      <c r="L171" t="str">
        <f>IF(dOrders_1[[#This Row],[Tgl_Diserahkan_Kurir]]="","Data Tidak Lengkap","Lengkap")</f>
        <v>Lengkap</v>
      </c>
      <c r="M171" t="str">
        <f>IF(dOrders_1[[#This Row],[Kurir]]="","Data Tidak Lengkap","Lengkap")</f>
        <v>Lengkap</v>
      </c>
      <c r="N17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71" s="8" t="str">
        <f>IF(dOrders_1[Kurir]="","Kurir Tidak Diisi", IFERROR(VLOOKUP(dOrders_1[[#This Row],[Kurir]],$P$9:$Q$12,2,FALSE),dOrders_1[[#This Row],[Kurir]]))</f>
        <v>SiCepat</v>
      </c>
    </row>
    <row r="172" spans="2:19" x14ac:dyDescent="0.25">
      <c r="B172" t="s">
        <v>199</v>
      </c>
      <c r="C172" s="1">
        <v>45748</v>
      </c>
      <c r="D172" s="1">
        <v>45753</v>
      </c>
      <c r="E172" t="s">
        <v>9</v>
      </c>
      <c r="F172" t="s">
        <v>721</v>
      </c>
      <c r="G172" t="s">
        <v>11</v>
      </c>
      <c r="H172">
        <v>5</v>
      </c>
      <c r="I172" t="str">
        <f>_xlfn.IFS(dOrders_1[[#This Row],[Waktu_Diserahkan_Kurir(Hari)]]&gt;$B$4,"Tidak Patuh",dOrders_1[[#This Row],[Waktu_Diserahkan_Kurir(Hari)]]="","Data Tidak Lengkap",TRUE,"Patuh")</f>
        <v>Patuh</v>
      </c>
      <c r="J172" t="str">
        <f>IF(OR(LEN(dOrders_1[[#This Row],[Nomor_Resi]])=$E$3,LEFT(dOrders_1[[#This Row],[Nomor_Resi]],4)=$E$4,ISNUMBER(VALUE(RIGHT(dOrders_1[[#This Row],[Nomor_Resi]],7)))),"Valid","Tidak Valid")</f>
        <v>Valid</v>
      </c>
      <c r="K172" t="str">
        <f>IF(dOrders_1[[#This Row],[Tgl_Pembayaran]]="","Data Tidak Lengkap","Lengkap")</f>
        <v>Lengkap</v>
      </c>
      <c r="L172" t="str">
        <f>IF(dOrders_1[[#This Row],[Tgl_Diserahkan_Kurir]]="","Data Tidak Lengkap","Lengkap")</f>
        <v>Lengkap</v>
      </c>
      <c r="M172" t="str">
        <f>IF(dOrders_1[[#This Row],[Kurir]]="","Data Tidak Lengkap","Lengkap")</f>
        <v>Lengkap</v>
      </c>
      <c r="N17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72" s="8" t="str">
        <f>IF(dOrders_1[Kurir]="","Kurir Tidak Diisi", IFERROR(VLOOKUP(dOrders_1[[#This Row],[Kurir]],$P$9:$Q$12,2,FALSE),dOrders_1[[#This Row],[Kurir]]))</f>
        <v>SiCepat</v>
      </c>
    </row>
    <row r="173" spans="2:19" x14ac:dyDescent="0.25">
      <c r="B173" t="s">
        <v>200</v>
      </c>
      <c r="C173" s="1">
        <v>45444</v>
      </c>
      <c r="D173" s="1">
        <v>45449</v>
      </c>
      <c r="E173" t="s">
        <v>7</v>
      </c>
      <c r="F173" t="s">
        <v>722</v>
      </c>
      <c r="G173" t="s">
        <v>8</v>
      </c>
      <c r="H173">
        <v>5</v>
      </c>
      <c r="I173" t="str">
        <f>_xlfn.IFS(dOrders_1[[#This Row],[Waktu_Diserahkan_Kurir(Hari)]]&gt;$B$4,"Tidak Patuh",dOrders_1[[#This Row],[Waktu_Diserahkan_Kurir(Hari)]]="","Data Tidak Lengkap",TRUE,"Patuh")</f>
        <v>Patuh</v>
      </c>
      <c r="J173" t="str">
        <f>IF(OR(LEN(dOrders_1[[#This Row],[Nomor_Resi]])=$E$3,LEFT(dOrders_1[[#This Row],[Nomor_Resi]],4)=$E$4,ISNUMBER(VALUE(RIGHT(dOrders_1[[#This Row],[Nomor_Resi]],7)))),"Valid","Tidak Valid")</f>
        <v>Valid</v>
      </c>
      <c r="K173" t="str">
        <f>IF(dOrders_1[[#This Row],[Tgl_Pembayaran]]="","Data Tidak Lengkap","Lengkap")</f>
        <v>Lengkap</v>
      </c>
      <c r="L173" t="str">
        <f>IF(dOrders_1[[#This Row],[Tgl_Diserahkan_Kurir]]="","Data Tidak Lengkap","Lengkap")</f>
        <v>Lengkap</v>
      </c>
      <c r="M173" t="str">
        <f>IF(dOrders_1[[#This Row],[Kurir]]="","Data Tidak Lengkap","Lengkap")</f>
        <v>Lengkap</v>
      </c>
      <c r="N17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73" s="8" t="str">
        <f>IF(dOrders_1[Kurir]="","Kurir Tidak Diisi", IFERROR(VLOOKUP(dOrders_1[[#This Row],[Kurir]],$P$9:$Q$12,2,FALSE),dOrders_1[[#This Row],[Kurir]]))</f>
        <v>JNE</v>
      </c>
    </row>
    <row r="174" spans="2:19" x14ac:dyDescent="0.25">
      <c r="B174" t="s">
        <v>201</v>
      </c>
      <c r="C174" s="1">
        <v>45391</v>
      </c>
      <c r="D174" s="1">
        <v>45394</v>
      </c>
      <c r="E174" t="s">
        <v>9</v>
      </c>
      <c r="F174" t="s">
        <v>24</v>
      </c>
      <c r="G174" t="s">
        <v>32</v>
      </c>
      <c r="H174">
        <v>3</v>
      </c>
      <c r="I174" t="str">
        <f>_xlfn.IFS(dOrders_1[[#This Row],[Waktu_Diserahkan_Kurir(Hari)]]&gt;$B$4,"Tidak Patuh",dOrders_1[[#This Row],[Waktu_Diserahkan_Kurir(Hari)]]="","Data Tidak Lengkap",TRUE,"Patuh")</f>
        <v>Patuh</v>
      </c>
      <c r="J174" t="str">
        <f>IF(OR(LEN(dOrders_1[[#This Row],[Nomor_Resi]])=$E$3,LEFT(dOrders_1[[#This Row],[Nomor_Resi]],4)=$E$4,ISNUMBER(VALUE(RIGHT(dOrders_1[[#This Row],[Nomor_Resi]],7)))),"Valid","Tidak Valid")</f>
        <v>Tidak Valid</v>
      </c>
      <c r="K174" t="str">
        <f>IF(dOrders_1[[#This Row],[Tgl_Pembayaran]]="","Data Tidak Lengkap","Lengkap")</f>
        <v>Lengkap</v>
      </c>
      <c r="L174" t="str">
        <f>IF(dOrders_1[[#This Row],[Tgl_Diserahkan_Kurir]]="","Data Tidak Lengkap","Lengkap")</f>
        <v>Lengkap</v>
      </c>
      <c r="M174" t="str">
        <f>IF(dOrders_1[[#This Row],[Kurir]]="","Data Tidak Lengkap","Lengkap")</f>
        <v>Lengkap</v>
      </c>
      <c r="N174"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174" s="8" t="str">
        <f>IF(dOrders_1[Kurir]="","Kurir Tidak Diisi", IFERROR(VLOOKUP(dOrders_1[[#This Row],[Kurir]],$P$9:$Q$12,2,FALSE),dOrders_1[[#This Row],[Kurir]]))</f>
        <v>SiCepat</v>
      </c>
    </row>
    <row r="175" spans="2:19" x14ac:dyDescent="0.25">
      <c r="B175" t="s">
        <v>202</v>
      </c>
      <c r="C175" s="1">
        <v>45763</v>
      </c>
      <c r="D175" s="1">
        <v>45764</v>
      </c>
      <c r="E175" t="s">
        <v>25</v>
      </c>
      <c r="F175" t="s">
        <v>723</v>
      </c>
      <c r="G175" t="s">
        <v>32</v>
      </c>
      <c r="H175">
        <v>1</v>
      </c>
      <c r="I175" t="str">
        <f>_xlfn.IFS(dOrders_1[[#This Row],[Waktu_Diserahkan_Kurir(Hari)]]&gt;$B$4,"Tidak Patuh",dOrders_1[[#This Row],[Waktu_Diserahkan_Kurir(Hari)]]="","Data Tidak Lengkap",TRUE,"Patuh")</f>
        <v>Patuh</v>
      </c>
      <c r="J175" t="str">
        <f>IF(OR(LEN(dOrders_1[[#This Row],[Nomor_Resi]])=$E$3,LEFT(dOrders_1[[#This Row],[Nomor_Resi]],4)=$E$4,ISNUMBER(VALUE(RIGHT(dOrders_1[[#This Row],[Nomor_Resi]],7)))),"Valid","Tidak Valid")</f>
        <v>Valid</v>
      </c>
      <c r="K175" t="str">
        <f>IF(dOrders_1[[#This Row],[Tgl_Pembayaran]]="","Data Tidak Lengkap","Lengkap")</f>
        <v>Lengkap</v>
      </c>
      <c r="L175" t="str">
        <f>IF(dOrders_1[[#This Row],[Tgl_Diserahkan_Kurir]]="","Data Tidak Lengkap","Lengkap")</f>
        <v>Lengkap</v>
      </c>
      <c r="M175" t="str">
        <f>IF(dOrders_1[[#This Row],[Kurir]]="","Data Tidak Lengkap","Lengkap")</f>
        <v>Lengkap</v>
      </c>
      <c r="N17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75" s="8" t="str">
        <f>IF(dOrders_1[Kurir]="","Kurir Tidak Diisi", IFERROR(VLOOKUP(dOrders_1[[#This Row],[Kurir]],$P$9:$Q$12,2,FALSE),dOrders_1[[#This Row],[Kurir]]))</f>
        <v>SiCepat</v>
      </c>
    </row>
    <row r="176" spans="2:19" x14ac:dyDescent="0.25">
      <c r="B176" t="s">
        <v>203</v>
      </c>
      <c r="C176" s="1">
        <v>45345</v>
      </c>
      <c r="D176" s="1">
        <v>45348</v>
      </c>
      <c r="E176" t="s">
        <v>23</v>
      </c>
      <c r="F176" t="s">
        <v>724</v>
      </c>
      <c r="G176" t="s">
        <v>8</v>
      </c>
      <c r="H176">
        <v>3</v>
      </c>
      <c r="I176" t="str">
        <f>_xlfn.IFS(dOrders_1[[#This Row],[Waktu_Diserahkan_Kurir(Hari)]]&gt;$B$4,"Tidak Patuh",dOrders_1[[#This Row],[Waktu_Diserahkan_Kurir(Hari)]]="","Data Tidak Lengkap",TRUE,"Patuh")</f>
        <v>Patuh</v>
      </c>
      <c r="J176" t="str">
        <f>IF(OR(LEN(dOrders_1[[#This Row],[Nomor_Resi]])=$E$3,LEFT(dOrders_1[[#This Row],[Nomor_Resi]],4)=$E$4,ISNUMBER(VALUE(RIGHT(dOrders_1[[#This Row],[Nomor_Resi]],7)))),"Valid","Tidak Valid")</f>
        <v>Valid</v>
      </c>
      <c r="K176" t="str">
        <f>IF(dOrders_1[[#This Row],[Tgl_Pembayaran]]="","Data Tidak Lengkap","Lengkap")</f>
        <v>Lengkap</v>
      </c>
      <c r="L176" t="str">
        <f>IF(dOrders_1[[#This Row],[Tgl_Diserahkan_Kurir]]="","Data Tidak Lengkap","Lengkap")</f>
        <v>Lengkap</v>
      </c>
      <c r="M176" t="str">
        <f>IF(dOrders_1[[#This Row],[Kurir]]="","Data Tidak Lengkap","Lengkap")</f>
        <v>Lengkap</v>
      </c>
      <c r="N17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76" s="8" t="str">
        <f>IF(dOrders_1[Kurir]="","Kurir Tidak Diisi", IFERROR(VLOOKUP(dOrders_1[[#This Row],[Kurir]],$P$9:$Q$12,2,FALSE),dOrders_1[[#This Row],[Kurir]]))</f>
        <v>JNE</v>
      </c>
    </row>
    <row r="177" spans="2:19" x14ac:dyDescent="0.25">
      <c r="B177" t="s">
        <v>204</v>
      </c>
      <c r="C177" s="1">
        <v>45626</v>
      </c>
      <c r="D177" s="1">
        <v>45629</v>
      </c>
      <c r="E177" t="s">
        <v>9</v>
      </c>
      <c r="F177" t="s">
        <v>12</v>
      </c>
      <c r="G177" t="s">
        <v>8</v>
      </c>
      <c r="H177">
        <v>3</v>
      </c>
      <c r="I177" t="str">
        <f>_xlfn.IFS(dOrders_1[[#This Row],[Waktu_Diserahkan_Kurir(Hari)]]&gt;$B$4,"Tidak Patuh",dOrders_1[[#This Row],[Waktu_Diserahkan_Kurir(Hari)]]="","Data Tidak Lengkap",TRUE,"Patuh")</f>
        <v>Patuh</v>
      </c>
      <c r="J177" t="str">
        <f>IF(OR(LEN(dOrders_1[[#This Row],[Nomor_Resi]])=$E$3,LEFT(dOrders_1[[#This Row],[Nomor_Resi]],4)=$E$4,ISNUMBER(VALUE(RIGHT(dOrders_1[[#This Row],[Nomor_Resi]],7)))),"Valid","Tidak Valid")</f>
        <v>Tidak Valid</v>
      </c>
      <c r="K177" t="str">
        <f>IF(dOrders_1[[#This Row],[Tgl_Pembayaran]]="","Data Tidak Lengkap","Lengkap")</f>
        <v>Lengkap</v>
      </c>
      <c r="L177" t="str">
        <f>IF(dOrders_1[[#This Row],[Tgl_Diserahkan_Kurir]]="","Data Tidak Lengkap","Lengkap")</f>
        <v>Lengkap</v>
      </c>
      <c r="M177" t="str">
        <f>IF(dOrders_1[[#This Row],[Kurir]]="","Data Tidak Lengkap","Lengkap")</f>
        <v>Lengkap</v>
      </c>
      <c r="N177"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177" s="8" t="str">
        <f>IF(dOrders_1[Kurir]="","Kurir Tidak Diisi", IFERROR(VLOOKUP(dOrders_1[[#This Row],[Kurir]],$P$9:$Q$12,2,FALSE),dOrders_1[[#This Row],[Kurir]]))</f>
        <v>SiCepat</v>
      </c>
    </row>
    <row r="178" spans="2:19" x14ac:dyDescent="0.25">
      <c r="B178" t="s">
        <v>205</v>
      </c>
      <c r="C178" s="1">
        <v>45232</v>
      </c>
      <c r="D178" s="1">
        <v>45231</v>
      </c>
      <c r="E178" t="s">
        <v>9</v>
      </c>
      <c r="F178" t="s">
        <v>212</v>
      </c>
      <c r="G178" t="s">
        <v>8</v>
      </c>
      <c r="H178">
        <v>-1</v>
      </c>
      <c r="I178" t="str">
        <f>_xlfn.IFS(dOrders_1[[#This Row],[Waktu_Diserahkan_Kurir(Hari)]]&gt;$B$4,"Tidak Patuh",dOrders_1[[#This Row],[Waktu_Diserahkan_Kurir(Hari)]]="","Data Tidak Lengkap",TRUE,"Patuh")</f>
        <v>Patuh</v>
      </c>
      <c r="J178" t="str">
        <f>IF(OR(LEN(dOrders_1[[#This Row],[Nomor_Resi]])=$E$3,LEFT(dOrders_1[[#This Row],[Nomor_Resi]],4)=$E$4,ISNUMBER(VALUE(RIGHT(dOrders_1[[#This Row],[Nomor_Resi]],7)))),"Valid","Tidak Valid")</f>
        <v>Valid</v>
      </c>
      <c r="K178" t="str">
        <f>IF(dOrders_1[[#This Row],[Tgl_Pembayaran]]="","Data Tidak Lengkap","Lengkap")</f>
        <v>Lengkap</v>
      </c>
      <c r="L178" t="str">
        <f>IF(dOrders_1[[#This Row],[Tgl_Diserahkan_Kurir]]="","Data Tidak Lengkap","Lengkap")</f>
        <v>Lengkap</v>
      </c>
      <c r="M178" t="str">
        <f>IF(dOrders_1[[#This Row],[Kurir]]="","Data Tidak Lengkap","Lengkap")</f>
        <v>Lengkap</v>
      </c>
      <c r="N17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78" s="8" t="str">
        <f>IF(dOrders_1[Kurir]="","Kurir Tidak Diisi", IFERROR(VLOOKUP(dOrders_1[[#This Row],[Kurir]],$P$9:$Q$12,2,FALSE),dOrders_1[[#This Row],[Kurir]]))</f>
        <v>SiCepat</v>
      </c>
    </row>
    <row r="179" spans="2:19" x14ac:dyDescent="0.25">
      <c r="B179" t="s">
        <v>206</v>
      </c>
      <c r="C179" s="1">
        <v>45755</v>
      </c>
      <c r="D179" s="1">
        <v>45770</v>
      </c>
      <c r="E179" t="s">
        <v>23</v>
      </c>
      <c r="F179" t="s">
        <v>725</v>
      </c>
      <c r="G179" t="s">
        <v>32</v>
      </c>
      <c r="H179">
        <v>15</v>
      </c>
      <c r="I179" t="str">
        <f>_xlfn.IFS(dOrders_1[[#This Row],[Waktu_Diserahkan_Kurir(Hari)]]&gt;$B$4,"Tidak Patuh",dOrders_1[[#This Row],[Waktu_Diserahkan_Kurir(Hari)]]="","Data Tidak Lengkap",TRUE,"Patuh")</f>
        <v>Tidak Patuh</v>
      </c>
      <c r="J179" t="str">
        <f>IF(OR(LEN(dOrders_1[[#This Row],[Nomor_Resi]])=$E$3,LEFT(dOrders_1[[#This Row],[Nomor_Resi]],4)=$E$4,ISNUMBER(VALUE(RIGHT(dOrders_1[[#This Row],[Nomor_Resi]],7)))),"Valid","Tidak Valid")</f>
        <v>Valid</v>
      </c>
      <c r="K179" t="str">
        <f>IF(dOrders_1[[#This Row],[Tgl_Pembayaran]]="","Data Tidak Lengkap","Lengkap")</f>
        <v>Lengkap</v>
      </c>
      <c r="L179" t="str">
        <f>IF(dOrders_1[[#This Row],[Tgl_Diserahkan_Kurir]]="","Data Tidak Lengkap","Lengkap")</f>
        <v>Lengkap</v>
      </c>
      <c r="M179" t="str">
        <f>IF(dOrders_1[[#This Row],[Kurir]]="","Data Tidak Lengkap","Lengkap")</f>
        <v>Lengkap</v>
      </c>
      <c r="N17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79" s="8" t="str">
        <f>IF(dOrders_1[Kurir]="","Kurir Tidak Diisi", IFERROR(VLOOKUP(dOrders_1[[#This Row],[Kurir]],$P$9:$Q$12,2,FALSE),dOrders_1[[#This Row],[Kurir]]))</f>
        <v>JNE</v>
      </c>
    </row>
    <row r="180" spans="2:19" x14ac:dyDescent="0.25">
      <c r="B180" t="s">
        <v>207</v>
      </c>
      <c r="C180" s="1">
        <v>45166</v>
      </c>
      <c r="D180" s="1">
        <v>45171</v>
      </c>
      <c r="E180" t="s">
        <v>25</v>
      </c>
      <c r="F180" t="s">
        <v>726</v>
      </c>
      <c r="G180" t="s">
        <v>32</v>
      </c>
      <c r="H180">
        <v>5</v>
      </c>
      <c r="I180" t="str">
        <f>_xlfn.IFS(dOrders_1[[#This Row],[Waktu_Diserahkan_Kurir(Hari)]]&gt;$B$4,"Tidak Patuh",dOrders_1[[#This Row],[Waktu_Diserahkan_Kurir(Hari)]]="","Data Tidak Lengkap",TRUE,"Patuh")</f>
        <v>Patuh</v>
      </c>
      <c r="J180" t="str">
        <f>IF(OR(LEN(dOrders_1[[#This Row],[Nomor_Resi]])=$E$3,LEFT(dOrders_1[[#This Row],[Nomor_Resi]],4)=$E$4,ISNUMBER(VALUE(RIGHT(dOrders_1[[#This Row],[Nomor_Resi]],7)))),"Valid","Tidak Valid")</f>
        <v>Valid</v>
      </c>
      <c r="K180" t="str">
        <f>IF(dOrders_1[[#This Row],[Tgl_Pembayaran]]="","Data Tidak Lengkap","Lengkap")</f>
        <v>Lengkap</v>
      </c>
      <c r="L180" t="str">
        <f>IF(dOrders_1[[#This Row],[Tgl_Diserahkan_Kurir]]="","Data Tidak Lengkap","Lengkap")</f>
        <v>Lengkap</v>
      </c>
      <c r="M180" t="str">
        <f>IF(dOrders_1[[#This Row],[Kurir]]="","Data Tidak Lengkap","Lengkap")</f>
        <v>Lengkap</v>
      </c>
      <c r="N18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80" s="8" t="str">
        <f>IF(dOrders_1[Kurir]="","Kurir Tidak Diisi", IFERROR(VLOOKUP(dOrders_1[[#This Row],[Kurir]],$P$9:$Q$12,2,FALSE),dOrders_1[[#This Row],[Kurir]]))</f>
        <v>SiCepat</v>
      </c>
    </row>
    <row r="181" spans="2:19" x14ac:dyDescent="0.25">
      <c r="B181" t="s">
        <v>208</v>
      </c>
      <c r="C181" s="1">
        <v>45824</v>
      </c>
      <c r="D181" s="1">
        <v>45827</v>
      </c>
      <c r="E181" t="s">
        <v>9</v>
      </c>
      <c r="F181" t="s">
        <v>727</v>
      </c>
      <c r="G181" t="s">
        <v>11</v>
      </c>
      <c r="H181">
        <v>3</v>
      </c>
      <c r="I181" t="str">
        <f>_xlfn.IFS(dOrders_1[[#This Row],[Waktu_Diserahkan_Kurir(Hari)]]&gt;$B$4,"Tidak Patuh",dOrders_1[[#This Row],[Waktu_Diserahkan_Kurir(Hari)]]="","Data Tidak Lengkap",TRUE,"Patuh")</f>
        <v>Patuh</v>
      </c>
      <c r="J181" t="str">
        <f>IF(OR(LEN(dOrders_1[[#This Row],[Nomor_Resi]])=$E$3,LEFT(dOrders_1[[#This Row],[Nomor_Resi]],4)=$E$4,ISNUMBER(VALUE(RIGHT(dOrders_1[[#This Row],[Nomor_Resi]],7)))),"Valid","Tidak Valid")</f>
        <v>Valid</v>
      </c>
      <c r="K181" t="str">
        <f>IF(dOrders_1[[#This Row],[Tgl_Pembayaran]]="","Data Tidak Lengkap","Lengkap")</f>
        <v>Lengkap</v>
      </c>
      <c r="L181" t="str">
        <f>IF(dOrders_1[[#This Row],[Tgl_Diserahkan_Kurir]]="","Data Tidak Lengkap","Lengkap")</f>
        <v>Lengkap</v>
      </c>
      <c r="M181" t="str">
        <f>IF(dOrders_1[[#This Row],[Kurir]]="","Data Tidak Lengkap","Lengkap")</f>
        <v>Lengkap</v>
      </c>
      <c r="N18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81" s="8" t="str">
        <f>IF(dOrders_1[Kurir]="","Kurir Tidak Diisi", IFERROR(VLOOKUP(dOrders_1[[#This Row],[Kurir]],$P$9:$Q$12,2,FALSE),dOrders_1[[#This Row],[Kurir]]))</f>
        <v>SiCepat</v>
      </c>
    </row>
    <row r="182" spans="2:19" x14ac:dyDescent="0.25">
      <c r="B182" t="s">
        <v>209</v>
      </c>
      <c r="C182" s="1">
        <v>45253</v>
      </c>
      <c r="D182" s="1">
        <v>45268</v>
      </c>
      <c r="E182" t="s">
        <v>7</v>
      </c>
      <c r="F182" t="s">
        <v>728</v>
      </c>
      <c r="G182" t="s">
        <v>32</v>
      </c>
      <c r="H182">
        <v>15</v>
      </c>
      <c r="I182" t="str">
        <f>_xlfn.IFS(dOrders_1[[#This Row],[Waktu_Diserahkan_Kurir(Hari)]]&gt;$B$4,"Tidak Patuh",dOrders_1[[#This Row],[Waktu_Diserahkan_Kurir(Hari)]]="","Data Tidak Lengkap",TRUE,"Patuh")</f>
        <v>Tidak Patuh</v>
      </c>
      <c r="J182" t="str">
        <f>IF(OR(LEN(dOrders_1[[#This Row],[Nomor_Resi]])=$E$3,LEFT(dOrders_1[[#This Row],[Nomor_Resi]],4)=$E$4,ISNUMBER(VALUE(RIGHT(dOrders_1[[#This Row],[Nomor_Resi]],7)))),"Valid","Tidak Valid")</f>
        <v>Valid</v>
      </c>
      <c r="K182" t="str">
        <f>IF(dOrders_1[[#This Row],[Tgl_Pembayaran]]="","Data Tidak Lengkap","Lengkap")</f>
        <v>Lengkap</v>
      </c>
      <c r="L182" t="str">
        <f>IF(dOrders_1[[#This Row],[Tgl_Diserahkan_Kurir]]="","Data Tidak Lengkap","Lengkap")</f>
        <v>Lengkap</v>
      </c>
      <c r="M182" t="str">
        <f>IF(dOrders_1[[#This Row],[Kurir]]="","Data Tidak Lengkap","Lengkap")</f>
        <v>Lengkap</v>
      </c>
      <c r="N18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82" s="8" t="str">
        <f>IF(dOrders_1[Kurir]="","Kurir Tidak Diisi", IFERROR(VLOOKUP(dOrders_1[[#This Row],[Kurir]],$P$9:$Q$12,2,FALSE),dOrders_1[[#This Row],[Kurir]]))</f>
        <v>JNE</v>
      </c>
    </row>
    <row r="183" spans="2:19" x14ac:dyDescent="0.25">
      <c r="B183" t="s">
        <v>210</v>
      </c>
      <c r="C183" s="1">
        <v>45353</v>
      </c>
      <c r="D183" s="1">
        <v>45356</v>
      </c>
      <c r="E183" t="s">
        <v>48</v>
      </c>
      <c r="F183" t="s">
        <v>729</v>
      </c>
      <c r="G183" t="s">
        <v>32</v>
      </c>
      <c r="H183">
        <v>3</v>
      </c>
      <c r="I183" t="str">
        <f>_xlfn.IFS(dOrders_1[[#This Row],[Waktu_Diserahkan_Kurir(Hari)]]&gt;$B$4,"Tidak Patuh",dOrders_1[[#This Row],[Waktu_Diserahkan_Kurir(Hari)]]="","Data Tidak Lengkap",TRUE,"Patuh")</f>
        <v>Patuh</v>
      </c>
      <c r="J183" t="str">
        <f>IF(OR(LEN(dOrders_1[[#This Row],[Nomor_Resi]])=$E$3,LEFT(dOrders_1[[#This Row],[Nomor_Resi]],4)=$E$4,ISNUMBER(VALUE(RIGHT(dOrders_1[[#This Row],[Nomor_Resi]],7)))),"Valid","Tidak Valid")</f>
        <v>Valid</v>
      </c>
      <c r="K183" t="str">
        <f>IF(dOrders_1[[#This Row],[Tgl_Pembayaran]]="","Data Tidak Lengkap","Lengkap")</f>
        <v>Lengkap</v>
      </c>
      <c r="L183" t="str">
        <f>IF(dOrders_1[[#This Row],[Tgl_Diserahkan_Kurir]]="","Data Tidak Lengkap","Lengkap")</f>
        <v>Lengkap</v>
      </c>
      <c r="M183" t="str">
        <f>IF(dOrders_1[[#This Row],[Kurir]]="","Data Tidak Lengkap","Lengkap")</f>
        <v>Lengkap</v>
      </c>
      <c r="N18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83" s="8" t="str">
        <f>IF(dOrders_1[Kurir]="","Kurir Tidak Diisi", IFERROR(VLOOKUP(dOrders_1[[#This Row],[Kurir]],$P$9:$Q$12,2,FALSE),dOrders_1[[#This Row],[Kurir]]))</f>
        <v>Anteraja</v>
      </c>
    </row>
    <row r="184" spans="2:19" x14ac:dyDescent="0.25">
      <c r="B184" t="s">
        <v>211</v>
      </c>
      <c r="C184" s="1">
        <v>45313</v>
      </c>
      <c r="D184" s="1">
        <v>45314</v>
      </c>
      <c r="E184" t="s">
        <v>9</v>
      </c>
      <c r="F184" t="s">
        <v>730</v>
      </c>
      <c r="G184" t="s">
        <v>8</v>
      </c>
      <c r="H184">
        <v>1</v>
      </c>
      <c r="I184" t="str">
        <f>_xlfn.IFS(dOrders_1[[#This Row],[Waktu_Diserahkan_Kurir(Hari)]]&gt;$B$4,"Tidak Patuh",dOrders_1[[#This Row],[Waktu_Diserahkan_Kurir(Hari)]]="","Data Tidak Lengkap",TRUE,"Patuh")</f>
        <v>Patuh</v>
      </c>
      <c r="J184" t="str">
        <f>IF(OR(LEN(dOrders_1[[#This Row],[Nomor_Resi]])=$E$3,LEFT(dOrders_1[[#This Row],[Nomor_Resi]],4)=$E$4,ISNUMBER(VALUE(RIGHT(dOrders_1[[#This Row],[Nomor_Resi]],7)))),"Valid","Tidak Valid")</f>
        <v>Valid</v>
      </c>
      <c r="K184" t="str">
        <f>IF(dOrders_1[[#This Row],[Tgl_Pembayaran]]="","Data Tidak Lengkap","Lengkap")</f>
        <v>Lengkap</v>
      </c>
      <c r="L184" t="str">
        <f>IF(dOrders_1[[#This Row],[Tgl_Diserahkan_Kurir]]="","Data Tidak Lengkap","Lengkap")</f>
        <v>Lengkap</v>
      </c>
      <c r="M184" t="str">
        <f>IF(dOrders_1[[#This Row],[Kurir]]="","Data Tidak Lengkap","Lengkap")</f>
        <v>Lengkap</v>
      </c>
      <c r="N18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84" s="8" t="str">
        <f>IF(dOrders_1[Kurir]="","Kurir Tidak Diisi", IFERROR(VLOOKUP(dOrders_1[[#This Row],[Kurir]],$P$9:$Q$12,2,FALSE),dOrders_1[[#This Row],[Kurir]]))</f>
        <v>SiCepat</v>
      </c>
    </row>
    <row r="185" spans="2:19" x14ac:dyDescent="0.25">
      <c r="B185" t="s">
        <v>213</v>
      </c>
      <c r="C185" s="1">
        <v>45686</v>
      </c>
      <c r="D185" s="1">
        <v>45688</v>
      </c>
      <c r="E185" t="s">
        <v>23</v>
      </c>
      <c r="F185" t="s">
        <v>731</v>
      </c>
      <c r="G185" t="s">
        <v>32</v>
      </c>
      <c r="H185">
        <v>2</v>
      </c>
      <c r="I185" t="str">
        <f>_xlfn.IFS(dOrders_1[[#This Row],[Waktu_Diserahkan_Kurir(Hari)]]&gt;$B$4,"Tidak Patuh",dOrders_1[[#This Row],[Waktu_Diserahkan_Kurir(Hari)]]="","Data Tidak Lengkap",TRUE,"Patuh")</f>
        <v>Patuh</v>
      </c>
      <c r="J185" t="str">
        <f>IF(OR(LEN(dOrders_1[[#This Row],[Nomor_Resi]])=$E$3,LEFT(dOrders_1[[#This Row],[Nomor_Resi]],4)=$E$4,ISNUMBER(VALUE(RIGHT(dOrders_1[[#This Row],[Nomor_Resi]],7)))),"Valid","Tidak Valid")</f>
        <v>Valid</v>
      </c>
      <c r="K185" t="str">
        <f>IF(dOrders_1[[#This Row],[Tgl_Pembayaran]]="","Data Tidak Lengkap","Lengkap")</f>
        <v>Lengkap</v>
      </c>
      <c r="L185" t="str">
        <f>IF(dOrders_1[[#This Row],[Tgl_Diserahkan_Kurir]]="","Data Tidak Lengkap","Lengkap")</f>
        <v>Lengkap</v>
      </c>
      <c r="M185" t="str">
        <f>IF(dOrders_1[[#This Row],[Kurir]]="","Data Tidak Lengkap","Lengkap")</f>
        <v>Lengkap</v>
      </c>
      <c r="N18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85" s="8" t="str">
        <f>IF(dOrders_1[Kurir]="","Kurir Tidak Diisi", IFERROR(VLOOKUP(dOrders_1[[#This Row],[Kurir]],$P$9:$Q$12,2,FALSE),dOrders_1[[#This Row],[Kurir]]))</f>
        <v>JNE</v>
      </c>
    </row>
    <row r="186" spans="2:19" x14ac:dyDescent="0.25">
      <c r="B186" t="s">
        <v>214</v>
      </c>
      <c r="C186" s="1">
        <v>45194</v>
      </c>
      <c r="D186" s="1">
        <v>45204</v>
      </c>
      <c r="E186" t="s">
        <v>25</v>
      </c>
      <c r="F186" t="s">
        <v>732</v>
      </c>
      <c r="G186" t="s">
        <v>8</v>
      </c>
      <c r="H186">
        <v>10</v>
      </c>
      <c r="I186" t="str">
        <f>_xlfn.IFS(dOrders_1[[#This Row],[Waktu_Diserahkan_Kurir(Hari)]]&gt;$B$4,"Tidak Patuh",dOrders_1[[#This Row],[Waktu_Diserahkan_Kurir(Hari)]]="","Data Tidak Lengkap",TRUE,"Patuh")</f>
        <v>Tidak Patuh</v>
      </c>
      <c r="J186" t="str">
        <f>IF(OR(LEN(dOrders_1[[#This Row],[Nomor_Resi]])=$E$3,LEFT(dOrders_1[[#This Row],[Nomor_Resi]],4)=$E$4,ISNUMBER(VALUE(RIGHT(dOrders_1[[#This Row],[Nomor_Resi]],7)))),"Valid","Tidak Valid")</f>
        <v>Valid</v>
      </c>
      <c r="K186" t="str">
        <f>IF(dOrders_1[[#This Row],[Tgl_Pembayaran]]="","Data Tidak Lengkap","Lengkap")</f>
        <v>Lengkap</v>
      </c>
      <c r="L186" t="str">
        <f>IF(dOrders_1[[#This Row],[Tgl_Diserahkan_Kurir]]="","Data Tidak Lengkap","Lengkap")</f>
        <v>Lengkap</v>
      </c>
      <c r="M186" t="str">
        <f>IF(dOrders_1[[#This Row],[Kurir]]="","Data Tidak Lengkap","Lengkap")</f>
        <v>Lengkap</v>
      </c>
      <c r="N18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86" s="8" t="str">
        <f>IF(dOrders_1[Kurir]="","Kurir Tidak Diisi", IFERROR(VLOOKUP(dOrders_1[[#This Row],[Kurir]],$P$9:$Q$12,2,FALSE),dOrders_1[[#This Row],[Kurir]]))</f>
        <v>SiCepat</v>
      </c>
    </row>
    <row r="187" spans="2:19" x14ac:dyDescent="0.25">
      <c r="B187" t="s">
        <v>215</v>
      </c>
      <c r="C187" s="1">
        <v>45686</v>
      </c>
      <c r="D187" s="1">
        <v>45689</v>
      </c>
      <c r="E187" t="s">
        <v>7</v>
      </c>
      <c r="F187" t="s">
        <v>733</v>
      </c>
      <c r="G187" t="s">
        <v>11</v>
      </c>
      <c r="H187">
        <v>3</v>
      </c>
      <c r="I187" t="str">
        <f>_xlfn.IFS(dOrders_1[[#This Row],[Waktu_Diserahkan_Kurir(Hari)]]&gt;$B$4,"Tidak Patuh",dOrders_1[[#This Row],[Waktu_Diserahkan_Kurir(Hari)]]="","Data Tidak Lengkap",TRUE,"Patuh")</f>
        <v>Patuh</v>
      </c>
      <c r="J187" t="str">
        <f>IF(OR(LEN(dOrders_1[[#This Row],[Nomor_Resi]])=$E$3,LEFT(dOrders_1[[#This Row],[Nomor_Resi]],4)=$E$4,ISNUMBER(VALUE(RIGHT(dOrders_1[[#This Row],[Nomor_Resi]],7)))),"Valid","Tidak Valid")</f>
        <v>Valid</v>
      </c>
      <c r="K187" t="str">
        <f>IF(dOrders_1[[#This Row],[Tgl_Pembayaran]]="","Data Tidak Lengkap","Lengkap")</f>
        <v>Lengkap</v>
      </c>
      <c r="L187" t="str">
        <f>IF(dOrders_1[[#This Row],[Tgl_Diserahkan_Kurir]]="","Data Tidak Lengkap","Lengkap")</f>
        <v>Lengkap</v>
      </c>
      <c r="M187" t="str">
        <f>IF(dOrders_1[[#This Row],[Kurir]]="","Data Tidak Lengkap","Lengkap")</f>
        <v>Lengkap</v>
      </c>
      <c r="N18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87" s="8" t="str">
        <f>IF(dOrders_1[Kurir]="","Kurir Tidak Diisi", IFERROR(VLOOKUP(dOrders_1[[#This Row],[Kurir]],$P$9:$Q$12,2,FALSE),dOrders_1[[#This Row],[Kurir]]))</f>
        <v>JNE</v>
      </c>
    </row>
    <row r="188" spans="2:19" x14ac:dyDescent="0.25">
      <c r="B188" t="s">
        <v>216</v>
      </c>
      <c r="C188" s="1">
        <v>45597</v>
      </c>
      <c r="D188" s="1">
        <v>45607</v>
      </c>
      <c r="E188" t="s">
        <v>9</v>
      </c>
      <c r="F188" t="s">
        <v>734</v>
      </c>
      <c r="G188" t="s">
        <v>8</v>
      </c>
      <c r="H188">
        <v>10</v>
      </c>
      <c r="I188" t="str">
        <f>_xlfn.IFS(dOrders_1[[#This Row],[Waktu_Diserahkan_Kurir(Hari)]]&gt;$B$4,"Tidak Patuh",dOrders_1[[#This Row],[Waktu_Diserahkan_Kurir(Hari)]]="","Data Tidak Lengkap",TRUE,"Patuh")</f>
        <v>Tidak Patuh</v>
      </c>
      <c r="J188" t="str">
        <f>IF(OR(LEN(dOrders_1[[#This Row],[Nomor_Resi]])=$E$3,LEFT(dOrders_1[[#This Row],[Nomor_Resi]],4)=$E$4,ISNUMBER(VALUE(RIGHT(dOrders_1[[#This Row],[Nomor_Resi]],7)))),"Valid","Tidak Valid")</f>
        <v>Valid</v>
      </c>
      <c r="K188" t="str">
        <f>IF(dOrders_1[[#This Row],[Tgl_Pembayaran]]="","Data Tidak Lengkap","Lengkap")</f>
        <v>Lengkap</v>
      </c>
      <c r="L188" t="str">
        <f>IF(dOrders_1[[#This Row],[Tgl_Diserahkan_Kurir]]="","Data Tidak Lengkap","Lengkap")</f>
        <v>Lengkap</v>
      </c>
      <c r="M188" t="str">
        <f>IF(dOrders_1[[#This Row],[Kurir]]="","Data Tidak Lengkap","Lengkap")</f>
        <v>Lengkap</v>
      </c>
      <c r="N18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88" s="8" t="str">
        <f>IF(dOrders_1[Kurir]="","Kurir Tidak Diisi", IFERROR(VLOOKUP(dOrders_1[[#This Row],[Kurir]],$P$9:$Q$12,2,FALSE),dOrders_1[[#This Row],[Kurir]]))</f>
        <v>SiCepat</v>
      </c>
    </row>
    <row r="189" spans="2:19" x14ac:dyDescent="0.25">
      <c r="B189" t="s">
        <v>217</v>
      </c>
      <c r="C189" s="1">
        <v>45482</v>
      </c>
      <c r="D189" s="1">
        <v>45483</v>
      </c>
      <c r="E189" t="s">
        <v>25</v>
      </c>
      <c r="F189" t="s">
        <v>735</v>
      </c>
      <c r="G189" t="s">
        <v>8</v>
      </c>
      <c r="H189">
        <v>1</v>
      </c>
      <c r="I189" t="str">
        <f>_xlfn.IFS(dOrders_1[[#This Row],[Waktu_Diserahkan_Kurir(Hari)]]&gt;$B$4,"Tidak Patuh",dOrders_1[[#This Row],[Waktu_Diserahkan_Kurir(Hari)]]="","Data Tidak Lengkap",TRUE,"Patuh")</f>
        <v>Patuh</v>
      </c>
      <c r="J189" t="str">
        <f>IF(OR(LEN(dOrders_1[[#This Row],[Nomor_Resi]])=$E$3,LEFT(dOrders_1[[#This Row],[Nomor_Resi]],4)=$E$4,ISNUMBER(VALUE(RIGHT(dOrders_1[[#This Row],[Nomor_Resi]],7)))),"Valid","Tidak Valid")</f>
        <v>Valid</v>
      </c>
      <c r="K189" t="str">
        <f>IF(dOrders_1[[#This Row],[Tgl_Pembayaran]]="","Data Tidak Lengkap","Lengkap")</f>
        <v>Lengkap</v>
      </c>
      <c r="L189" t="str">
        <f>IF(dOrders_1[[#This Row],[Tgl_Diserahkan_Kurir]]="","Data Tidak Lengkap","Lengkap")</f>
        <v>Lengkap</v>
      </c>
      <c r="M189" t="str">
        <f>IF(dOrders_1[[#This Row],[Kurir]]="","Data Tidak Lengkap","Lengkap")</f>
        <v>Lengkap</v>
      </c>
      <c r="N18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89" s="8" t="str">
        <f>IF(dOrders_1[Kurir]="","Kurir Tidak Diisi", IFERROR(VLOOKUP(dOrders_1[[#This Row],[Kurir]],$P$9:$Q$12,2,FALSE),dOrders_1[[#This Row],[Kurir]]))</f>
        <v>SiCepat</v>
      </c>
    </row>
    <row r="190" spans="2:19" x14ac:dyDescent="0.25">
      <c r="B190" t="s">
        <v>218</v>
      </c>
      <c r="C190" s="1">
        <v>45150</v>
      </c>
      <c r="D190" s="1">
        <v>45149</v>
      </c>
      <c r="E190" t="s">
        <v>9</v>
      </c>
      <c r="F190" t="s">
        <v>22</v>
      </c>
      <c r="G190" t="s">
        <v>11</v>
      </c>
      <c r="H190">
        <v>-1</v>
      </c>
      <c r="I190" t="str">
        <f>_xlfn.IFS(dOrders_1[[#This Row],[Waktu_Diserahkan_Kurir(Hari)]]&gt;$B$4,"Tidak Patuh",dOrders_1[[#This Row],[Waktu_Diserahkan_Kurir(Hari)]]="","Data Tidak Lengkap",TRUE,"Patuh")</f>
        <v>Patuh</v>
      </c>
      <c r="J190" t="str">
        <f>IF(OR(LEN(dOrders_1[[#This Row],[Nomor_Resi]])=$E$3,LEFT(dOrders_1[[#This Row],[Nomor_Resi]],4)=$E$4,ISNUMBER(VALUE(RIGHT(dOrders_1[[#This Row],[Nomor_Resi]],7)))),"Valid","Tidak Valid")</f>
        <v>Tidak Valid</v>
      </c>
      <c r="K190" t="str">
        <f>IF(dOrders_1[[#This Row],[Tgl_Pembayaran]]="","Data Tidak Lengkap","Lengkap")</f>
        <v>Lengkap</v>
      </c>
      <c r="L190" t="str">
        <f>IF(dOrders_1[[#This Row],[Tgl_Diserahkan_Kurir]]="","Data Tidak Lengkap","Lengkap")</f>
        <v>Lengkap</v>
      </c>
      <c r="M190" t="str">
        <f>IF(dOrders_1[[#This Row],[Kurir]]="","Data Tidak Lengkap","Lengkap")</f>
        <v>Lengkap</v>
      </c>
      <c r="N190"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190" s="8" t="str">
        <f>IF(dOrders_1[Kurir]="","Kurir Tidak Diisi", IFERROR(VLOOKUP(dOrders_1[[#This Row],[Kurir]],$P$9:$Q$12,2,FALSE),dOrders_1[[#This Row],[Kurir]]))</f>
        <v>SiCepat</v>
      </c>
    </row>
    <row r="191" spans="2:19" x14ac:dyDescent="0.25">
      <c r="B191" t="s">
        <v>219</v>
      </c>
      <c r="C191" s="1">
        <v>45491</v>
      </c>
      <c r="D191" s="1"/>
      <c r="E191" t="s">
        <v>25</v>
      </c>
      <c r="F191" t="s">
        <v>227</v>
      </c>
      <c r="G191" t="s">
        <v>8</v>
      </c>
      <c r="I191" t="str">
        <f>_xlfn.IFS(dOrders_1[[#This Row],[Waktu_Diserahkan_Kurir(Hari)]]&gt;$B$4,"Tidak Patuh",dOrders_1[[#This Row],[Waktu_Diserahkan_Kurir(Hari)]]="","Data Tidak Lengkap",TRUE,"Patuh")</f>
        <v>Data Tidak Lengkap</v>
      </c>
      <c r="J191" t="str">
        <f>IF(OR(LEN(dOrders_1[[#This Row],[Nomor_Resi]])=$E$3,LEFT(dOrders_1[[#This Row],[Nomor_Resi]],4)=$E$4,ISNUMBER(VALUE(RIGHT(dOrders_1[[#This Row],[Nomor_Resi]],7)))),"Valid","Tidak Valid")</f>
        <v>Valid</v>
      </c>
      <c r="K191" t="str">
        <f>IF(dOrders_1[[#This Row],[Tgl_Pembayaran]]="","Data Tidak Lengkap","Lengkap")</f>
        <v>Lengkap</v>
      </c>
      <c r="L191" t="str">
        <f>IF(dOrders_1[[#This Row],[Tgl_Diserahkan_Kurir]]="","Data Tidak Lengkap","Lengkap")</f>
        <v>Data Tidak Lengkap</v>
      </c>
      <c r="M191" t="str">
        <f>IF(dOrders_1[[#This Row],[Kurir]]="","Data Tidak Lengkap","Lengkap")</f>
        <v>Lengkap</v>
      </c>
      <c r="N191"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191" s="8" t="str">
        <f>IF(dOrders_1[Kurir]="","Kurir Tidak Diisi", IFERROR(VLOOKUP(dOrders_1[[#This Row],[Kurir]],$P$9:$Q$12,2,FALSE),dOrders_1[[#This Row],[Kurir]]))</f>
        <v>SiCepat</v>
      </c>
    </row>
    <row r="192" spans="2:19" x14ac:dyDescent="0.25">
      <c r="B192" t="s">
        <v>220</v>
      </c>
      <c r="C192" s="1">
        <v>45463</v>
      </c>
      <c r="D192" s="1">
        <v>45466</v>
      </c>
      <c r="E192" t="s">
        <v>7</v>
      </c>
      <c r="F192" t="s">
        <v>736</v>
      </c>
      <c r="G192" t="s">
        <v>11</v>
      </c>
      <c r="H192">
        <v>3</v>
      </c>
      <c r="I192" t="str">
        <f>_xlfn.IFS(dOrders_1[[#This Row],[Waktu_Diserahkan_Kurir(Hari)]]&gt;$B$4,"Tidak Patuh",dOrders_1[[#This Row],[Waktu_Diserahkan_Kurir(Hari)]]="","Data Tidak Lengkap",TRUE,"Patuh")</f>
        <v>Patuh</v>
      </c>
      <c r="J192" t="str">
        <f>IF(OR(LEN(dOrders_1[[#This Row],[Nomor_Resi]])=$E$3,LEFT(dOrders_1[[#This Row],[Nomor_Resi]],4)=$E$4,ISNUMBER(VALUE(RIGHT(dOrders_1[[#This Row],[Nomor_Resi]],7)))),"Valid","Tidak Valid")</f>
        <v>Valid</v>
      </c>
      <c r="K192" t="str">
        <f>IF(dOrders_1[[#This Row],[Tgl_Pembayaran]]="","Data Tidak Lengkap","Lengkap")</f>
        <v>Lengkap</v>
      </c>
      <c r="L192" t="str">
        <f>IF(dOrders_1[[#This Row],[Tgl_Diserahkan_Kurir]]="","Data Tidak Lengkap","Lengkap")</f>
        <v>Lengkap</v>
      </c>
      <c r="M192" t="str">
        <f>IF(dOrders_1[[#This Row],[Kurir]]="","Data Tidak Lengkap","Lengkap")</f>
        <v>Lengkap</v>
      </c>
      <c r="N19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92" s="8" t="str">
        <f>IF(dOrders_1[Kurir]="","Kurir Tidak Diisi", IFERROR(VLOOKUP(dOrders_1[[#This Row],[Kurir]],$P$9:$Q$12,2,FALSE),dOrders_1[[#This Row],[Kurir]]))</f>
        <v>JNE</v>
      </c>
    </row>
    <row r="193" spans="2:19" x14ac:dyDescent="0.25">
      <c r="B193" t="s">
        <v>221</v>
      </c>
      <c r="C193" s="1">
        <v>45158</v>
      </c>
      <c r="D193" s="1">
        <v>45165</v>
      </c>
      <c r="E193" t="s">
        <v>7</v>
      </c>
      <c r="F193" t="s">
        <v>230</v>
      </c>
      <c r="G193" t="s">
        <v>8</v>
      </c>
      <c r="H193">
        <v>7</v>
      </c>
      <c r="I193" t="str">
        <f>_xlfn.IFS(dOrders_1[[#This Row],[Waktu_Diserahkan_Kurir(Hari)]]&gt;$B$4,"Tidak Patuh",dOrders_1[[#This Row],[Waktu_Diserahkan_Kurir(Hari)]]="","Data Tidak Lengkap",TRUE,"Patuh")</f>
        <v>Tidak Patuh</v>
      </c>
      <c r="J193" t="str">
        <f>IF(OR(LEN(dOrders_1[[#This Row],[Nomor_Resi]])=$E$3,LEFT(dOrders_1[[#This Row],[Nomor_Resi]],4)=$E$4,ISNUMBER(VALUE(RIGHT(dOrders_1[[#This Row],[Nomor_Resi]],7)))),"Valid","Tidak Valid")</f>
        <v>Valid</v>
      </c>
      <c r="K193" t="str">
        <f>IF(dOrders_1[[#This Row],[Tgl_Pembayaran]]="","Data Tidak Lengkap","Lengkap")</f>
        <v>Lengkap</v>
      </c>
      <c r="L193" t="str">
        <f>IF(dOrders_1[[#This Row],[Tgl_Diserahkan_Kurir]]="","Data Tidak Lengkap","Lengkap")</f>
        <v>Lengkap</v>
      </c>
      <c r="M193" t="str">
        <f>IF(dOrders_1[[#This Row],[Kurir]]="","Data Tidak Lengkap","Lengkap")</f>
        <v>Lengkap</v>
      </c>
      <c r="N19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93" s="8" t="str">
        <f>IF(dOrders_1[Kurir]="","Kurir Tidak Diisi", IFERROR(VLOOKUP(dOrders_1[[#This Row],[Kurir]],$P$9:$Q$12,2,FALSE),dOrders_1[[#This Row],[Kurir]]))</f>
        <v>JNE</v>
      </c>
    </row>
    <row r="194" spans="2:19" x14ac:dyDescent="0.25">
      <c r="B194" t="s">
        <v>222</v>
      </c>
      <c r="C194" s="1">
        <v>45011</v>
      </c>
      <c r="D194" s="1">
        <v>45010</v>
      </c>
      <c r="E194" t="s">
        <v>25</v>
      </c>
      <c r="F194" t="s">
        <v>232</v>
      </c>
      <c r="G194" t="s">
        <v>32</v>
      </c>
      <c r="H194">
        <v>-1</v>
      </c>
      <c r="I194" t="str">
        <f>_xlfn.IFS(dOrders_1[[#This Row],[Waktu_Diserahkan_Kurir(Hari)]]&gt;$B$4,"Tidak Patuh",dOrders_1[[#This Row],[Waktu_Diserahkan_Kurir(Hari)]]="","Data Tidak Lengkap",TRUE,"Patuh")</f>
        <v>Patuh</v>
      </c>
      <c r="J194" t="str">
        <f>IF(OR(LEN(dOrders_1[[#This Row],[Nomor_Resi]])=$E$3,LEFT(dOrders_1[[#This Row],[Nomor_Resi]],4)=$E$4,ISNUMBER(VALUE(RIGHT(dOrders_1[[#This Row],[Nomor_Resi]],7)))),"Valid","Tidak Valid")</f>
        <v>Valid</v>
      </c>
      <c r="K194" t="str">
        <f>IF(dOrders_1[[#This Row],[Tgl_Pembayaran]]="","Data Tidak Lengkap","Lengkap")</f>
        <v>Lengkap</v>
      </c>
      <c r="L194" t="str">
        <f>IF(dOrders_1[[#This Row],[Tgl_Diserahkan_Kurir]]="","Data Tidak Lengkap","Lengkap")</f>
        <v>Lengkap</v>
      </c>
      <c r="M194" t="str">
        <f>IF(dOrders_1[[#This Row],[Kurir]]="","Data Tidak Lengkap","Lengkap")</f>
        <v>Lengkap</v>
      </c>
      <c r="N19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94" s="8" t="str">
        <f>IF(dOrders_1[Kurir]="","Kurir Tidak Diisi", IFERROR(VLOOKUP(dOrders_1[[#This Row],[Kurir]],$P$9:$Q$12,2,FALSE),dOrders_1[[#This Row],[Kurir]]))</f>
        <v>SiCepat</v>
      </c>
    </row>
    <row r="195" spans="2:19" x14ac:dyDescent="0.25">
      <c r="B195" t="s">
        <v>223</v>
      </c>
      <c r="C195" s="1">
        <v>44974</v>
      </c>
      <c r="D195" s="1">
        <v>44976</v>
      </c>
      <c r="E195" t="s">
        <v>7</v>
      </c>
      <c r="F195" t="s">
        <v>24</v>
      </c>
      <c r="G195" t="s">
        <v>8</v>
      </c>
      <c r="H195">
        <v>2</v>
      </c>
      <c r="I195" t="str">
        <f>_xlfn.IFS(dOrders_1[[#This Row],[Waktu_Diserahkan_Kurir(Hari)]]&gt;$B$4,"Tidak Patuh",dOrders_1[[#This Row],[Waktu_Diserahkan_Kurir(Hari)]]="","Data Tidak Lengkap",TRUE,"Patuh")</f>
        <v>Patuh</v>
      </c>
      <c r="J195" t="str">
        <f>IF(OR(LEN(dOrders_1[[#This Row],[Nomor_Resi]])=$E$3,LEFT(dOrders_1[[#This Row],[Nomor_Resi]],4)=$E$4,ISNUMBER(VALUE(RIGHT(dOrders_1[[#This Row],[Nomor_Resi]],7)))),"Valid","Tidak Valid")</f>
        <v>Tidak Valid</v>
      </c>
      <c r="K195" t="str">
        <f>IF(dOrders_1[[#This Row],[Tgl_Pembayaran]]="","Data Tidak Lengkap","Lengkap")</f>
        <v>Lengkap</v>
      </c>
      <c r="L195" t="str">
        <f>IF(dOrders_1[[#This Row],[Tgl_Diserahkan_Kurir]]="","Data Tidak Lengkap","Lengkap")</f>
        <v>Lengkap</v>
      </c>
      <c r="M195" t="str">
        <f>IF(dOrders_1[[#This Row],[Kurir]]="","Data Tidak Lengkap","Lengkap")</f>
        <v>Lengkap</v>
      </c>
      <c r="N195"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195" s="8" t="str">
        <f>IF(dOrders_1[Kurir]="","Kurir Tidak Diisi", IFERROR(VLOOKUP(dOrders_1[[#This Row],[Kurir]],$P$9:$Q$12,2,FALSE),dOrders_1[[#This Row],[Kurir]]))</f>
        <v>JNE</v>
      </c>
    </row>
    <row r="196" spans="2:19" x14ac:dyDescent="0.25">
      <c r="B196" t="s">
        <v>224</v>
      </c>
      <c r="C196" s="1">
        <v>45528</v>
      </c>
      <c r="D196" s="1">
        <v>45531</v>
      </c>
      <c r="E196" t="s">
        <v>9</v>
      </c>
      <c r="F196" t="s">
        <v>235</v>
      </c>
      <c r="G196" t="s">
        <v>11</v>
      </c>
      <c r="H196">
        <v>3</v>
      </c>
      <c r="I196" t="str">
        <f>_xlfn.IFS(dOrders_1[[#This Row],[Waktu_Diserahkan_Kurir(Hari)]]&gt;$B$4,"Tidak Patuh",dOrders_1[[#This Row],[Waktu_Diserahkan_Kurir(Hari)]]="","Data Tidak Lengkap",TRUE,"Patuh")</f>
        <v>Patuh</v>
      </c>
      <c r="J196" t="str">
        <f>IF(OR(LEN(dOrders_1[[#This Row],[Nomor_Resi]])=$E$3,LEFT(dOrders_1[[#This Row],[Nomor_Resi]],4)=$E$4,ISNUMBER(VALUE(RIGHT(dOrders_1[[#This Row],[Nomor_Resi]],7)))),"Valid","Tidak Valid")</f>
        <v>Valid</v>
      </c>
      <c r="K196" t="str">
        <f>IF(dOrders_1[[#This Row],[Tgl_Pembayaran]]="","Data Tidak Lengkap","Lengkap")</f>
        <v>Lengkap</v>
      </c>
      <c r="L196" t="str">
        <f>IF(dOrders_1[[#This Row],[Tgl_Diserahkan_Kurir]]="","Data Tidak Lengkap","Lengkap")</f>
        <v>Lengkap</v>
      </c>
      <c r="M196" t="str">
        <f>IF(dOrders_1[[#This Row],[Kurir]]="","Data Tidak Lengkap","Lengkap")</f>
        <v>Lengkap</v>
      </c>
      <c r="N19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96" s="8" t="str">
        <f>IF(dOrders_1[Kurir]="","Kurir Tidak Diisi", IFERROR(VLOOKUP(dOrders_1[[#This Row],[Kurir]],$P$9:$Q$12,2,FALSE),dOrders_1[[#This Row],[Kurir]]))</f>
        <v>SiCepat</v>
      </c>
    </row>
    <row r="197" spans="2:19" x14ac:dyDescent="0.25">
      <c r="B197" t="s">
        <v>225</v>
      </c>
      <c r="C197" s="1">
        <v>45668</v>
      </c>
      <c r="D197" s="1">
        <v>45670</v>
      </c>
      <c r="E197" t="s">
        <v>23</v>
      </c>
      <c r="F197" t="s">
        <v>237</v>
      </c>
      <c r="G197" t="s">
        <v>8</v>
      </c>
      <c r="H197">
        <v>2</v>
      </c>
      <c r="I197" t="str">
        <f>_xlfn.IFS(dOrders_1[[#This Row],[Waktu_Diserahkan_Kurir(Hari)]]&gt;$B$4,"Tidak Patuh",dOrders_1[[#This Row],[Waktu_Diserahkan_Kurir(Hari)]]="","Data Tidak Lengkap",TRUE,"Patuh")</f>
        <v>Patuh</v>
      </c>
      <c r="J197" t="str">
        <f>IF(OR(LEN(dOrders_1[[#This Row],[Nomor_Resi]])=$E$3,LEFT(dOrders_1[[#This Row],[Nomor_Resi]],4)=$E$4,ISNUMBER(VALUE(RIGHT(dOrders_1[[#This Row],[Nomor_Resi]],7)))),"Valid","Tidak Valid")</f>
        <v>Valid</v>
      </c>
      <c r="K197" t="str">
        <f>IF(dOrders_1[[#This Row],[Tgl_Pembayaran]]="","Data Tidak Lengkap","Lengkap")</f>
        <v>Lengkap</v>
      </c>
      <c r="L197" t="str">
        <f>IF(dOrders_1[[#This Row],[Tgl_Diserahkan_Kurir]]="","Data Tidak Lengkap","Lengkap")</f>
        <v>Lengkap</v>
      </c>
      <c r="M197" t="str">
        <f>IF(dOrders_1[[#This Row],[Kurir]]="","Data Tidak Lengkap","Lengkap")</f>
        <v>Lengkap</v>
      </c>
      <c r="N19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97" s="8" t="str">
        <f>IF(dOrders_1[Kurir]="","Kurir Tidak Diisi", IFERROR(VLOOKUP(dOrders_1[[#This Row],[Kurir]],$P$9:$Q$12,2,FALSE),dOrders_1[[#This Row],[Kurir]]))</f>
        <v>JNE</v>
      </c>
    </row>
    <row r="198" spans="2:19" x14ac:dyDescent="0.25">
      <c r="B198" t="s">
        <v>226</v>
      </c>
      <c r="C198" s="1">
        <v>45576</v>
      </c>
      <c r="D198" s="1">
        <v>45583</v>
      </c>
      <c r="E198" t="s">
        <v>23</v>
      </c>
      <c r="F198" t="s">
        <v>737</v>
      </c>
      <c r="G198" t="s">
        <v>8</v>
      </c>
      <c r="H198">
        <v>7</v>
      </c>
      <c r="I198" t="str">
        <f>_xlfn.IFS(dOrders_1[[#This Row],[Waktu_Diserahkan_Kurir(Hari)]]&gt;$B$4,"Tidak Patuh",dOrders_1[[#This Row],[Waktu_Diserahkan_Kurir(Hari)]]="","Data Tidak Lengkap",TRUE,"Patuh")</f>
        <v>Tidak Patuh</v>
      </c>
      <c r="J198" t="str">
        <f>IF(OR(LEN(dOrders_1[[#This Row],[Nomor_Resi]])=$E$3,LEFT(dOrders_1[[#This Row],[Nomor_Resi]],4)=$E$4,ISNUMBER(VALUE(RIGHT(dOrders_1[[#This Row],[Nomor_Resi]],7)))),"Valid","Tidak Valid")</f>
        <v>Valid</v>
      </c>
      <c r="K198" t="str">
        <f>IF(dOrders_1[[#This Row],[Tgl_Pembayaran]]="","Data Tidak Lengkap","Lengkap")</f>
        <v>Lengkap</v>
      </c>
      <c r="L198" t="str">
        <f>IF(dOrders_1[[#This Row],[Tgl_Diserahkan_Kurir]]="","Data Tidak Lengkap","Lengkap")</f>
        <v>Lengkap</v>
      </c>
      <c r="M198" t="str">
        <f>IF(dOrders_1[[#This Row],[Kurir]]="","Data Tidak Lengkap","Lengkap")</f>
        <v>Lengkap</v>
      </c>
      <c r="N19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198" s="8" t="str">
        <f>IF(dOrders_1[Kurir]="","Kurir Tidak Diisi", IFERROR(VLOOKUP(dOrders_1[[#This Row],[Kurir]],$P$9:$Q$12,2,FALSE),dOrders_1[[#This Row],[Kurir]]))</f>
        <v>JNE</v>
      </c>
    </row>
    <row r="199" spans="2:19" x14ac:dyDescent="0.25">
      <c r="B199" t="s">
        <v>228</v>
      </c>
      <c r="C199" s="1">
        <v>45657</v>
      </c>
      <c r="D199" s="1">
        <v>45659</v>
      </c>
      <c r="E199" t="s">
        <v>25</v>
      </c>
      <c r="F199" t="s">
        <v>12</v>
      </c>
      <c r="G199" t="s">
        <v>32</v>
      </c>
      <c r="H199">
        <v>2</v>
      </c>
      <c r="I199" t="str">
        <f>_xlfn.IFS(dOrders_1[[#This Row],[Waktu_Diserahkan_Kurir(Hari)]]&gt;$B$4,"Tidak Patuh",dOrders_1[[#This Row],[Waktu_Diserahkan_Kurir(Hari)]]="","Data Tidak Lengkap",TRUE,"Patuh")</f>
        <v>Patuh</v>
      </c>
      <c r="J199" t="str">
        <f>IF(OR(LEN(dOrders_1[[#This Row],[Nomor_Resi]])=$E$3,LEFT(dOrders_1[[#This Row],[Nomor_Resi]],4)=$E$4,ISNUMBER(VALUE(RIGHT(dOrders_1[[#This Row],[Nomor_Resi]],7)))),"Valid","Tidak Valid")</f>
        <v>Tidak Valid</v>
      </c>
      <c r="K199" t="str">
        <f>IF(dOrders_1[[#This Row],[Tgl_Pembayaran]]="","Data Tidak Lengkap","Lengkap")</f>
        <v>Lengkap</v>
      </c>
      <c r="L199" t="str">
        <f>IF(dOrders_1[[#This Row],[Tgl_Diserahkan_Kurir]]="","Data Tidak Lengkap","Lengkap")</f>
        <v>Lengkap</v>
      </c>
      <c r="M199" t="str">
        <f>IF(dOrders_1[[#This Row],[Kurir]]="","Data Tidak Lengkap","Lengkap")</f>
        <v>Lengkap</v>
      </c>
      <c r="N199"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199" s="8" t="str">
        <f>IF(dOrders_1[Kurir]="","Kurir Tidak Diisi", IFERROR(VLOOKUP(dOrders_1[[#This Row],[Kurir]],$P$9:$Q$12,2,FALSE),dOrders_1[[#This Row],[Kurir]]))</f>
        <v>SiCepat</v>
      </c>
    </row>
    <row r="200" spans="2:19" x14ac:dyDescent="0.25">
      <c r="B200" t="s">
        <v>229</v>
      </c>
      <c r="C200" s="1">
        <v>45382</v>
      </c>
      <c r="D200" s="1">
        <v>45392</v>
      </c>
      <c r="E200" t="s">
        <v>23</v>
      </c>
      <c r="F200" t="s">
        <v>12</v>
      </c>
      <c r="G200" t="s">
        <v>32</v>
      </c>
      <c r="H200">
        <v>10</v>
      </c>
      <c r="I200" t="str">
        <f>_xlfn.IFS(dOrders_1[[#This Row],[Waktu_Diserahkan_Kurir(Hari)]]&gt;$B$4,"Tidak Patuh",dOrders_1[[#This Row],[Waktu_Diserahkan_Kurir(Hari)]]="","Data Tidak Lengkap",TRUE,"Patuh")</f>
        <v>Tidak Patuh</v>
      </c>
      <c r="J200" t="str">
        <f>IF(OR(LEN(dOrders_1[[#This Row],[Nomor_Resi]])=$E$3,LEFT(dOrders_1[[#This Row],[Nomor_Resi]],4)=$E$4,ISNUMBER(VALUE(RIGHT(dOrders_1[[#This Row],[Nomor_Resi]],7)))),"Valid","Tidak Valid")</f>
        <v>Tidak Valid</v>
      </c>
      <c r="K200" t="str">
        <f>IF(dOrders_1[[#This Row],[Tgl_Pembayaran]]="","Data Tidak Lengkap","Lengkap")</f>
        <v>Lengkap</v>
      </c>
      <c r="L200" t="str">
        <f>IF(dOrders_1[[#This Row],[Tgl_Diserahkan_Kurir]]="","Data Tidak Lengkap","Lengkap")</f>
        <v>Lengkap</v>
      </c>
      <c r="M200" t="str">
        <f>IF(dOrders_1[[#This Row],[Kurir]]="","Data Tidak Lengkap","Lengkap")</f>
        <v>Lengkap</v>
      </c>
      <c r="N200"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200" s="8" t="str">
        <f>IF(dOrders_1[Kurir]="","Kurir Tidak Diisi", IFERROR(VLOOKUP(dOrders_1[[#This Row],[Kurir]],$P$9:$Q$12,2,FALSE),dOrders_1[[#This Row],[Kurir]]))</f>
        <v>JNE</v>
      </c>
    </row>
    <row r="201" spans="2:19" x14ac:dyDescent="0.25">
      <c r="B201" t="s">
        <v>231</v>
      </c>
      <c r="C201" s="1">
        <v>45494</v>
      </c>
      <c r="D201" s="1">
        <v>46207</v>
      </c>
      <c r="E201" t="s">
        <v>23</v>
      </c>
      <c r="F201" t="s">
        <v>242</v>
      </c>
      <c r="G201" t="s">
        <v>11</v>
      </c>
      <c r="H201">
        <v>713</v>
      </c>
      <c r="I201" t="str">
        <f>_xlfn.IFS(dOrders_1[[#This Row],[Waktu_Diserahkan_Kurir(Hari)]]&gt;$B$4,"Tidak Patuh",dOrders_1[[#This Row],[Waktu_Diserahkan_Kurir(Hari)]]="","Data Tidak Lengkap",TRUE,"Patuh")</f>
        <v>Tidak Patuh</v>
      </c>
      <c r="J201" t="str">
        <f>IF(OR(LEN(dOrders_1[[#This Row],[Nomor_Resi]])=$E$3,LEFT(dOrders_1[[#This Row],[Nomor_Resi]],4)=$E$4,ISNUMBER(VALUE(RIGHT(dOrders_1[[#This Row],[Nomor_Resi]],7)))),"Valid","Tidak Valid")</f>
        <v>Valid</v>
      </c>
      <c r="K201" t="str">
        <f>IF(dOrders_1[[#This Row],[Tgl_Pembayaran]]="","Data Tidak Lengkap","Lengkap")</f>
        <v>Lengkap</v>
      </c>
      <c r="L201" t="str">
        <f>IF(dOrders_1[[#This Row],[Tgl_Diserahkan_Kurir]]="","Data Tidak Lengkap","Lengkap")</f>
        <v>Lengkap</v>
      </c>
      <c r="M201" t="str">
        <f>IF(dOrders_1[[#This Row],[Kurir]]="","Data Tidak Lengkap","Lengkap")</f>
        <v>Lengkap</v>
      </c>
      <c r="N20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01" s="8" t="str">
        <f>IF(dOrders_1[Kurir]="","Kurir Tidak Diisi", IFERROR(VLOOKUP(dOrders_1[[#This Row],[Kurir]],$P$9:$Q$12,2,FALSE),dOrders_1[[#This Row],[Kurir]]))</f>
        <v>JNE</v>
      </c>
    </row>
    <row r="202" spans="2:19" x14ac:dyDescent="0.25">
      <c r="B202" t="s">
        <v>233</v>
      </c>
      <c r="C202" s="1">
        <v>45316</v>
      </c>
      <c r="D202" s="1">
        <v>45319</v>
      </c>
      <c r="E202" t="s">
        <v>7</v>
      </c>
      <c r="F202" t="s">
        <v>738</v>
      </c>
      <c r="G202" t="s">
        <v>32</v>
      </c>
      <c r="H202">
        <v>3</v>
      </c>
      <c r="I202" t="str">
        <f>_xlfn.IFS(dOrders_1[[#This Row],[Waktu_Diserahkan_Kurir(Hari)]]&gt;$B$4,"Tidak Patuh",dOrders_1[[#This Row],[Waktu_Diserahkan_Kurir(Hari)]]="","Data Tidak Lengkap",TRUE,"Patuh")</f>
        <v>Patuh</v>
      </c>
      <c r="J202" t="str">
        <f>IF(OR(LEN(dOrders_1[[#This Row],[Nomor_Resi]])=$E$3,LEFT(dOrders_1[[#This Row],[Nomor_Resi]],4)=$E$4,ISNUMBER(VALUE(RIGHT(dOrders_1[[#This Row],[Nomor_Resi]],7)))),"Valid","Tidak Valid")</f>
        <v>Valid</v>
      </c>
      <c r="K202" t="str">
        <f>IF(dOrders_1[[#This Row],[Tgl_Pembayaran]]="","Data Tidak Lengkap","Lengkap")</f>
        <v>Lengkap</v>
      </c>
      <c r="L202" t="str">
        <f>IF(dOrders_1[[#This Row],[Tgl_Diserahkan_Kurir]]="","Data Tidak Lengkap","Lengkap")</f>
        <v>Lengkap</v>
      </c>
      <c r="M202" t="str">
        <f>IF(dOrders_1[[#This Row],[Kurir]]="","Data Tidak Lengkap","Lengkap")</f>
        <v>Lengkap</v>
      </c>
      <c r="N20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02" s="8" t="str">
        <f>IF(dOrders_1[Kurir]="","Kurir Tidak Diisi", IFERROR(VLOOKUP(dOrders_1[[#This Row],[Kurir]],$P$9:$Q$12,2,FALSE),dOrders_1[[#This Row],[Kurir]]))</f>
        <v>JNE</v>
      </c>
    </row>
    <row r="203" spans="2:19" x14ac:dyDescent="0.25">
      <c r="B203" t="s">
        <v>234</v>
      </c>
      <c r="C203" s="1">
        <v>45179</v>
      </c>
      <c r="D203" s="1">
        <v>45178</v>
      </c>
      <c r="E203" t="s">
        <v>48</v>
      </c>
      <c r="F203" t="s">
        <v>739</v>
      </c>
      <c r="G203" t="s">
        <v>32</v>
      </c>
      <c r="H203">
        <v>-1</v>
      </c>
      <c r="I203" t="str">
        <f>_xlfn.IFS(dOrders_1[[#This Row],[Waktu_Diserahkan_Kurir(Hari)]]&gt;$B$4,"Tidak Patuh",dOrders_1[[#This Row],[Waktu_Diserahkan_Kurir(Hari)]]="","Data Tidak Lengkap",TRUE,"Patuh")</f>
        <v>Patuh</v>
      </c>
      <c r="J203" t="str">
        <f>IF(OR(LEN(dOrders_1[[#This Row],[Nomor_Resi]])=$E$3,LEFT(dOrders_1[[#This Row],[Nomor_Resi]],4)=$E$4,ISNUMBER(VALUE(RIGHT(dOrders_1[[#This Row],[Nomor_Resi]],7)))),"Valid","Tidak Valid")</f>
        <v>Valid</v>
      </c>
      <c r="K203" t="str">
        <f>IF(dOrders_1[[#This Row],[Tgl_Pembayaran]]="","Data Tidak Lengkap","Lengkap")</f>
        <v>Lengkap</v>
      </c>
      <c r="L203" t="str">
        <f>IF(dOrders_1[[#This Row],[Tgl_Diserahkan_Kurir]]="","Data Tidak Lengkap","Lengkap")</f>
        <v>Lengkap</v>
      </c>
      <c r="M203" t="str">
        <f>IF(dOrders_1[[#This Row],[Kurir]]="","Data Tidak Lengkap","Lengkap")</f>
        <v>Lengkap</v>
      </c>
      <c r="N20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03" s="8" t="str">
        <f>IF(dOrders_1[Kurir]="","Kurir Tidak Diisi", IFERROR(VLOOKUP(dOrders_1[[#This Row],[Kurir]],$P$9:$Q$12,2,FALSE),dOrders_1[[#This Row],[Kurir]]))</f>
        <v>Anteraja</v>
      </c>
    </row>
    <row r="204" spans="2:19" x14ac:dyDescent="0.25">
      <c r="B204" t="s">
        <v>236</v>
      </c>
      <c r="C204" s="1">
        <v>45367</v>
      </c>
      <c r="D204" s="1">
        <v>45370</v>
      </c>
      <c r="E204" t="s">
        <v>9</v>
      </c>
      <c r="F204" t="s">
        <v>740</v>
      </c>
      <c r="G204" t="s">
        <v>11</v>
      </c>
      <c r="H204">
        <v>3</v>
      </c>
      <c r="I204" t="str">
        <f>_xlfn.IFS(dOrders_1[[#This Row],[Waktu_Diserahkan_Kurir(Hari)]]&gt;$B$4,"Tidak Patuh",dOrders_1[[#This Row],[Waktu_Diserahkan_Kurir(Hari)]]="","Data Tidak Lengkap",TRUE,"Patuh")</f>
        <v>Patuh</v>
      </c>
      <c r="J204" t="str">
        <f>IF(OR(LEN(dOrders_1[[#This Row],[Nomor_Resi]])=$E$3,LEFT(dOrders_1[[#This Row],[Nomor_Resi]],4)=$E$4,ISNUMBER(VALUE(RIGHT(dOrders_1[[#This Row],[Nomor_Resi]],7)))),"Valid","Tidak Valid")</f>
        <v>Valid</v>
      </c>
      <c r="K204" t="str">
        <f>IF(dOrders_1[[#This Row],[Tgl_Pembayaran]]="","Data Tidak Lengkap","Lengkap")</f>
        <v>Lengkap</v>
      </c>
      <c r="L204" t="str">
        <f>IF(dOrders_1[[#This Row],[Tgl_Diserahkan_Kurir]]="","Data Tidak Lengkap","Lengkap")</f>
        <v>Lengkap</v>
      </c>
      <c r="M204" t="str">
        <f>IF(dOrders_1[[#This Row],[Kurir]]="","Data Tidak Lengkap","Lengkap")</f>
        <v>Lengkap</v>
      </c>
      <c r="N20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04" s="8" t="str">
        <f>IF(dOrders_1[Kurir]="","Kurir Tidak Diisi", IFERROR(VLOOKUP(dOrders_1[[#This Row],[Kurir]],$P$9:$Q$12,2,FALSE),dOrders_1[[#This Row],[Kurir]]))</f>
        <v>SiCepat</v>
      </c>
    </row>
    <row r="205" spans="2:19" x14ac:dyDescent="0.25">
      <c r="B205" t="s">
        <v>238</v>
      </c>
      <c r="C205" s="1">
        <v>45727</v>
      </c>
      <c r="D205" s="1">
        <v>45732</v>
      </c>
      <c r="E205" t="s">
        <v>23</v>
      </c>
      <c r="F205" t="s">
        <v>741</v>
      </c>
      <c r="G205" t="s">
        <v>11</v>
      </c>
      <c r="H205">
        <v>5</v>
      </c>
      <c r="I205" t="str">
        <f>_xlfn.IFS(dOrders_1[[#This Row],[Waktu_Diserahkan_Kurir(Hari)]]&gt;$B$4,"Tidak Patuh",dOrders_1[[#This Row],[Waktu_Diserahkan_Kurir(Hari)]]="","Data Tidak Lengkap",TRUE,"Patuh")</f>
        <v>Patuh</v>
      </c>
      <c r="J205" t="str">
        <f>IF(OR(LEN(dOrders_1[[#This Row],[Nomor_Resi]])=$E$3,LEFT(dOrders_1[[#This Row],[Nomor_Resi]],4)=$E$4,ISNUMBER(VALUE(RIGHT(dOrders_1[[#This Row],[Nomor_Resi]],7)))),"Valid","Tidak Valid")</f>
        <v>Valid</v>
      </c>
      <c r="K205" t="str">
        <f>IF(dOrders_1[[#This Row],[Tgl_Pembayaran]]="","Data Tidak Lengkap","Lengkap")</f>
        <v>Lengkap</v>
      </c>
      <c r="L205" t="str">
        <f>IF(dOrders_1[[#This Row],[Tgl_Diserahkan_Kurir]]="","Data Tidak Lengkap","Lengkap")</f>
        <v>Lengkap</v>
      </c>
      <c r="M205" t="str">
        <f>IF(dOrders_1[[#This Row],[Kurir]]="","Data Tidak Lengkap","Lengkap")</f>
        <v>Lengkap</v>
      </c>
      <c r="N20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05" s="8" t="str">
        <f>IF(dOrders_1[Kurir]="","Kurir Tidak Diisi", IFERROR(VLOOKUP(dOrders_1[[#This Row],[Kurir]],$P$9:$Q$12,2,FALSE),dOrders_1[[#This Row],[Kurir]]))</f>
        <v>JNE</v>
      </c>
    </row>
    <row r="206" spans="2:19" x14ac:dyDescent="0.25">
      <c r="B206" t="s">
        <v>239</v>
      </c>
      <c r="C206" s="1">
        <v>45141</v>
      </c>
      <c r="D206" s="1">
        <v>45140</v>
      </c>
      <c r="E206" t="s">
        <v>9</v>
      </c>
      <c r="F206" t="s">
        <v>742</v>
      </c>
      <c r="G206" t="s">
        <v>32</v>
      </c>
      <c r="H206">
        <v>-1</v>
      </c>
      <c r="I206" t="str">
        <f>_xlfn.IFS(dOrders_1[[#This Row],[Waktu_Diserahkan_Kurir(Hari)]]&gt;$B$4,"Tidak Patuh",dOrders_1[[#This Row],[Waktu_Diserahkan_Kurir(Hari)]]="","Data Tidak Lengkap",TRUE,"Patuh")</f>
        <v>Patuh</v>
      </c>
      <c r="J206" t="str">
        <f>IF(OR(LEN(dOrders_1[[#This Row],[Nomor_Resi]])=$E$3,LEFT(dOrders_1[[#This Row],[Nomor_Resi]],4)=$E$4,ISNUMBER(VALUE(RIGHT(dOrders_1[[#This Row],[Nomor_Resi]],7)))),"Valid","Tidak Valid")</f>
        <v>Valid</v>
      </c>
      <c r="K206" t="str">
        <f>IF(dOrders_1[[#This Row],[Tgl_Pembayaran]]="","Data Tidak Lengkap","Lengkap")</f>
        <v>Lengkap</v>
      </c>
      <c r="L206" t="str">
        <f>IF(dOrders_1[[#This Row],[Tgl_Diserahkan_Kurir]]="","Data Tidak Lengkap","Lengkap")</f>
        <v>Lengkap</v>
      </c>
      <c r="M206" t="str">
        <f>IF(dOrders_1[[#This Row],[Kurir]]="","Data Tidak Lengkap","Lengkap")</f>
        <v>Lengkap</v>
      </c>
      <c r="N20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06" s="8" t="str">
        <f>IF(dOrders_1[Kurir]="","Kurir Tidak Diisi", IFERROR(VLOOKUP(dOrders_1[[#This Row],[Kurir]],$P$9:$Q$12,2,FALSE),dOrders_1[[#This Row],[Kurir]]))</f>
        <v>SiCepat</v>
      </c>
    </row>
    <row r="207" spans="2:19" x14ac:dyDescent="0.25">
      <c r="B207" t="s">
        <v>240</v>
      </c>
      <c r="C207" s="1">
        <v>45539</v>
      </c>
      <c r="D207" s="1">
        <v>45538</v>
      </c>
      <c r="E207" t="s">
        <v>9</v>
      </c>
      <c r="F207" t="s">
        <v>743</v>
      </c>
      <c r="G207" t="s">
        <v>8</v>
      </c>
      <c r="H207">
        <v>-1</v>
      </c>
      <c r="I207" t="str">
        <f>_xlfn.IFS(dOrders_1[[#This Row],[Waktu_Diserahkan_Kurir(Hari)]]&gt;$B$4,"Tidak Patuh",dOrders_1[[#This Row],[Waktu_Diserahkan_Kurir(Hari)]]="","Data Tidak Lengkap",TRUE,"Patuh")</f>
        <v>Patuh</v>
      </c>
      <c r="J207" t="str">
        <f>IF(OR(LEN(dOrders_1[[#This Row],[Nomor_Resi]])=$E$3,LEFT(dOrders_1[[#This Row],[Nomor_Resi]],4)=$E$4,ISNUMBER(VALUE(RIGHT(dOrders_1[[#This Row],[Nomor_Resi]],7)))),"Valid","Tidak Valid")</f>
        <v>Valid</v>
      </c>
      <c r="K207" t="str">
        <f>IF(dOrders_1[[#This Row],[Tgl_Pembayaran]]="","Data Tidak Lengkap","Lengkap")</f>
        <v>Lengkap</v>
      </c>
      <c r="L207" t="str">
        <f>IF(dOrders_1[[#This Row],[Tgl_Diserahkan_Kurir]]="","Data Tidak Lengkap","Lengkap")</f>
        <v>Lengkap</v>
      </c>
      <c r="M207" t="str">
        <f>IF(dOrders_1[[#This Row],[Kurir]]="","Data Tidak Lengkap","Lengkap")</f>
        <v>Lengkap</v>
      </c>
      <c r="N20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07" s="8" t="str">
        <f>IF(dOrders_1[Kurir]="","Kurir Tidak Diisi", IFERROR(VLOOKUP(dOrders_1[[#This Row],[Kurir]],$P$9:$Q$12,2,FALSE),dOrders_1[[#This Row],[Kurir]]))</f>
        <v>SiCepat</v>
      </c>
    </row>
    <row r="208" spans="2:19" x14ac:dyDescent="0.25">
      <c r="B208" t="s">
        <v>241</v>
      </c>
      <c r="C208" s="1">
        <v>45600</v>
      </c>
      <c r="D208" s="1">
        <v>45610</v>
      </c>
      <c r="E208" t="s">
        <v>48</v>
      </c>
      <c r="F208" t="s">
        <v>744</v>
      </c>
      <c r="G208" t="s">
        <v>8</v>
      </c>
      <c r="H208">
        <v>10</v>
      </c>
      <c r="I208" t="str">
        <f>_xlfn.IFS(dOrders_1[[#This Row],[Waktu_Diserahkan_Kurir(Hari)]]&gt;$B$4,"Tidak Patuh",dOrders_1[[#This Row],[Waktu_Diserahkan_Kurir(Hari)]]="","Data Tidak Lengkap",TRUE,"Patuh")</f>
        <v>Tidak Patuh</v>
      </c>
      <c r="J208" t="str">
        <f>IF(OR(LEN(dOrders_1[[#This Row],[Nomor_Resi]])=$E$3,LEFT(dOrders_1[[#This Row],[Nomor_Resi]],4)=$E$4,ISNUMBER(VALUE(RIGHT(dOrders_1[[#This Row],[Nomor_Resi]],7)))),"Valid","Tidak Valid")</f>
        <v>Valid</v>
      </c>
      <c r="K208" t="str">
        <f>IF(dOrders_1[[#This Row],[Tgl_Pembayaran]]="","Data Tidak Lengkap","Lengkap")</f>
        <v>Lengkap</v>
      </c>
      <c r="L208" t="str">
        <f>IF(dOrders_1[[#This Row],[Tgl_Diserahkan_Kurir]]="","Data Tidak Lengkap","Lengkap")</f>
        <v>Lengkap</v>
      </c>
      <c r="M208" t="str">
        <f>IF(dOrders_1[[#This Row],[Kurir]]="","Data Tidak Lengkap","Lengkap")</f>
        <v>Lengkap</v>
      </c>
      <c r="N20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08" s="8" t="str">
        <f>IF(dOrders_1[Kurir]="","Kurir Tidak Diisi", IFERROR(VLOOKUP(dOrders_1[[#This Row],[Kurir]],$P$9:$Q$12,2,FALSE),dOrders_1[[#This Row],[Kurir]]))</f>
        <v>Anteraja</v>
      </c>
    </row>
    <row r="209" spans="2:19" x14ac:dyDescent="0.25">
      <c r="B209" t="s">
        <v>243</v>
      </c>
      <c r="C209" s="1">
        <v>45449</v>
      </c>
      <c r="D209" s="1">
        <v>45454</v>
      </c>
      <c r="E209" t="s">
        <v>23</v>
      </c>
      <c r="F209" t="s">
        <v>22</v>
      </c>
      <c r="G209" t="s">
        <v>8</v>
      </c>
      <c r="H209">
        <v>5</v>
      </c>
      <c r="I209" t="str">
        <f>_xlfn.IFS(dOrders_1[[#This Row],[Waktu_Diserahkan_Kurir(Hari)]]&gt;$B$4,"Tidak Patuh",dOrders_1[[#This Row],[Waktu_Diserahkan_Kurir(Hari)]]="","Data Tidak Lengkap",TRUE,"Patuh")</f>
        <v>Patuh</v>
      </c>
      <c r="J209" t="str">
        <f>IF(OR(LEN(dOrders_1[[#This Row],[Nomor_Resi]])=$E$3,LEFT(dOrders_1[[#This Row],[Nomor_Resi]],4)=$E$4,ISNUMBER(VALUE(RIGHT(dOrders_1[[#This Row],[Nomor_Resi]],7)))),"Valid","Tidak Valid")</f>
        <v>Tidak Valid</v>
      </c>
      <c r="K209" t="str">
        <f>IF(dOrders_1[[#This Row],[Tgl_Pembayaran]]="","Data Tidak Lengkap","Lengkap")</f>
        <v>Lengkap</v>
      </c>
      <c r="L209" t="str">
        <f>IF(dOrders_1[[#This Row],[Tgl_Diserahkan_Kurir]]="","Data Tidak Lengkap","Lengkap")</f>
        <v>Lengkap</v>
      </c>
      <c r="M209" t="str">
        <f>IF(dOrders_1[[#This Row],[Kurir]]="","Data Tidak Lengkap","Lengkap")</f>
        <v>Lengkap</v>
      </c>
      <c r="N209"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209" s="8" t="str">
        <f>IF(dOrders_1[Kurir]="","Kurir Tidak Diisi", IFERROR(VLOOKUP(dOrders_1[[#This Row],[Kurir]],$P$9:$Q$12,2,FALSE),dOrders_1[[#This Row],[Kurir]]))</f>
        <v>JNE</v>
      </c>
    </row>
    <row r="210" spans="2:19" x14ac:dyDescent="0.25">
      <c r="B210" t="s">
        <v>244</v>
      </c>
      <c r="C210" s="1">
        <v>45229</v>
      </c>
      <c r="D210" s="1">
        <v>45244</v>
      </c>
      <c r="E210" t="s">
        <v>23</v>
      </c>
      <c r="F210" t="s">
        <v>745</v>
      </c>
      <c r="G210" t="s">
        <v>8</v>
      </c>
      <c r="H210">
        <v>15</v>
      </c>
      <c r="I210" t="str">
        <f>_xlfn.IFS(dOrders_1[[#This Row],[Waktu_Diserahkan_Kurir(Hari)]]&gt;$B$4,"Tidak Patuh",dOrders_1[[#This Row],[Waktu_Diserahkan_Kurir(Hari)]]="","Data Tidak Lengkap",TRUE,"Patuh")</f>
        <v>Tidak Patuh</v>
      </c>
      <c r="J210" t="str">
        <f>IF(OR(LEN(dOrders_1[[#This Row],[Nomor_Resi]])=$E$3,LEFT(dOrders_1[[#This Row],[Nomor_Resi]],4)=$E$4,ISNUMBER(VALUE(RIGHT(dOrders_1[[#This Row],[Nomor_Resi]],7)))),"Valid","Tidak Valid")</f>
        <v>Valid</v>
      </c>
      <c r="K210" t="str">
        <f>IF(dOrders_1[[#This Row],[Tgl_Pembayaran]]="","Data Tidak Lengkap","Lengkap")</f>
        <v>Lengkap</v>
      </c>
      <c r="L210" t="str">
        <f>IF(dOrders_1[[#This Row],[Tgl_Diserahkan_Kurir]]="","Data Tidak Lengkap","Lengkap")</f>
        <v>Lengkap</v>
      </c>
      <c r="M210" t="str">
        <f>IF(dOrders_1[[#This Row],[Kurir]]="","Data Tidak Lengkap","Lengkap")</f>
        <v>Lengkap</v>
      </c>
      <c r="N21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10" s="8" t="str">
        <f>IF(dOrders_1[Kurir]="","Kurir Tidak Diisi", IFERROR(VLOOKUP(dOrders_1[[#This Row],[Kurir]],$P$9:$Q$12,2,FALSE),dOrders_1[[#This Row],[Kurir]]))</f>
        <v>JNE</v>
      </c>
    </row>
    <row r="211" spans="2:19" x14ac:dyDescent="0.25">
      <c r="B211" t="s">
        <v>245</v>
      </c>
      <c r="C211" s="1">
        <v>45375</v>
      </c>
      <c r="D211" s="1">
        <v>45374</v>
      </c>
      <c r="E211" t="s">
        <v>7</v>
      </c>
      <c r="F211" t="s">
        <v>746</v>
      </c>
      <c r="G211" t="s">
        <v>11</v>
      </c>
      <c r="H211">
        <v>-1</v>
      </c>
      <c r="I211" t="str">
        <f>_xlfn.IFS(dOrders_1[[#This Row],[Waktu_Diserahkan_Kurir(Hari)]]&gt;$B$4,"Tidak Patuh",dOrders_1[[#This Row],[Waktu_Diserahkan_Kurir(Hari)]]="","Data Tidak Lengkap",TRUE,"Patuh")</f>
        <v>Patuh</v>
      </c>
      <c r="J211" t="str">
        <f>IF(OR(LEN(dOrders_1[[#This Row],[Nomor_Resi]])=$E$3,LEFT(dOrders_1[[#This Row],[Nomor_Resi]],4)=$E$4,ISNUMBER(VALUE(RIGHT(dOrders_1[[#This Row],[Nomor_Resi]],7)))),"Valid","Tidak Valid")</f>
        <v>Valid</v>
      </c>
      <c r="K211" t="str">
        <f>IF(dOrders_1[[#This Row],[Tgl_Pembayaran]]="","Data Tidak Lengkap","Lengkap")</f>
        <v>Lengkap</v>
      </c>
      <c r="L211" t="str">
        <f>IF(dOrders_1[[#This Row],[Tgl_Diserahkan_Kurir]]="","Data Tidak Lengkap","Lengkap")</f>
        <v>Lengkap</v>
      </c>
      <c r="M211" t="str">
        <f>IF(dOrders_1[[#This Row],[Kurir]]="","Data Tidak Lengkap","Lengkap")</f>
        <v>Lengkap</v>
      </c>
      <c r="N21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11" s="8" t="str">
        <f>IF(dOrders_1[Kurir]="","Kurir Tidak Diisi", IFERROR(VLOOKUP(dOrders_1[[#This Row],[Kurir]],$P$9:$Q$12,2,FALSE),dOrders_1[[#This Row],[Kurir]]))</f>
        <v>JNE</v>
      </c>
    </row>
    <row r="212" spans="2:19" x14ac:dyDescent="0.25">
      <c r="B212" t="s">
        <v>246</v>
      </c>
      <c r="C212" s="1">
        <v>45105</v>
      </c>
      <c r="D212" s="1">
        <v>45108</v>
      </c>
      <c r="E212" t="s">
        <v>25</v>
      </c>
      <c r="F212" t="s">
        <v>747</v>
      </c>
      <c r="G212" t="s">
        <v>11</v>
      </c>
      <c r="H212">
        <v>3</v>
      </c>
      <c r="I212" t="str">
        <f>_xlfn.IFS(dOrders_1[[#This Row],[Waktu_Diserahkan_Kurir(Hari)]]&gt;$B$4,"Tidak Patuh",dOrders_1[[#This Row],[Waktu_Diserahkan_Kurir(Hari)]]="","Data Tidak Lengkap",TRUE,"Patuh")</f>
        <v>Patuh</v>
      </c>
      <c r="J212" t="str">
        <f>IF(OR(LEN(dOrders_1[[#This Row],[Nomor_Resi]])=$E$3,LEFT(dOrders_1[[#This Row],[Nomor_Resi]],4)=$E$4,ISNUMBER(VALUE(RIGHT(dOrders_1[[#This Row],[Nomor_Resi]],7)))),"Valid","Tidak Valid")</f>
        <v>Valid</v>
      </c>
      <c r="K212" t="str">
        <f>IF(dOrders_1[[#This Row],[Tgl_Pembayaran]]="","Data Tidak Lengkap","Lengkap")</f>
        <v>Lengkap</v>
      </c>
      <c r="L212" t="str">
        <f>IF(dOrders_1[[#This Row],[Tgl_Diserahkan_Kurir]]="","Data Tidak Lengkap","Lengkap")</f>
        <v>Lengkap</v>
      </c>
      <c r="M212" t="str">
        <f>IF(dOrders_1[[#This Row],[Kurir]]="","Data Tidak Lengkap","Lengkap")</f>
        <v>Lengkap</v>
      </c>
      <c r="N21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12" s="8" t="str">
        <f>IF(dOrders_1[Kurir]="","Kurir Tidak Diisi", IFERROR(VLOOKUP(dOrders_1[[#This Row],[Kurir]],$P$9:$Q$12,2,FALSE),dOrders_1[[#This Row],[Kurir]]))</f>
        <v>SiCepat</v>
      </c>
    </row>
    <row r="213" spans="2:19" x14ac:dyDescent="0.25">
      <c r="B213" t="s">
        <v>247</v>
      </c>
      <c r="C213" s="1">
        <v>45555</v>
      </c>
      <c r="D213" s="1">
        <v>45560</v>
      </c>
      <c r="E213" t="s">
        <v>7</v>
      </c>
      <c r="F213" t="s">
        <v>748</v>
      </c>
      <c r="G213" t="s">
        <v>32</v>
      </c>
      <c r="H213">
        <v>5</v>
      </c>
      <c r="I213" t="str">
        <f>_xlfn.IFS(dOrders_1[[#This Row],[Waktu_Diserahkan_Kurir(Hari)]]&gt;$B$4,"Tidak Patuh",dOrders_1[[#This Row],[Waktu_Diserahkan_Kurir(Hari)]]="","Data Tidak Lengkap",TRUE,"Patuh")</f>
        <v>Patuh</v>
      </c>
      <c r="J213" t="str">
        <f>IF(OR(LEN(dOrders_1[[#This Row],[Nomor_Resi]])=$E$3,LEFT(dOrders_1[[#This Row],[Nomor_Resi]],4)=$E$4,ISNUMBER(VALUE(RIGHT(dOrders_1[[#This Row],[Nomor_Resi]],7)))),"Valid","Tidak Valid")</f>
        <v>Valid</v>
      </c>
      <c r="K213" t="str">
        <f>IF(dOrders_1[[#This Row],[Tgl_Pembayaran]]="","Data Tidak Lengkap","Lengkap")</f>
        <v>Lengkap</v>
      </c>
      <c r="L213" t="str">
        <f>IF(dOrders_1[[#This Row],[Tgl_Diserahkan_Kurir]]="","Data Tidak Lengkap","Lengkap")</f>
        <v>Lengkap</v>
      </c>
      <c r="M213" t="str">
        <f>IF(dOrders_1[[#This Row],[Kurir]]="","Data Tidak Lengkap","Lengkap")</f>
        <v>Lengkap</v>
      </c>
      <c r="N21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13" s="8" t="str">
        <f>IF(dOrders_1[Kurir]="","Kurir Tidak Diisi", IFERROR(VLOOKUP(dOrders_1[[#This Row],[Kurir]],$P$9:$Q$12,2,FALSE),dOrders_1[[#This Row],[Kurir]]))</f>
        <v>JNE</v>
      </c>
    </row>
    <row r="214" spans="2:19" x14ac:dyDescent="0.25">
      <c r="B214" t="s">
        <v>248</v>
      </c>
      <c r="C214" s="1">
        <v>45128</v>
      </c>
      <c r="D214" s="1">
        <v>45127</v>
      </c>
      <c r="E214" t="s">
        <v>9</v>
      </c>
      <c r="F214" t="s">
        <v>749</v>
      </c>
      <c r="G214" t="s">
        <v>11</v>
      </c>
      <c r="H214">
        <v>-1</v>
      </c>
      <c r="I214" t="str">
        <f>_xlfn.IFS(dOrders_1[[#This Row],[Waktu_Diserahkan_Kurir(Hari)]]&gt;$B$4,"Tidak Patuh",dOrders_1[[#This Row],[Waktu_Diserahkan_Kurir(Hari)]]="","Data Tidak Lengkap",TRUE,"Patuh")</f>
        <v>Patuh</v>
      </c>
      <c r="J214" t="str">
        <f>IF(OR(LEN(dOrders_1[[#This Row],[Nomor_Resi]])=$E$3,LEFT(dOrders_1[[#This Row],[Nomor_Resi]],4)=$E$4,ISNUMBER(VALUE(RIGHT(dOrders_1[[#This Row],[Nomor_Resi]],7)))),"Valid","Tidak Valid")</f>
        <v>Valid</v>
      </c>
      <c r="K214" t="str">
        <f>IF(dOrders_1[[#This Row],[Tgl_Pembayaran]]="","Data Tidak Lengkap","Lengkap")</f>
        <v>Lengkap</v>
      </c>
      <c r="L214" t="str">
        <f>IF(dOrders_1[[#This Row],[Tgl_Diserahkan_Kurir]]="","Data Tidak Lengkap","Lengkap")</f>
        <v>Lengkap</v>
      </c>
      <c r="M214" t="str">
        <f>IF(dOrders_1[[#This Row],[Kurir]]="","Data Tidak Lengkap","Lengkap")</f>
        <v>Lengkap</v>
      </c>
      <c r="N21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14" s="8" t="str">
        <f>IF(dOrders_1[Kurir]="","Kurir Tidak Diisi", IFERROR(VLOOKUP(dOrders_1[[#This Row],[Kurir]],$P$9:$Q$12,2,FALSE),dOrders_1[[#This Row],[Kurir]]))</f>
        <v>SiCepat</v>
      </c>
    </row>
    <row r="215" spans="2:19" x14ac:dyDescent="0.25">
      <c r="B215" t="s">
        <v>249</v>
      </c>
      <c r="C215" s="1">
        <v>45103</v>
      </c>
      <c r="D215" s="1">
        <v>45110</v>
      </c>
      <c r="E215" t="s">
        <v>23</v>
      </c>
      <c r="F215" t="s">
        <v>750</v>
      </c>
      <c r="G215" t="s">
        <v>8</v>
      </c>
      <c r="H215">
        <v>7</v>
      </c>
      <c r="I215" t="str">
        <f>_xlfn.IFS(dOrders_1[[#This Row],[Waktu_Diserahkan_Kurir(Hari)]]&gt;$B$4,"Tidak Patuh",dOrders_1[[#This Row],[Waktu_Diserahkan_Kurir(Hari)]]="","Data Tidak Lengkap",TRUE,"Patuh")</f>
        <v>Tidak Patuh</v>
      </c>
      <c r="J215" t="str">
        <f>IF(OR(LEN(dOrders_1[[#This Row],[Nomor_Resi]])=$E$3,LEFT(dOrders_1[[#This Row],[Nomor_Resi]],4)=$E$4,ISNUMBER(VALUE(RIGHT(dOrders_1[[#This Row],[Nomor_Resi]],7)))),"Valid","Tidak Valid")</f>
        <v>Valid</v>
      </c>
      <c r="K215" t="str">
        <f>IF(dOrders_1[[#This Row],[Tgl_Pembayaran]]="","Data Tidak Lengkap","Lengkap")</f>
        <v>Lengkap</v>
      </c>
      <c r="L215" t="str">
        <f>IF(dOrders_1[[#This Row],[Tgl_Diserahkan_Kurir]]="","Data Tidak Lengkap","Lengkap")</f>
        <v>Lengkap</v>
      </c>
      <c r="M215" t="str">
        <f>IF(dOrders_1[[#This Row],[Kurir]]="","Data Tidak Lengkap","Lengkap")</f>
        <v>Lengkap</v>
      </c>
      <c r="N21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15" s="8" t="str">
        <f>IF(dOrders_1[Kurir]="","Kurir Tidak Diisi", IFERROR(VLOOKUP(dOrders_1[[#This Row],[Kurir]],$P$9:$Q$12,2,FALSE),dOrders_1[[#This Row],[Kurir]]))</f>
        <v>JNE</v>
      </c>
    </row>
    <row r="216" spans="2:19" x14ac:dyDescent="0.25">
      <c r="B216" t="s">
        <v>250</v>
      </c>
      <c r="C216" s="1">
        <v>45425</v>
      </c>
      <c r="D216" s="1">
        <v>45428</v>
      </c>
      <c r="E216" t="s">
        <v>25</v>
      </c>
      <c r="F216" t="s">
        <v>751</v>
      </c>
      <c r="G216" t="s">
        <v>8</v>
      </c>
      <c r="H216">
        <v>3</v>
      </c>
      <c r="I216" t="str">
        <f>_xlfn.IFS(dOrders_1[[#This Row],[Waktu_Diserahkan_Kurir(Hari)]]&gt;$B$4,"Tidak Patuh",dOrders_1[[#This Row],[Waktu_Diserahkan_Kurir(Hari)]]="","Data Tidak Lengkap",TRUE,"Patuh")</f>
        <v>Patuh</v>
      </c>
      <c r="J216" t="str">
        <f>IF(OR(LEN(dOrders_1[[#This Row],[Nomor_Resi]])=$E$3,LEFT(dOrders_1[[#This Row],[Nomor_Resi]],4)=$E$4,ISNUMBER(VALUE(RIGHT(dOrders_1[[#This Row],[Nomor_Resi]],7)))),"Valid","Tidak Valid")</f>
        <v>Valid</v>
      </c>
      <c r="K216" t="str">
        <f>IF(dOrders_1[[#This Row],[Tgl_Pembayaran]]="","Data Tidak Lengkap","Lengkap")</f>
        <v>Lengkap</v>
      </c>
      <c r="L216" t="str">
        <f>IF(dOrders_1[[#This Row],[Tgl_Diserahkan_Kurir]]="","Data Tidak Lengkap","Lengkap")</f>
        <v>Lengkap</v>
      </c>
      <c r="M216" t="str">
        <f>IF(dOrders_1[[#This Row],[Kurir]]="","Data Tidak Lengkap","Lengkap")</f>
        <v>Lengkap</v>
      </c>
      <c r="N21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16" s="8" t="str">
        <f>IF(dOrders_1[Kurir]="","Kurir Tidak Diisi", IFERROR(VLOOKUP(dOrders_1[[#This Row],[Kurir]],$P$9:$Q$12,2,FALSE),dOrders_1[[#This Row],[Kurir]]))</f>
        <v>SiCepat</v>
      </c>
    </row>
    <row r="217" spans="2:19" x14ac:dyDescent="0.25">
      <c r="B217" t="s">
        <v>251</v>
      </c>
      <c r="C217" s="1">
        <v>45761</v>
      </c>
      <c r="D217" s="1">
        <v>45776</v>
      </c>
      <c r="E217" t="s">
        <v>9</v>
      </c>
      <c r="F217" t="s">
        <v>752</v>
      </c>
      <c r="G217" t="s">
        <v>32</v>
      </c>
      <c r="H217">
        <v>15</v>
      </c>
      <c r="I217" t="str">
        <f>_xlfn.IFS(dOrders_1[[#This Row],[Waktu_Diserahkan_Kurir(Hari)]]&gt;$B$4,"Tidak Patuh",dOrders_1[[#This Row],[Waktu_Diserahkan_Kurir(Hari)]]="","Data Tidak Lengkap",TRUE,"Patuh")</f>
        <v>Tidak Patuh</v>
      </c>
      <c r="J217" t="str">
        <f>IF(OR(LEN(dOrders_1[[#This Row],[Nomor_Resi]])=$E$3,LEFT(dOrders_1[[#This Row],[Nomor_Resi]],4)=$E$4,ISNUMBER(VALUE(RIGHT(dOrders_1[[#This Row],[Nomor_Resi]],7)))),"Valid","Tidak Valid")</f>
        <v>Valid</v>
      </c>
      <c r="K217" t="str">
        <f>IF(dOrders_1[[#This Row],[Tgl_Pembayaran]]="","Data Tidak Lengkap","Lengkap")</f>
        <v>Lengkap</v>
      </c>
      <c r="L217" t="str">
        <f>IF(dOrders_1[[#This Row],[Tgl_Diserahkan_Kurir]]="","Data Tidak Lengkap","Lengkap")</f>
        <v>Lengkap</v>
      </c>
      <c r="M217" t="str">
        <f>IF(dOrders_1[[#This Row],[Kurir]]="","Data Tidak Lengkap","Lengkap")</f>
        <v>Lengkap</v>
      </c>
      <c r="N21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17" s="8" t="str">
        <f>IF(dOrders_1[Kurir]="","Kurir Tidak Diisi", IFERROR(VLOOKUP(dOrders_1[[#This Row],[Kurir]],$P$9:$Q$12,2,FALSE),dOrders_1[[#This Row],[Kurir]]))</f>
        <v>SiCepat</v>
      </c>
    </row>
    <row r="218" spans="2:19" x14ac:dyDescent="0.25">
      <c r="B218" t="s">
        <v>252</v>
      </c>
      <c r="C218" s="1">
        <v>45157</v>
      </c>
      <c r="D218" s="1">
        <v>45164</v>
      </c>
      <c r="E218" t="s">
        <v>9</v>
      </c>
      <c r="F218" t="s">
        <v>753</v>
      </c>
      <c r="G218" t="s">
        <v>11</v>
      </c>
      <c r="H218">
        <v>7</v>
      </c>
      <c r="I218" t="str">
        <f>_xlfn.IFS(dOrders_1[[#This Row],[Waktu_Diserahkan_Kurir(Hari)]]&gt;$B$4,"Tidak Patuh",dOrders_1[[#This Row],[Waktu_Diserahkan_Kurir(Hari)]]="","Data Tidak Lengkap",TRUE,"Patuh")</f>
        <v>Tidak Patuh</v>
      </c>
      <c r="J218" t="str">
        <f>IF(OR(LEN(dOrders_1[[#This Row],[Nomor_Resi]])=$E$3,LEFT(dOrders_1[[#This Row],[Nomor_Resi]],4)=$E$4,ISNUMBER(VALUE(RIGHT(dOrders_1[[#This Row],[Nomor_Resi]],7)))),"Valid","Tidak Valid")</f>
        <v>Valid</v>
      </c>
      <c r="K218" t="str">
        <f>IF(dOrders_1[[#This Row],[Tgl_Pembayaran]]="","Data Tidak Lengkap","Lengkap")</f>
        <v>Lengkap</v>
      </c>
      <c r="L218" t="str">
        <f>IF(dOrders_1[[#This Row],[Tgl_Diserahkan_Kurir]]="","Data Tidak Lengkap","Lengkap")</f>
        <v>Lengkap</v>
      </c>
      <c r="M218" t="str">
        <f>IF(dOrders_1[[#This Row],[Kurir]]="","Data Tidak Lengkap","Lengkap")</f>
        <v>Lengkap</v>
      </c>
      <c r="N21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18" s="8" t="str">
        <f>IF(dOrders_1[Kurir]="","Kurir Tidak Diisi", IFERROR(VLOOKUP(dOrders_1[[#This Row],[Kurir]],$P$9:$Q$12,2,FALSE),dOrders_1[[#This Row],[Kurir]]))</f>
        <v>SiCepat</v>
      </c>
    </row>
    <row r="219" spans="2:19" x14ac:dyDescent="0.25">
      <c r="B219" t="s">
        <v>253</v>
      </c>
      <c r="C219" s="1">
        <v>45150</v>
      </c>
      <c r="D219" s="1">
        <v>45165</v>
      </c>
      <c r="E219" t="s">
        <v>7</v>
      </c>
      <c r="F219" t="s">
        <v>754</v>
      </c>
      <c r="G219" t="s">
        <v>32</v>
      </c>
      <c r="H219">
        <v>15</v>
      </c>
      <c r="I219" t="str">
        <f>_xlfn.IFS(dOrders_1[[#This Row],[Waktu_Diserahkan_Kurir(Hari)]]&gt;$B$4,"Tidak Patuh",dOrders_1[[#This Row],[Waktu_Diserahkan_Kurir(Hari)]]="","Data Tidak Lengkap",TRUE,"Patuh")</f>
        <v>Tidak Patuh</v>
      </c>
      <c r="J219" t="str">
        <f>IF(OR(LEN(dOrders_1[[#This Row],[Nomor_Resi]])=$E$3,LEFT(dOrders_1[[#This Row],[Nomor_Resi]],4)=$E$4,ISNUMBER(VALUE(RIGHT(dOrders_1[[#This Row],[Nomor_Resi]],7)))),"Valid","Tidak Valid")</f>
        <v>Valid</v>
      </c>
      <c r="K219" t="str">
        <f>IF(dOrders_1[[#This Row],[Tgl_Pembayaran]]="","Data Tidak Lengkap","Lengkap")</f>
        <v>Lengkap</v>
      </c>
      <c r="L219" t="str">
        <f>IF(dOrders_1[[#This Row],[Tgl_Diserahkan_Kurir]]="","Data Tidak Lengkap","Lengkap")</f>
        <v>Lengkap</v>
      </c>
      <c r="M219" t="str">
        <f>IF(dOrders_1[[#This Row],[Kurir]]="","Data Tidak Lengkap","Lengkap")</f>
        <v>Lengkap</v>
      </c>
      <c r="N21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19" s="8" t="str">
        <f>IF(dOrders_1[Kurir]="","Kurir Tidak Diisi", IFERROR(VLOOKUP(dOrders_1[[#This Row],[Kurir]],$P$9:$Q$12,2,FALSE),dOrders_1[[#This Row],[Kurir]]))</f>
        <v>JNE</v>
      </c>
    </row>
    <row r="220" spans="2:19" x14ac:dyDescent="0.25">
      <c r="B220" t="s">
        <v>254</v>
      </c>
      <c r="C220" s="1">
        <v>45813</v>
      </c>
      <c r="D220" s="1">
        <v>45815</v>
      </c>
      <c r="E220" t="s">
        <v>25</v>
      </c>
      <c r="F220" t="s">
        <v>755</v>
      </c>
      <c r="G220" t="s">
        <v>8</v>
      </c>
      <c r="H220">
        <v>2</v>
      </c>
      <c r="I220" t="str">
        <f>_xlfn.IFS(dOrders_1[[#This Row],[Waktu_Diserahkan_Kurir(Hari)]]&gt;$B$4,"Tidak Patuh",dOrders_1[[#This Row],[Waktu_Diserahkan_Kurir(Hari)]]="","Data Tidak Lengkap",TRUE,"Patuh")</f>
        <v>Patuh</v>
      </c>
      <c r="J220" t="str">
        <f>IF(OR(LEN(dOrders_1[[#This Row],[Nomor_Resi]])=$E$3,LEFT(dOrders_1[[#This Row],[Nomor_Resi]],4)=$E$4,ISNUMBER(VALUE(RIGHT(dOrders_1[[#This Row],[Nomor_Resi]],7)))),"Valid","Tidak Valid")</f>
        <v>Valid</v>
      </c>
      <c r="K220" t="str">
        <f>IF(dOrders_1[[#This Row],[Tgl_Pembayaran]]="","Data Tidak Lengkap","Lengkap")</f>
        <v>Lengkap</v>
      </c>
      <c r="L220" t="str">
        <f>IF(dOrders_1[[#This Row],[Tgl_Diserahkan_Kurir]]="","Data Tidak Lengkap","Lengkap")</f>
        <v>Lengkap</v>
      </c>
      <c r="M220" t="str">
        <f>IF(dOrders_1[[#This Row],[Kurir]]="","Data Tidak Lengkap","Lengkap")</f>
        <v>Lengkap</v>
      </c>
      <c r="N22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20" s="8" t="str">
        <f>IF(dOrders_1[Kurir]="","Kurir Tidak Diisi", IFERROR(VLOOKUP(dOrders_1[[#This Row],[Kurir]],$P$9:$Q$12,2,FALSE),dOrders_1[[#This Row],[Kurir]]))</f>
        <v>SiCepat</v>
      </c>
    </row>
    <row r="221" spans="2:19" x14ac:dyDescent="0.25">
      <c r="B221" t="s">
        <v>255</v>
      </c>
      <c r="C221" s="1">
        <v>45751</v>
      </c>
      <c r="D221" s="1">
        <v>45752</v>
      </c>
      <c r="E221" t="s">
        <v>23</v>
      </c>
      <c r="F221" t="s">
        <v>756</v>
      </c>
      <c r="G221" t="s">
        <v>32</v>
      </c>
      <c r="H221">
        <v>1</v>
      </c>
      <c r="I221" t="str">
        <f>_xlfn.IFS(dOrders_1[[#This Row],[Waktu_Diserahkan_Kurir(Hari)]]&gt;$B$4,"Tidak Patuh",dOrders_1[[#This Row],[Waktu_Diserahkan_Kurir(Hari)]]="","Data Tidak Lengkap",TRUE,"Patuh")</f>
        <v>Patuh</v>
      </c>
      <c r="J221" t="str">
        <f>IF(OR(LEN(dOrders_1[[#This Row],[Nomor_Resi]])=$E$3,LEFT(dOrders_1[[#This Row],[Nomor_Resi]],4)=$E$4,ISNUMBER(VALUE(RIGHT(dOrders_1[[#This Row],[Nomor_Resi]],7)))),"Valid","Tidak Valid")</f>
        <v>Valid</v>
      </c>
      <c r="K221" t="str">
        <f>IF(dOrders_1[[#This Row],[Tgl_Pembayaran]]="","Data Tidak Lengkap","Lengkap")</f>
        <v>Lengkap</v>
      </c>
      <c r="L221" t="str">
        <f>IF(dOrders_1[[#This Row],[Tgl_Diserahkan_Kurir]]="","Data Tidak Lengkap","Lengkap")</f>
        <v>Lengkap</v>
      </c>
      <c r="M221" t="str">
        <f>IF(dOrders_1[[#This Row],[Kurir]]="","Data Tidak Lengkap","Lengkap")</f>
        <v>Lengkap</v>
      </c>
      <c r="N22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21" s="8" t="str">
        <f>IF(dOrders_1[Kurir]="","Kurir Tidak Diisi", IFERROR(VLOOKUP(dOrders_1[[#This Row],[Kurir]],$P$9:$Q$12,2,FALSE),dOrders_1[[#This Row],[Kurir]]))</f>
        <v>JNE</v>
      </c>
    </row>
    <row r="222" spans="2:19" x14ac:dyDescent="0.25">
      <c r="B222" t="s">
        <v>256</v>
      </c>
      <c r="C222" s="1">
        <v>44987</v>
      </c>
      <c r="D222" s="1">
        <v>44994</v>
      </c>
      <c r="E222" t="s">
        <v>25</v>
      </c>
      <c r="F222" t="s">
        <v>757</v>
      </c>
      <c r="G222" t="s">
        <v>11</v>
      </c>
      <c r="H222">
        <v>7</v>
      </c>
      <c r="I222" t="str">
        <f>_xlfn.IFS(dOrders_1[[#This Row],[Waktu_Diserahkan_Kurir(Hari)]]&gt;$B$4,"Tidak Patuh",dOrders_1[[#This Row],[Waktu_Diserahkan_Kurir(Hari)]]="","Data Tidak Lengkap",TRUE,"Patuh")</f>
        <v>Tidak Patuh</v>
      </c>
      <c r="J222" t="str">
        <f>IF(OR(LEN(dOrders_1[[#This Row],[Nomor_Resi]])=$E$3,LEFT(dOrders_1[[#This Row],[Nomor_Resi]],4)=$E$4,ISNUMBER(VALUE(RIGHT(dOrders_1[[#This Row],[Nomor_Resi]],7)))),"Valid","Tidak Valid")</f>
        <v>Valid</v>
      </c>
      <c r="K222" t="str">
        <f>IF(dOrders_1[[#This Row],[Tgl_Pembayaran]]="","Data Tidak Lengkap","Lengkap")</f>
        <v>Lengkap</v>
      </c>
      <c r="L222" t="str">
        <f>IF(dOrders_1[[#This Row],[Tgl_Diserahkan_Kurir]]="","Data Tidak Lengkap","Lengkap")</f>
        <v>Lengkap</v>
      </c>
      <c r="M222" t="str">
        <f>IF(dOrders_1[[#This Row],[Kurir]]="","Data Tidak Lengkap","Lengkap")</f>
        <v>Lengkap</v>
      </c>
      <c r="N22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22" s="8" t="str">
        <f>IF(dOrders_1[Kurir]="","Kurir Tidak Diisi", IFERROR(VLOOKUP(dOrders_1[[#This Row],[Kurir]],$P$9:$Q$12,2,FALSE),dOrders_1[[#This Row],[Kurir]]))</f>
        <v>SiCepat</v>
      </c>
    </row>
    <row r="223" spans="2:19" x14ac:dyDescent="0.25">
      <c r="B223" t="s">
        <v>257</v>
      </c>
      <c r="C223" s="1">
        <v>45574</v>
      </c>
      <c r="D223" s="1">
        <v>45581</v>
      </c>
      <c r="E223" t="s">
        <v>23</v>
      </c>
      <c r="F223" t="s">
        <v>758</v>
      </c>
      <c r="G223" t="s">
        <v>11</v>
      </c>
      <c r="H223">
        <v>7</v>
      </c>
      <c r="I223" t="str">
        <f>_xlfn.IFS(dOrders_1[[#This Row],[Waktu_Diserahkan_Kurir(Hari)]]&gt;$B$4,"Tidak Patuh",dOrders_1[[#This Row],[Waktu_Diserahkan_Kurir(Hari)]]="","Data Tidak Lengkap",TRUE,"Patuh")</f>
        <v>Tidak Patuh</v>
      </c>
      <c r="J223" t="str">
        <f>IF(OR(LEN(dOrders_1[[#This Row],[Nomor_Resi]])=$E$3,LEFT(dOrders_1[[#This Row],[Nomor_Resi]],4)=$E$4,ISNUMBER(VALUE(RIGHT(dOrders_1[[#This Row],[Nomor_Resi]],7)))),"Valid","Tidak Valid")</f>
        <v>Valid</v>
      </c>
      <c r="K223" t="str">
        <f>IF(dOrders_1[[#This Row],[Tgl_Pembayaran]]="","Data Tidak Lengkap","Lengkap")</f>
        <v>Lengkap</v>
      </c>
      <c r="L223" t="str">
        <f>IF(dOrders_1[[#This Row],[Tgl_Diserahkan_Kurir]]="","Data Tidak Lengkap","Lengkap")</f>
        <v>Lengkap</v>
      </c>
      <c r="M223" t="str">
        <f>IF(dOrders_1[[#This Row],[Kurir]]="","Data Tidak Lengkap","Lengkap")</f>
        <v>Lengkap</v>
      </c>
      <c r="N22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23" s="8" t="str">
        <f>IF(dOrders_1[Kurir]="","Kurir Tidak Diisi", IFERROR(VLOOKUP(dOrders_1[[#This Row],[Kurir]],$P$9:$Q$12,2,FALSE),dOrders_1[[#This Row],[Kurir]]))</f>
        <v>JNE</v>
      </c>
    </row>
    <row r="224" spans="2:19" x14ac:dyDescent="0.25">
      <c r="B224" t="s">
        <v>258</v>
      </c>
      <c r="C224" s="1">
        <v>44929</v>
      </c>
      <c r="D224" s="1">
        <v>44931</v>
      </c>
      <c r="E224" t="s">
        <v>25</v>
      </c>
      <c r="F224" t="s">
        <v>759</v>
      </c>
      <c r="G224" t="s">
        <v>32</v>
      </c>
      <c r="H224">
        <v>2</v>
      </c>
      <c r="I224" t="str">
        <f>_xlfn.IFS(dOrders_1[[#This Row],[Waktu_Diserahkan_Kurir(Hari)]]&gt;$B$4,"Tidak Patuh",dOrders_1[[#This Row],[Waktu_Diserahkan_Kurir(Hari)]]="","Data Tidak Lengkap",TRUE,"Patuh")</f>
        <v>Patuh</v>
      </c>
      <c r="J224" t="str">
        <f>IF(OR(LEN(dOrders_1[[#This Row],[Nomor_Resi]])=$E$3,LEFT(dOrders_1[[#This Row],[Nomor_Resi]],4)=$E$4,ISNUMBER(VALUE(RIGHT(dOrders_1[[#This Row],[Nomor_Resi]],7)))),"Valid","Tidak Valid")</f>
        <v>Valid</v>
      </c>
      <c r="K224" t="str">
        <f>IF(dOrders_1[[#This Row],[Tgl_Pembayaran]]="","Data Tidak Lengkap","Lengkap")</f>
        <v>Lengkap</v>
      </c>
      <c r="L224" t="str">
        <f>IF(dOrders_1[[#This Row],[Tgl_Diserahkan_Kurir]]="","Data Tidak Lengkap","Lengkap")</f>
        <v>Lengkap</v>
      </c>
      <c r="M224" t="str">
        <f>IF(dOrders_1[[#This Row],[Kurir]]="","Data Tidak Lengkap","Lengkap")</f>
        <v>Lengkap</v>
      </c>
      <c r="N22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24" s="8" t="str">
        <f>IF(dOrders_1[Kurir]="","Kurir Tidak Diisi", IFERROR(VLOOKUP(dOrders_1[[#This Row],[Kurir]],$P$9:$Q$12,2,FALSE),dOrders_1[[#This Row],[Kurir]]))</f>
        <v>SiCepat</v>
      </c>
    </row>
    <row r="225" spans="2:19" x14ac:dyDescent="0.25">
      <c r="B225" t="s">
        <v>259</v>
      </c>
      <c r="C225" s="1">
        <v>45775</v>
      </c>
      <c r="D225" s="1">
        <v>45782</v>
      </c>
      <c r="E225" t="s">
        <v>25</v>
      </c>
      <c r="F225" t="s">
        <v>760</v>
      </c>
      <c r="G225" t="s">
        <v>8</v>
      </c>
      <c r="H225">
        <v>7</v>
      </c>
      <c r="I225" t="str">
        <f>_xlfn.IFS(dOrders_1[[#This Row],[Waktu_Diserahkan_Kurir(Hari)]]&gt;$B$4,"Tidak Patuh",dOrders_1[[#This Row],[Waktu_Diserahkan_Kurir(Hari)]]="","Data Tidak Lengkap",TRUE,"Patuh")</f>
        <v>Tidak Patuh</v>
      </c>
      <c r="J225" t="str">
        <f>IF(OR(LEN(dOrders_1[[#This Row],[Nomor_Resi]])=$E$3,LEFT(dOrders_1[[#This Row],[Nomor_Resi]],4)=$E$4,ISNUMBER(VALUE(RIGHT(dOrders_1[[#This Row],[Nomor_Resi]],7)))),"Valid","Tidak Valid")</f>
        <v>Valid</v>
      </c>
      <c r="K225" t="str">
        <f>IF(dOrders_1[[#This Row],[Tgl_Pembayaran]]="","Data Tidak Lengkap","Lengkap")</f>
        <v>Lengkap</v>
      </c>
      <c r="L225" t="str">
        <f>IF(dOrders_1[[#This Row],[Tgl_Diserahkan_Kurir]]="","Data Tidak Lengkap","Lengkap")</f>
        <v>Lengkap</v>
      </c>
      <c r="M225" t="str">
        <f>IF(dOrders_1[[#This Row],[Kurir]]="","Data Tidak Lengkap","Lengkap")</f>
        <v>Lengkap</v>
      </c>
      <c r="N22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25" s="8" t="str">
        <f>IF(dOrders_1[Kurir]="","Kurir Tidak Diisi", IFERROR(VLOOKUP(dOrders_1[[#This Row],[Kurir]],$P$9:$Q$12,2,FALSE),dOrders_1[[#This Row],[Kurir]]))</f>
        <v>SiCepat</v>
      </c>
    </row>
    <row r="226" spans="2:19" x14ac:dyDescent="0.25">
      <c r="B226" t="s">
        <v>260</v>
      </c>
      <c r="C226" s="1">
        <v>45054</v>
      </c>
      <c r="D226" s="1">
        <v>45057</v>
      </c>
      <c r="E226" t="s">
        <v>7</v>
      </c>
      <c r="F226" t="s">
        <v>761</v>
      </c>
      <c r="G226" t="s">
        <v>11</v>
      </c>
      <c r="H226">
        <v>3</v>
      </c>
      <c r="I226" t="str">
        <f>_xlfn.IFS(dOrders_1[[#This Row],[Waktu_Diserahkan_Kurir(Hari)]]&gt;$B$4,"Tidak Patuh",dOrders_1[[#This Row],[Waktu_Diserahkan_Kurir(Hari)]]="","Data Tidak Lengkap",TRUE,"Patuh")</f>
        <v>Patuh</v>
      </c>
      <c r="J226" t="str">
        <f>IF(OR(LEN(dOrders_1[[#This Row],[Nomor_Resi]])=$E$3,LEFT(dOrders_1[[#This Row],[Nomor_Resi]],4)=$E$4,ISNUMBER(VALUE(RIGHT(dOrders_1[[#This Row],[Nomor_Resi]],7)))),"Valid","Tidak Valid")</f>
        <v>Valid</v>
      </c>
      <c r="K226" t="str">
        <f>IF(dOrders_1[[#This Row],[Tgl_Pembayaran]]="","Data Tidak Lengkap","Lengkap")</f>
        <v>Lengkap</v>
      </c>
      <c r="L226" t="str">
        <f>IF(dOrders_1[[#This Row],[Tgl_Diserahkan_Kurir]]="","Data Tidak Lengkap","Lengkap")</f>
        <v>Lengkap</v>
      </c>
      <c r="M226" t="str">
        <f>IF(dOrders_1[[#This Row],[Kurir]]="","Data Tidak Lengkap","Lengkap")</f>
        <v>Lengkap</v>
      </c>
      <c r="N22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26" s="8" t="str">
        <f>IF(dOrders_1[Kurir]="","Kurir Tidak Diisi", IFERROR(VLOOKUP(dOrders_1[[#This Row],[Kurir]],$P$9:$Q$12,2,FALSE),dOrders_1[[#This Row],[Kurir]]))</f>
        <v>JNE</v>
      </c>
    </row>
    <row r="227" spans="2:19" x14ac:dyDescent="0.25">
      <c r="B227" t="s">
        <v>261</v>
      </c>
      <c r="C227" s="1">
        <v>45296</v>
      </c>
      <c r="D227" s="1">
        <v>45303</v>
      </c>
      <c r="E227" t="s">
        <v>7</v>
      </c>
      <c r="F227" t="s">
        <v>762</v>
      </c>
      <c r="G227" t="s">
        <v>8</v>
      </c>
      <c r="H227">
        <v>7</v>
      </c>
      <c r="I227" t="str">
        <f>_xlfn.IFS(dOrders_1[[#This Row],[Waktu_Diserahkan_Kurir(Hari)]]&gt;$B$4,"Tidak Patuh",dOrders_1[[#This Row],[Waktu_Diserahkan_Kurir(Hari)]]="","Data Tidak Lengkap",TRUE,"Patuh")</f>
        <v>Tidak Patuh</v>
      </c>
      <c r="J227" t="str">
        <f>IF(OR(LEN(dOrders_1[[#This Row],[Nomor_Resi]])=$E$3,LEFT(dOrders_1[[#This Row],[Nomor_Resi]],4)=$E$4,ISNUMBER(VALUE(RIGHT(dOrders_1[[#This Row],[Nomor_Resi]],7)))),"Valid","Tidak Valid")</f>
        <v>Valid</v>
      </c>
      <c r="K227" t="str">
        <f>IF(dOrders_1[[#This Row],[Tgl_Pembayaran]]="","Data Tidak Lengkap","Lengkap")</f>
        <v>Lengkap</v>
      </c>
      <c r="L227" t="str">
        <f>IF(dOrders_1[[#This Row],[Tgl_Diserahkan_Kurir]]="","Data Tidak Lengkap","Lengkap")</f>
        <v>Lengkap</v>
      </c>
      <c r="M227" t="str">
        <f>IF(dOrders_1[[#This Row],[Kurir]]="","Data Tidak Lengkap","Lengkap")</f>
        <v>Lengkap</v>
      </c>
      <c r="N22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27" s="8" t="str">
        <f>IF(dOrders_1[Kurir]="","Kurir Tidak Diisi", IFERROR(VLOOKUP(dOrders_1[[#This Row],[Kurir]],$P$9:$Q$12,2,FALSE),dOrders_1[[#This Row],[Kurir]]))</f>
        <v>JNE</v>
      </c>
    </row>
    <row r="228" spans="2:19" x14ac:dyDescent="0.25">
      <c r="B228" t="s">
        <v>262</v>
      </c>
      <c r="C228" s="1">
        <v>44928</v>
      </c>
      <c r="D228" s="1">
        <v>44933</v>
      </c>
      <c r="E228" t="s">
        <v>7</v>
      </c>
      <c r="F228" t="s">
        <v>763</v>
      </c>
      <c r="G228" t="s">
        <v>8</v>
      </c>
      <c r="H228">
        <v>5</v>
      </c>
      <c r="I228" t="str">
        <f>_xlfn.IFS(dOrders_1[[#This Row],[Waktu_Diserahkan_Kurir(Hari)]]&gt;$B$4,"Tidak Patuh",dOrders_1[[#This Row],[Waktu_Diserahkan_Kurir(Hari)]]="","Data Tidak Lengkap",TRUE,"Patuh")</f>
        <v>Patuh</v>
      </c>
      <c r="J228" t="str">
        <f>IF(OR(LEN(dOrders_1[[#This Row],[Nomor_Resi]])=$E$3,LEFT(dOrders_1[[#This Row],[Nomor_Resi]],4)=$E$4,ISNUMBER(VALUE(RIGHT(dOrders_1[[#This Row],[Nomor_Resi]],7)))),"Valid","Tidak Valid")</f>
        <v>Valid</v>
      </c>
      <c r="K228" t="str">
        <f>IF(dOrders_1[[#This Row],[Tgl_Pembayaran]]="","Data Tidak Lengkap","Lengkap")</f>
        <v>Lengkap</v>
      </c>
      <c r="L228" t="str">
        <f>IF(dOrders_1[[#This Row],[Tgl_Diserahkan_Kurir]]="","Data Tidak Lengkap","Lengkap")</f>
        <v>Lengkap</v>
      </c>
      <c r="M228" t="str">
        <f>IF(dOrders_1[[#This Row],[Kurir]]="","Data Tidak Lengkap","Lengkap")</f>
        <v>Lengkap</v>
      </c>
      <c r="N22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28" s="8" t="str">
        <f>IF(dOrders_1[Kurir]="","Kurir Tidak Diisi", IFERROR(VLOOKUP(dOrders_1[[#This Row],[Kurir]],$P$9:$Q$12,2,FALSE),dOrders_1[[#This Row],[Kurir]]))</f>
        <v>JNE</v>
      </c>
    </row>
    <row r="229" spans="2:19" x14ac:dyDescent="0.25">
      <c r="B229" t="s">
        <v>263</v>
      </c>
      <c r="C229" s="1">
        <v>45161</v>
      </c>
      <c r="D229" s="1">
        <v>45176</v>
      </c>
      <c r="E229" t="s">
        <v>23</v>
      </c>
      <c r="F229" t="s">
        <v>764</v>
      </c>
      <c r="G229" t="s">
        <v>11</v>
      </c>
      <c r="H229">
        <v>15</v>
      </c>
      <c r="I229" t="str">
        <f>_xlfn.IFS(dOrders_1[[#This Row],[Waktu_Diserahkan_Kurir(Hari)]]&gt;$B$4,"Tidak Patuh",dOrders_1[[#This Row],[Waktu_Diserahkan_Kurir(Hari)]]="","Data Tidak Lengkap",TRUE,"Patuh")</f>
        <v>Tidak Patuh</v>
      </c>
      <c r="J229" t="str">
        <f>IF(OR(LEN(dOrders_1[[#This Row],[Nomor_Resi]])=$E$3,LEFT(dOrders_1[[#This Row],[Nomor_Resi]],4)=$E$4,ISNUMBER(VALUE(RIGHT(dOrders_1[[#This Row],[Nomor_Resi]],7)))),"Valid","Tidak Valid")</f>
        <v>Valid</v>
      </c>
      <c r="K229" t="str">
        <f>IF(dOrders_1[[#This Row],[Tgl_Pembayaran]]="","Data Tidak Lengkap","Lengkap")</f>
        <v>Lengkap</v>
      </c>
      <c r="L229" t="str">
        <f>IF(dOrders_1[[#This Row],[Tgl_Diserahkan_Kurir]]="","Data Tidak Lengkap","Lengkap")</f>
        <v>Lengkap</v>
      </c>
      <c r="M229" t="str">
        <f>IF(dOrders_1[[#This Row],[Kurir]]="","Data Tidak Lengkap","Lengkap")</f>
        <v>Lengkap</v>
      </c>
      <c r="N22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29" s="8" t="str">
        <f>IF(dOrders_1[Kurir]="","Kurir Tidak Diisi", IFERROR(VLOOKUP(dOrders_1[[#This Row],[Kurir]],$P$9:$Q$12,2,FALSE),dOrders_1[[#This Row],[Kurir]]))</f>
        <v>JNE</v>
      </c>
    </row>
    <row r="230" spans="2:19" x14ac:dyDescent="0.25">
      <c r="B230" t="s">
        <v>264</v>
      </c>
      <c r="C230" s="1">
        <v>45620</v>
      </c>
      <c r="D230" s="1">
        <v>46207</v>
      </c>
      <c r="E230" t="s">
        <v>9</v>
      </c>
      <c r="F230" t="s">
        <v>765</v>
      </c>
      <c r="G230" t="s">
        <v>8</v>
      </c>
      <c r="H230">
        <v>587</v>
      </c>
      <c r="I230" t="str">
        <f>_xlfn.IFS(dOrders_1[[#This Row],[Waktu_Diserahkan_Kurir(Hari)]]&gt;$B$4,"Tidak Patuh",dOrders_1[[#This Row],[Waktu_Diserahkan_Kurir(Hari)]]="","Data Tidak Lengkap",TRUE,"Patuh")</f>
        <v>Tidak Patuh</v>
      </c>
      <c r="J230" t="str">
        <f>IF(OR(LEN(dOrders_1[[#This Row],[Nomor_Resi]])=$E$3,LEFT(dOrders_1[[#This Row],[Nomor_Resi]],4)=$E$4,ISNUMBER(VALUE(RIGHT(dOrders_1[[#This Row],[Nomor_Resi]],7)))),"Valid","Tidak Valid")</f>
        <v>Valid</v>
      </c>
      <c r="K230" t="str">
        <f>IF(dOrders_1[[#This Row],[Tgl_Pembayaran]]="","Data Tidak Lengkap","Lengkap")</f>
        <v>Lengkap</v>
      </c>
      <c r="L230" t="str">
        <f>IF(dOrders_1[[#This Row],[Tgl_Diserahkan_Kurir]]="","Data Tidak Lengkap","Lengkap")</f>
        <v>Lengkap</v>
      </c>
      <c r="M230" t="str">
        <f>IF(dOrders_1[[#This Row],[Kurir]]="","Data Tidak Lengkap","Lengkap")</f>
        <v>Lengkap</v>
      </c>
      <c r="N23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30" s="8" t="str">
        <f>IF(dOrders_1[Kurir]="","Kurir Tidak Diisi", IFERROR(VLOOKUP(dOrders_1[[#This Row],[Kurir]],$P$9:$Q$12,2,FALSE),dOrders_1[[#This Row],[Kurir]]))</f>
        <v>SiCepat</v>
      </c>
    </row>
    <row r="231" spans="2:19" x14ac:dyDescent="0.25">
      <c r="B231" t="s">
        <v>265</v>
      </c>
      <c r="C231" s="1">
        <v>45015</v>
      </c>
      <c r="D231" s="1">
        <v>45017</v>
      </c>
      <c r="E231" t="s">
        <v>23</v>
      </c>
      <c r="F231" t="s">
        <v>766</v>
      </c>
      <c r="G231" t="s">
        <v>8</v>
      </c>
      <c r="H231">
        <v>2</v>
      </c>
      <c r="I231" t="str">
        <f>_xlfn.IFS(dOrders_1[[#This Row],[Waktu_Diserahkan_Kurir(Hari)]]&gt;$B$4,"Tidak Patuh",dOrders_1[[#This Row],[Waktu_Diserahkan_Kurir(Hari)]]="","Data Tidak Lengkap",TRUE,"Patuh")</f>
        <v>Patuh</v>
      </c>
      <c r="J231" t="str">
        <f>IF(OR(LEN(dOrders_1[[#This Row],[Nomor_Resi]])=$E$3,LEFT(dOrders_1[[#This Row],[Nomor_Resi]],4)=$E$4,ISNUMBER(VALUE(RIGHT(dOrders_1[[#This Row],[Nomor_Resi]],7)))),"Valid","Tidak Valid")</f>
        <v>Valid</v>
      </c>
      <c r="K231" t="str">
        <f>IF(dOrders_1[[#This Row],[Tgl_Pembayaran]]="","Data Tidak Lengkap","Lengkap")</f>
        <v>Lengkap</v>
      </c>
      <c r="L231" t="str">
        <f>IF(dOrders_1[[#This Row],[Tgl_Diserahkan_Kurir]]="","Data Tidak Lengkap","Lengkap")</f>
        <v>Lengkap</v>
      </c>
      <c r="M231" t="str">
        <f>IF(dOrders_1[[#This Row],[Kurir]]="","Data Tidak Lengkap","Lengkap")</f>
        <v>Lengkap</v>
      </c>
      <c r="N23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31" s="8" t="str">
        <f>IF(dOrders_1[Kurir]="","Kurir Tidak Diisi", IFERROR(VLOOKUP(dOrders_1[[#This Row],[Kurir]],$P$9:$Q$12,2,FALSE),dOrders_1[[#This Row],[Kurir]]))</f>
        <v>JNE</v>
      </c>
    </row>
    <row r="232" spans="2:19" x14ac:dyDescent="0.25">
      <c r="B232" t="s">
        <v>266</v>
      </c>
      <c r="C232" s="1">
        <v>45493</v>
      </c>
      <c r="D232" s="1">
        <v>45500</v>
      </c>
      <c r="E232" t="s">
        <v>7</v>
      </c>
      <c r="F232" t="s">
        <v>767</v>
      </c>
      <c r="G232" t="s">
        <v>8</v>
      </c>
      <c r="H232">
        <v>7</v>
      </c>
      <c r="I232" t="str">
        <f>_xlfn.IFS(dOrders_1[[#This Row],[Waktu_Diserahkan_Kurir(Hari)]]&gt;$B$4,"Tidak Patuh",dOrders_1[[#This Row],[Waktu_Diserahkan_Kurir(Hari)]]="","Data Tidak Lengkap",TRUE,"Patuh")</f>
        <v>Tidak Patuh</v>
      </c>
      <c r="J232" t="str">
        <f>IF(OR(LEN(dOrders_1[[#This Row],[Nomor_Resi]])=$E$3,LEFT(dOrders_1[[#This Row],[Nomor_Resi]],4)=$E$4,ISNUMBER(VALUE(RIGHT(dOrders_1[[#This Row],[Nomor_Resi]],7)))),"Valid","Tidak Valid")</f>
        <v>Valid</v>
      </c>
      <c r="K232" t="str">
        <f>IF(dOrders_1[[#This Row],[Tgl_Pembayaran]]="","Data Tidak Lengkap","Lengkap")</f>
        <v>Lengkap</v>
      </c>
      <c r="L232" t="str">
        <f>IF(dOrders_1[[#This Row],[Tgl_Diserahkan_Kurir]]="","Data Tidak Lengkap","Lengkap")</f>
        <v>Lengkap</v>
      </c>
      <c r="M232" t="str">
        <f>IF(dOrders_1[[#This Row],[Kurir]]="","Data Tidak Lengkap","Lengkap")</f>
        <v>Lengkap</v>
      </c>
      <c r="N23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32" s="8" t="str">
        <f>IF(dOrders_1[Kurir]="","Kurir Tidak Diisi", IFERROR(VLOOKUP(dOrders_1[[#This Row],[Kurir]],$P$9:$Q$12,2,FALSE),dOrders_1[[#This Row],[Kurir]]))</f>
        <v>JNE</v>
      </c>
    </row>
    <row r="233" spans="2:19" x14ac:dyDescent="0.25">
      <c r="B233" t="s">
        <v>267</v>
      </c>
      <c r="C233" s="1">
        <v>45433</v>
      </c>
      <c r="D233" s="1">
        <v>45448</v>
      </c>
      <c r="E233" t="s">
        <v>9</v>
      </c>
      <c r="F233" t="s">
        <v>768</v>
      </c>
      <c r="G233" t="s">
        <v>11</v>
      </c>
      <c r="H233">
        <v>15</v>
      </c>
      <c r="I233" t="str">
        <f>_xlfn.IFS(dOrders_1[[#This Row],[Waktu_Diserahkan_Kurir(Hari)]]&gt;$B$4,"Tidak Patuh",dOrders_1[[#This Row],[Waktu_Diserahkan_Kurir(Hari)]]="","Data Tidak Lengkap",TRUE,"Patuh")</f>
        <v>Tidak Patuh</v>
      </c>
      <c r="J233" t="str">
        <f>IF(OR(LEN(dOrders_1[[#This Row],[Nomor_Resi]])=$E$3,LEFT(dOrders_1[[#This Row],[Nomor_Resi]],4)=$E$4,ISNUMBER(VALUE(RIGHT(dOrders_1[[#This Row],[Nomor_Resi]],7)))),"Valid","Tidak Valid")</f>
        <v>Valid</v>
      </c>
      <c r="K233" t="str">
        <f>IF(dOrders_1[[#This Row],[Tgl_Pembayaran]]="","Data Tidak Lengkap","Lengkap")</f>
        <v>Lengkap</v>
      </c>
      <c r="L233" t="str">
        <f>IF(dOrders_1[[#This Row],[Tgl_Diserahkan_Kurir]]="","Data Tidak Lengkap","Lengkap")</f>
        <v>Lengkap</v>
      </c>
      <c r="M233" t="str">
        <f>IF(dOrders_1[[#This Row],[Kurir]]="","Data Tidak Lengkap","Lengkap")</f>
        <v>Lengkap</v>
      </c>
      <c r="N23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33" s="8" t="str">
        <f>IF(dOrders_1[Kurir]="","Kurir Tidak Diisi", IFERROR(VLOOKUP(dOrders_1[[#This Row],[Kurir]],$P$9:$Q$12,2,FALSE),dOrders_1[[#This Row],[Kurir]]))</f>
        <v>SiCepat</v>
      </c>
    </row>
    <row r="234" spans="2:19" x14ac:dyDescent="0.25">
      <c r="B234" t="s">
        <v>268</v>
      </c>
      <c r="C234" s="1">
        <v>45357</v>
      </c>
      <c r="D234" s="1">
        <v>45367</v>
      </c>
      <c r="E234" t="s">
        <v>7</v>
      </c>
      <c r="F234" t="s">
        <v>769</v>
      </c>
      <c r="G234" t="s">
        <v>11</v>
      </c>
      <c r="H234">
        <v>10</v>
      </c>
      <c r="I234" t="str">
        <f>_xlfn.IFS(dOrders_1[[#This Row],[Waktu_Diserahkan_Kurir(Hari)]]&gt;$B$4,"Tidak Patuh",dOrders_1[[#This Row],[Waktu_Diserahkan_Kurir(Hari)]]="","Data Tidak Lengkap",TRUE,"Patuh")</f>
        <v>Tidak Patuh</v>
      </c>
      <c r="J234" t="str">
        <f>IF(OR(LEN(dOrders_1[[#This Row],[Nomor_Resi]])=$E$3,LEFT(dOrders_1[[#This Row],[Nomor_Resi]],4)=$E$4,ISNUMBER(VALUE(RIGHT(dOrders_1[[#This Row],[Nomor_Resi]],7)))),"Valid","Tidak Valid")</f>
        <v>Valid</v>
      </c>
      <c r="K234" t="str">
        <f>IF(dOrders_1[[#This Row],[Tgl_Pembayaran]]="","Data Tidak Lengkap","Lengkap")</f>
        <v>Lengkap</v>
      </c>
      <c r="L234" t="str">
        <f>IF(dOrders_1[[#This Row],[Tgl_Diserahkan_Kurir]]="","Data Tidak Lengkap","Lengkap")</f>
        <v>Lengkap</v>
      </c>
      <c r="M234" t="str">
        <f>IF(dOrders_1[[#This Row],[Kurir]]="","Data Tidak Lengkap","Lengkap")</f>
        <v>Lengkap</v>
      </c>
      <c r="N23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34" s="8" t="str">
        <f>IF(dOrders_1[Kurir]="","Kurir Tidak Diisi", IFERROR(VLOOKUP(dOrders_1[[#This Row],[Kurir]],$P$9:$Q$12,2,FALSE),dOrders_1[[#This Row],[Kurir]]))</f>
        <v>JNE</v>
      </c>
    </row>
    <row r="235" spans="2:19" x14ac:dyDescent="0.25">
      <c r="B235" t="s">
        <v>269</v>
      </c>
      <c r="C235" s="1">
        <v>45220</v>
      </c>
      <c r="D235" s="1">
        <v>45235</v>
      </c>
      <c r="E235" t="s">
        <v>7</v>
      </c>
      <c r="F235" t="s">
        <v>770</v>
      </c>
      <c r="G235" t="s">
        <v>11</v>
      </c>
      <c r="H235">
        <v>15</v>
      </c>
      <c r="I235" t="str">
        <f>_xlfn.IFS(dOrders_1[[#This Row],[Waktu_Diserahkan_Kurir(Hari)]]&gt;$B$4,"Tidak Patuh",dOrders_1[[#This Row],[Waktu_Diserahkan_Kurir(Hari)]]="","Data Tidak Lengkap",TRUE,"Patuh")</f>
        <v>Tidak Patuh</v>
      </c>
      <c r="J235" t="str">
        <f>IF(OR(LEN(dOrders_1[[#This Row],[Nomor_Resi]])=$E$3,LEFT(dOrders_1[[#This Row],[Nomor_Resi]],4)=$E$4,ISNUMBER(VALUE(RIGHT(dOrders_1[[#This Row],[Nomor_Resi]],7)))),"Valid","Tidak Valid")</f>
        <v>Valid</v>
      </c>
      <c r="K235" t="str">
        <f>IF(dOrders_1[[#This Row],[Tgl_Pembayaran]]="","Data Tidak Lengkap","Lengkap")</f>
        <v>Lengkap</v>
      </c>
      <c r="L235" t="str">
        <f>IF(dOrders_1[[#This Row],[Tgl_Diserahkan_Kurir]]="","Data Tidak Lengkap","Lengkap")</f>
        <v>Lengkap</v>
      </c>
      <c r="M235" t="str">
        <f>IF(dOrders_1[[#This Row],[Kurir]]="","Data Tidak Lengkap","Lengkap")</f>
        <v>Lengkap</v>
      </c>
      <c r="N23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35" s="8" t="str">
        <f>IF(dOrders_1[Kurir]="","Kurir Tidak Diisi", IFERROR(VLOOKUP(dOrders_1[[#This Row],[Kurir]],$P$9:$Q$12,2,FALSE),dOrders_1[[#This Row],[Kurir]]))</f>
        <v>JNE</v>
      </c>
    </row>
    <row r="236" spans="2:19" x14ac:dyDescent="0.25">
      <c r="B236" t="s">
        <v>270</v>
      </c>
      <c r="C236" s="1">
        <v>45261</v>
      </c>
      <c r="D236" s="1">
        <v>45276</v>
      </c>
      <c r="E236" t="s">
        <v>7</v>
      </c>
      <c r="F236" t="s">
        <v>771</v>
      </c>
      <c r="G236" t="s">
        <v>32</v>
      </c>
      <c r="H236">
        <v>15</v>
      </c>
      <c r="I236" t="str">
        <f>_xlfn.IFS(dOrders_1[[#This Row],[Waktu_Diserahkan_Kurir(Hari)]]&gt;$B$4,"Tidak Patuh",dOrders_1[[#This Row],[Waktu_Diserahkan_Kurir(Hari)]]="","Data Tidak Lengkap",TRUE,"Patuh")</f>
        <v>Tidak Patuh</v>
      </c>
      <c r="J236" t="str">
        <f>IF(OR(LEN(dOrders_1[[#This Row],[Nomor_Resi]])=$E$3,LEFT(dOrders_1[[#This Row],[Nomor_Resi]],4)=$E$4,ISNUMBER(VALUE(RIGHT(dOrders_1[[#This Row],[Nomor_Resi]],7)))),"Valid","Tidak Valid")</f>
        <v>Valid</v>
      </c>
      <c r="K236" t="str">
        <f>IF(dOrders_1[[#This Row],[Tgl_Pembayaran]]="","Data Tidak Lengkap","Lengkap")</f>
        <v>Lengkap</v>
      </c>
      <c r="L236" t="str">
        <f>IF(dOrders_1[[#This Row],[Tgl_Diserahkan_Kurir]]="","Data Tidak Lengkap","Lengkap")</f>
        <v>Lengkap</v>
      </c>
      <c r="M236" t="str">
        <f>IF(dOrders_1[[#This Row],[Kurir]]="","Data Tidak Lengkap","Lengkap")</f>
        <v>Lengkap</v>
      </c>
      <c r="N23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36" s="8" t="str">
        <f>IF(dOrders_1[Kurir]="","Kurir Tidak Diisi", IFERROR(VLOOKUP(dOrders_1[[#This Row],[Kurir]],$P$9:$Q$12,2,FALSE),dOrders_1[[#This Row],[Kurir]]))</f>
        <v>JNE</v>
      </c>
    </row>
    <row r="237" spans="2:19" x14ac:dyDescent="0.25">
      <c r="B237" t="s">
        <v>271</v>
      </c>
      <c r="C237" s="1">
        <v>45609</v>
      </c>
      <c r="D237" s="1"/>
      <c r="E237" t="s">
        <v>7</v>
      </c>
      <c r="F237" t="s">
        <v>22</v>
      </c>
      <c r="G237" t="s">
        <v>32</v>
      </c>
      <c r="I237" t="str">
        <f>_xlfn.IFS(dOrders_1[[#This Row],[Waktu_Diserahkan_Kurir(Hari)]]&gt;$B$4,"Tidak Patuh",dOrders_1[[#This Row],[Waktu_Diserahkan_Kurir(Hari)]]="","Data Tidak Lengkap",TRUE,"Patuh")</f>
        <v>Data Tidak Lengkap</v>
      </c>
      <c r="J237" t="str">
        <f>IF(OR(LEN(dOrders_1[[#This Row],[Nomor_Resi]])=$E$3,LEFT(dOrders_1[[#This Row],[Nomor_Resi]],4)=$E$4,ISNUMBER(VALUE(RIGHT(dOrders_1[[#This Row],[Nomor_Resi]],7)))),"Valid","Tidak Valid")</f>
        <v>Tidak Valid</v>
      </c>
      <c r="K237" t="str">
        <f>IF(dOrders_1[[#This Row],[Tgl_Pembayaran]]="","Data Tidak Lengkap","Lengkap")</f>
        <v>Lengkap</v>
      </c>
      <c r="L237" t="str">
        <f>IF(dOrders_1[[#This Row],[Tgl_Diserahkan_Kurir]]="","Data Tidak Lengkap","Lengkap")</f>
        <v>Data Tidak Lengkap</v>
      </c>
      <c r="M237" t="str">
        <f>IF(dOrders_1[[#This Row],[Kurir]]="","Data Tidak Lengkap","Lengkap")</f>
        <v>Lengkap</v>
      </c>
      <c r="N237"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237" s="8" t="str">
        <f>IF(dOrders_1[Kurir]="","Kurir Tidak Diisi", IFERROR(VLOOKUP(dOrders_1[[#This Row],[Kurir]],$P$9:$Q$12,2,FALSE),dOrders_1[[#This Row],[Kurir]]))</f>
        <v>JNE</v>
      </c>
    </row>
    <row r="238" spans="2:19" x14ac:dyDescent="0.25">
      <c r="B238" t="s">
        <v>272</v>
      </c>
      <c r="C238" s="1">
        <v>45282</v>
      </c>
      <c r="D238" s="1">
        <v>45289</v>
      </c>
      <c r="E238" t="s">
        <v>25</v>
      </c>
      <c r="F238" t="s">
        <v>772</v>
      </c>
      <c r="G238" t="s">
        <v>11</v>
      </c>
      <c r="H238">
        <v>7</v>
      </c>
      <c r="I238" t="str">
        <f>_xlfn.IFS(dOrders_1[[#This Row],[Waktu_Diserahkan_Kurir(Hari)]]&gt;$B$4,"Tidak Patuh",dOrders_1[[#This Row],[Waktu_Diserahkan_Kurir(Hari)]]="","Data Tidak Lengkap",TRUE,"Patuh")</f>
        <v>Tidak Patuh</v>
      </c>
      <c r="J238" t="str">
        <f>IF(OR(LEN(dOrders_1[[#This Row],[Nomor_Resi]])=$E$3,LEFT(dOrders_1[[#This Row],[Nomor_Resi]],4)=$E$4,ISNUMBER(VALUE(RIGHT(dOrders_1[[#This Row],[Nomor_Resi]],7)))),"Valid","Tidak Valid")</f>
        <v>Valid</v>
      </c>
      <c r="K238" t="str">
        <f>IF(dOrders_1[[#This Row],[Tgl_Pembayaran]]="","Data Tidak Lengkap","Lengkap")</f>
        <v>Lengkap</v>
      </c>
      <c r="L238" t="str">
        <f>IF(dOrders_1[[#This Row],[Tgl_Diserahkan_Kurir]]="","Data Tidak Lengkap","Lengkap")</f>
        <v>Lengkap</v>
      </c>
      <c r="M238" t="str">
        <f>IF(dOrders_1[[#This Row],[Kurir]]="","Data Tidak Lengkap","Lengkap")</f>
        <v>Lengkap</v>
      </c>
      <c r="N23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38" s="8" t="str">
        <f>IF(dOrders_1[Kurir]="","Kurir Tidak Diisi", IFERROR(VLOOKUP(dOrders_1[[#This Row],[Kurir]],$P$9:$Q$12,2,FALSE),dOrders_1[[#This Row],[Kurir]]))</f>
        <v>SiCepat</v>
      </c>
    </row>
    <row r="239" spans="2:19" x14ac:dyDescent="0.25">
      <c r="B239" t="s">
        <v>273</v>
      </c>
      <c r="C239" s="1">
        <v>44992</v>
      </c>
      <c r="D239" s="1">
        <v>44999</v>
      </c>
      <c r="E239" t="s">
        <v>9</v>
      </c>
      <c r="F239" t="s">
        <v>773</v>
      </c>
      <c r="G239" t="s">
        <v>8</v>
      </c>
      <c r="H239">
        <v>7</v>
      </c>
      <c r="I239" t="str">
        <f>_xlfn.IFS(dOrders_1[[#This Row],[Waktu_Diserahkan_Kurir(Hari)]]&gt;$B$4,"Tidak Patuh",dOrders_1[[#This Row],[Waktu_Diserahkan_Kurir(Hari)]]="","Data Tidak Lengkap",TRUE,"Patuh")</f>
        <v>Tidak Patuh</v>
      </c>
      <c r="J239" t="str">
        <f>IF(OR(LEN(dOrders_1[[#This Row],[Nomor_Resi]])=$E$3,LEFT(dOrders_1[[#This Row],[Nomor_Resi]],4)=$E$4,ISNUMBER(VALUE(RIGHT(dOrders_1[[#This Row],[Nomor_Resi]],7)))),"Valid","Tidak Valid")</f>
        <v>Valid</v>
      </c>
      <c r="K239" t="str">
        <f>IF(dOrders_1[[#This Row],[Tgl_Pembayaran]]="","Data Tidak Lengkap","Lengkap")</f>
        <v>Lengkap</v>
      </c>
      <c r="L239" t="str">
        <f>IF(dOrders_1[[#This Row],[Tgl_Diserahkan_Kurir]]="","Data Tidak Lengkap","Lengkap")</f>
        <v>Lengkap</v>
      </c>
      <c r="M239" t="str">
        <f>IF(dOrders_1[[#This Row],[Kurir]]="","Data Tidak Lengkap","Lengkap")</f>
        <v>Lengkap</v>
      </c>
      <c r="N23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39" s="8" t="str">
        <f>IF(dOrders_1[Kurir]="","Kurir Tidak Diisi", IFERROR(VLOOKUP(dOrders_1[[#This Row],[Kurir]],$P$9:$Q$12,2,FALSE),dOrders_1[[#This Row],[Kurir]]))</f>
        <v>SiCepat</v>
      </c>
    </row>
    <row r="240" spans="2:19" x14ac:dyDescent="0.25">
      <c r="B240" t="s">
        <v>274</v>
      </c>
      <c r="C240" s="1">
        <v>45685</v>
      </c>
      <c r="D240" s="1">
        <v>46207</v>
      </c>
      <c r="E240" t="s">
        <v>7</v>
      </c>
      <c r="F240" t="s">
        <v>774</v>
      </c>
      <c r="G240" t="s">
        <v>11</v>
      </c>
      <c r="H240">
        <v>522</v>
      </c>
      <c r="I240" t="str">
        <f>_xlfn.IFS(dOrders_1[[#This Row],[Waktu_Diserahkan_Kurir(Hari)]]&gt;$B$4,"Tidak Patuh",dOrders_1[[#This Row],[Waktu_Diserahkan_Kurir(Hari)]]="","Data Tidak Lengkap",TRUE,"Patuh")</f>
        <v>Tidak Patuh</v>
      </c>
      <c r="J240" t="str">
        <f>IF(OR(LEN(dOrders_1[[#This Row],[Nomor_Resi]])=$E$3,LEFT(dOrders_1[[#This Row],[Nomor_Resi]],4)=$E$4,ISNUMBER(VALUE(RIGHT(dOrders_1[[#This Row],[Nomor_Resi]],7)))),"Valid","Tidak Valid")</f>
        <v>Valid</v>
      </c>
      <c r="K240" t="str">
        <f>IF(dOrders_1[[#This Row],[Tgl_Pembayaran]]="","Data Tidak Lengkap","Lengkap")</f>
        <v>Lengkap</v>
      </c>
      <c r="L240" t="str">
        <f>IF(dOrders_1[[#This Row],[Tgl_Diserahkan_Kurir]]="","Data Tidak Lengkap","Lengkap")</f>
        <v>Lengkap</v>
      </c>
      <c r="M240" t="str">
        <f>IF(dOrders_1[[#This Row],[Kurir]]="","Data Tidak Lengkap","Lengkap")</f>
        <v>Lengkap</v>
      </c>
      <c r="N24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40" s="8" t="str">
        <f>IF(dOrders_1[Kurir]="","Kurir Tidak Diisi", IFERROR(VLOOKUP(dOrders_1[[#This Row],[Kurir]],$P$9:$Q$12,2,FALSE),dOrders_1[[#This Row],[Kurir]]))</f>
        <v>JNE</v>
      </c>
    </row>
    <row r="241" spans="2:19" x14ac:dyDescent="0.25">
      <c r="B241" t="s">
        <v>275</v>
      </c>
      <c r="C241" s="1">
        <v>45685</v>
      </c>
      <c r="D241" s="1">
        <v>45700</v>
      </c>
      <c r="E241" t="s">
        <v>7</v>
      </c>
      <c r="F241" t="s">
        <v>775</v>
      </c>
      <c r="G241" t="s">
        <v>8</v>
      </c>
      <c r="H241">
        <v>15</v>
      </c>
      <c r="I241" t="str">
        <f>_xlfn.IFS(dOrders_1[[#This Row],[Waktu_Diserahkan_Kurir(Hari)]]&gt;$B$4,"Tidak Patuh",dOrders_1[[#This Row],[Waktu_Diserahkan_Kurir(Hari)]]="","Data Tidak Lengkap",TRUE,"Patuh")</f>
        <v>Tidak Patuh</v>
      </c>
      <c r="J241" t="str">
        <f>IF(OR(LEN(dOrders_1[[#This Row],[Nomor_Resi]])=$E$3,LEFT(dOrders_1[[#This Row],[Nomor_Resi]],4)=$E$4,ISNUMBER(VALUE(RIGHT(dOrders_1[[#This Row],[Nomor_Resi]],7)))),"Valid","Tidak Valid")</f>
        <v>Valid</v>
      </c>
      <c r="K241" t="str">
        <f>IF(dOrders_1[[#This Row],[Tgl_Pembayaran]]="","Data Tidak Lengkap","Lengkap")</f>
        <v>Lengkap</v>
      </c>
      <c r="L241" t="str">
        <f>IF(dOrders_1[[#This Row],[Tgl_Diserahkan_Kurir]]="","Data Tidak Lengkap","Lengkap")</f>
        <v>Lengkap</v>
      </c>
      <c r="M241" t="str">
        <f>IF(dOrders_1[[#This Row],[Kurir]]="","Data Tidak Lengkap","Lengkap")</f>
        <v>Lengkap</v>
      </c>
      <c r="N24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41" s="8" t="str">
        <f>IF(dOrders_1[Kurir]="","Kurir Tidak Diisi", IFERROR(VLOOKUP(dOrders_1[[#This Row],[Kurir]],$P$9:$Q$12,2,FALSE),dOrders_1[[#This Row],[Kurir]]))</f>
        <v>JNE</v>
      </c>
    </row>
    <row r="242" spans="2:19" x14ac:dyDescent="0.25">
      <c r="B242" t="s">
        <v>276</v>
      </c>
      <c r="C242" s="1">
        <v>45155</v>
      </c>
      <c r="D242" s="1">
        <v>45156</v>
      </c>
      <c r="E242" t="s">
        <v>25</v>
      </c>
      <c r="F242" t="s">
        <v>776</v>
      </c>
      <c r="G242" t="s">
        <v>32</v>
      </c>
      <c r="H242">
        <v>1</v>
      </c>
      <c r="I242" t="str">
        <f>_xlfn.IFS(dOrders_1[[#This Row],[Waktu_Diserahkan_Kurir(Hari)]]&gt;$B$4,"Tidak Patuh",dOrders_1[[#This Row],[Waktu_Diserahkan_Kurir(Hari)]]="","Data Tidak Lengkap",TRUE,"Patuh")</f>
        <v>Patuh</v>
      </c>
      <c r="J242" t="str">
        <f>IF(OR(LEN(dOrders_1[[#This Row],[Nomor_Resi]])=$E$3,LEFT(dOrders_1[[#This Row],[Nomor_Resi]],4)=$E$4,ISNUMBER(VALUE(RIGHT(dOrders_1[[#This Row],[Nomor_Resi]],7)))),"Valid","Tidak Valid")</f>
        <v>Valid</v>
      </c>
      <c r="K242" t="str">
        <f>IF(dOrders_1[[#This Row],[Tgl_Pembayaran]]="","Data Tidak Lengkap","Lengkap")</f>
        <v>Lengkap</v>
      </c>
      <c r="L242" t="str">
        <f>IF(dOrders_1[[#This Row],[Tgl_Diserahkan_Kurir]]="","Data Tidak Lengkap","Lengkap")</f>
        <v>Lengkap</v>
      </c>
      <c r="M242" t="str">
        <f>IF(dOrders_1[[#This Row],[Kurir]]="","Data Tidak Lengkap","Lengkap")</f>
        <v>Lengkap</v>
      </c>
      <c r="N24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42" s="8" t="str">
        <f>IF(dOrders_1[Kurir]="","Kurir Tidak Diisi", IFERROR(VLOOKUP(dOrders_1[[#This Row],[Kurir]],$P$9:$Q$12,2,FALSE),dOrders_1[[#This Row],[Kurir]]))</f>
        <v>SiCepat</v>
      </c>
    </row>
    <row r="243" spans="2:19" x14ac:dyDescent="0.25">
      <c r="B243" t="s">
        <v>277</v>
      </c>
      <c r="C243" s="1">
        <v>45504</v>
      </c>
      <c r="D243" s="1">
        <v>45511</v>
      </c>
      <c r="E243" t="s">
        <v>12</v>
      </c>
      <c r="F243" t="s">
        <v>777</v>
      </c>
      <c r="G243" t="s">
        <v>8</v>
      </c>
      <c r="H243">
        <v>7</v>
      </c>
      <c r="I243" t="str">
        <f>_xlfn.IFS(dOrders_1[[#This Row],[Waktu_Diserahkan_Kurir(Hari)]]&gt;$B$4,"Tidak Patuh",dOrders_1[[#This Row],[Waktu_Diserahkan_Kurir(Hari)]]="","Data Tidak Lengkap",TRUE,"Patuh")</f>
        <v>Tidak Patuh</v>
      </c>
      <c r="J243" t="str">
        <f>IF(OR(LEN(dOrders_1[[#This Row],[Nomor_Resi]])=$E$3,LEFT(dOrders_1[[#This Row],[Nomor_Resi]],4)=$E$4,ISNUMBER(VALUE(RIGHT(dOrders_1[[#This Row],[Nomor_Resi]],7)))),"Valid","Tidak Valid")</f>
        <v>Valid</v>
      </c>
      <c r="K243" t="str">
        <f>IF(dOrders_1[[#This Row],[Tgl_Pembayaran]]="","Data Tidak Lengkap","Lengkap")</f>
        <v>Lengkap</v>
      </c>
      <c r="L243" t="str">
        <f>IF(dOrders_1[[#This Row],[Tgl_Diserahkan_Kurir]]="","Data Tidak Lengkap","Lengkap")</f>
        <v>Lengkap</v>
      </c>
      <c r="M243" t="str">
        <f>IF(dOrders_1[[#This Row],[Kurir]]="","Data Tidak Lengkap","Lengkap")</f>
        <v>Data Tidak Lengkap</v>
      </c>
      <c r="N243"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243" s="8" t="str">
        <f>IF(dOrders_1[Kurir]="","Kurir Tidak Diisi", IFERROR(VLOOKUP(dOrders_1[[#This Row],[Kurir]],$P$9:$Q$12,2,FALSE),dOrders_1[[#This Row],[Kurir]]))</f>
        <v>Kurir Tidak Diisi</v>
      </c>
    </row>
    <row r="244" spans="2:19" x14ac:dyDescent="0.25">
      <c r="B244" t="s">
        <v>278</v>
      </c>
      <c r="C244" s="1">
        <v>44933</v>
      </c>
      <c r="D244" s="1">
        <v>44948</v>
      </c>
      <c r="E244" t="s">
        <v>48</v>
      </c>
      <c r="F244" t="s">
        <v>22</v>
      </c>
      <c r="G244" t="s">
        <v>11</v>
      </c>
      <c r="H244">
        <v>15</v>
      </c>
      <c r="I244" t="str">
        <f>_xlfn.IFS(dOrders_1[[#This Row],[Waktu_Diserahkan_Kurir(Hari)]]&gt;$B$4,"Tidak Patuh",dOrders_1[[#This Row],[Waktu_Diserahkan_Kurir(Hari)]]="","Data Tidak Lengkap",TRUE,"Patuh")</f>
        <v>Tidak Patuh</v>
      </c>
      <c r="J244" t="str">
        <f>IF(OR(LEN(dOrders_1[[#This Row],[Nomor_Resi]])=$E$3,LEFT(dOrders_1[[#This Row],[Nomor_Resi]],4)=$E$4,ISNUMBER(VALUE(RIGHT(dOrders_1[[#This Row],[Nomor_Resi]],7)))),"Valid","Tidak Valid")</f>
        <v>Tidak Valid</v>
      </c>
      <c r="K244" t="str">
        <f>IF(dOrders_1[[#This Row],[Tgl_Pembayaran]]="","Data Tidak Lengkap","Lengkap")</f>
        <v>Lengkap</v>
      </c>
      <c r="L244" t="str">
        <f>IF(dOrders_1[[#This Row],[Tgl_Diserahkan_Kurir]]="","Data Tidak Lengkap","Lengkap")</f>
        <v>Lengkap</v>
      </c>
      <c r="M244" t="str">
        <f>IF(dOrders_1[[#This Row],[Kurir]]="","Data Tidak Lengkap","Lengkap")</f>
        <v>Lengkap</v>
      </c>
      <c r="N244"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244" s="8" t="str">
        <f>IF(dOrders_1[Kurir]="","Kurir Tidak Diisi", IFERROR(VLOOKUP(dOrders_1[[#This Row],[Kurir]],$P$9:$Q$12,2,FALSE),dOrders_1[[#This Row],[Kurir]]))</f>
        <v>Anteraja</v>
      </c>
    </row>
    <row r="245" spans="2:19" x14ac:dyDescent="0.25">
      <c r="B245" t="s">
        <v>279</v>
      </c>
      <c r="C245" s="1">
        <v>45312</v>
      </c>
      <c r="D245" s="1">
        <v>45319</v>
      </c>
      <c r="E245" t="s">
        <v>9</v>
      </c>
      <c r="F245" t="s">
        <v>778</v>
      </c>
      <c r="G245" t="s">
        <v>8</v>
      </c>
      <c r="H245">
        <v>7</v>
      </c>
      <c r="I245" t="str">
        <f>_xlfn.IFS(dOrders_1[[#This Row],[Waktu_Diserahkan_Kurir(Hari)]]&gt;$B$4,"Tidak Patuh",dOrders_1[[#This Row],[Waktu_Diserahkan_Kurir(Hari)]]="","Data Tidak Lengkap",TRUE,"Patuh")</f>
        <v>Tidak Patuh</v>
      </c>
      <c r="J245" t="str">
        <f>IF(OR(LEN(dOrders_1[[#This Row],[Nomor_Resi]])=$E$3,LEFT(dOrders_1[[#This Row],[Nomor_Resi]],4)=$E$4,ISNUMBER(VALUE(RIGHT(dOrders_1[[#This Row],[Nomor_Resi]],7)))),"Valid","Tidak Valid")</f>
        <v>Valid</v>
      </c>
      <c r="K245" t="str">
        <f>IF(dOrders_1[[#This Row],[Tgl_Pembayaran]]="","Data Tidak Lengkap","Lengkap")</f>
        <v>Lengkap</v>
      </c>
      <c r="L245" t="str">
        <f>IF(dOrders_1[[#This Row],[Tgl_Diserahkan_Kurir]]="","Data Tidak Lengkap","Lengkap")</f>
        <v>Lengkap</v>
      </c>
      <c r="M245" t="str">
        <f>IF(dOrders_1[[#This Row],[Kurir]]="","Data Tidak Lengkap","Lengkap")</f>
        <v>Lengkap</v>
      </c>
      <c r="N24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45" s="8" t="str">
        <f>IF(dOrders_1[Kurir]="","Kurir Tidak Diisi", IFERROR(VLOOKUP(dOrders_1[[#This Row],[Kurir]],$P$9:$Q$12,2,FALSE),dOrders_1[[#This Row],[Kurir]]))</f>
        <v>SiCepat</v>
      </c>
    </row>
    <row r="246" spans="2:19" x14ac:dyDescent="0.25">
      <c r="B246" t="s">
        <v>280</v>
      </c>
      <c r="C246" s="1">
        <v>45792</v>
      </c>
      <c r="D246" s="1">
        <v>45807</v>
      </c>
      <c r="E246" t="s">
        <v>9</v>
      </c>
      <c r="F246" t="s">
        <v>779</v>
      </c>
      <c r="G246" t="s">
        <v>11</v>
      </c>
      <c r="H246">
        <v>15</v>
      </c>
      <c r="I246" t="str">
        <f>_xlfn.IFS(dOrders_1[[#This Row],[Waktu_Diserahkan_Kurir(Hari)]]&gt;$B$4,"Tidak Patuh",dOrders_1[[#This Row],[Waktu_Diserahkan_Kurir(Hari)]]="","Data Tidak Lengkap",TRUE,"Patuh")</f>
        <v>Tidak Patuh</v>
      </c>
      <c r="J246" t="str">
        <f>IF(OR(LEN(dOrders_1[[#This Row],[Nomor_Resi]])=$E$3,LEFT(dOrders_1[[#This Row],[Nomor_Resi]],4)=$E$4,ISNUMBER(VALUE(RIGHT(dOrders_1[[#This Row],[Nomor_Resi]],7)))),"Valid","Tidak Valid")</f>
        <v>Valid</v>
      </c>
      <c r="K246" t="str">
        <f>IF(dOrders_1[[#This Row],[Tgl_Pembayaran]]="","Data Tidak Lengkap","Lengkap")</f>
        <v>Lengkap</v>
      </c>
      <c r="L246" t="str">
        <f>IF(dOrders_1[[#This Row],[Tgl_Diserahkan_Kurir]]="","Data Tidak Lengkap","Lengkap")</f>
        <v>Lengkap</v>
      </c>
      <c r="M246" t="str">
        <f>IF(dOrders_1[[#This Row],[Kurir]]="","Data Tidak Lengkap","Lengkap")</f>
        <v>Lengkap</v>
      </c>
      <c r="N24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46" s="8" t="str">
        <f>IF(dOrders_1[Kurir]="","Kurir Tidak Diisi", IFERROR(VLOOKUP(dOrders_1[[#This Row],[Kurir]],$P$9:$Q$12,2,FALSE),dOrders_1[[#This Row],[Kurir]]))</f>
        <v>SiCepat</v>
      </c>
    </row>
    <row r="247" spans="2:19" x14ac:dyDescent="0.25">
      <c r="B247" t="s">
        <v>281</v>
      </c>
      <c r="C247" s="1">
        <v>45060</v>
      </c>
      <c r="D247" s="1">
        <v>45065</v>
      </c>
      <c r="E247" t="s">
        <v>25</v>
      </c>
      <c r="F247" t="s">
        <v>780</v>
      </c>
      <c r="G247" t="s">
        <v>11</v>
      </c>
      <c r="H247">
        <v>5</v>
      </c>
      <c r="I247" t="str">
        <f>_xlfn.IFS(dOrders_1[[#This Row],[Waktu_Diserahkan_Kurir(Hari)]]&gt;$B$4,"Tidak Patuh",dOrders_1[[#This Row],[Waktu_Diserahkan_Kurir(Hari)]]="","Data Tidak Lengkap",TRUE,"Patuh")</f>
        <v>Patuh</v>
      </c>
      <c r="J247" t="str">
        <f>IF(OR(LEN(dOrders_1[[#This Row],[Nomor_Resi]])=$E$3,LEFT(dOrders_1[[#This Row],[Nomor_Resi]],4)=$E$4,ISNUMBER(VALUE(RIGHT(dOrders_1[[#This Row],[Nomor_Resi]],7)))),"Valid","Tidak Valid")</f>
        <v>Valid</v>
      </c>
      <c r="K247" t="str">
        <f>IF(dOrders_1[[#This Row],[Tgl_Pembayaran]]="","Data Tidak Lengkap","Lengkap")</f>
        <v>Lengkap</v>
      </c>
      <c r="L247" t="str">
        <f>IF(dOrders_1[[#This Row],[Tgl_Diserahkan_Kurir]]="","Data Tidak Lengkap","Lengkap")</f>
        <v>Lengkap</v>
      </c>
      <c r="M247" t="str">
        <f>IF(dOrders_1[[#This Row],[Kurir]]="","Data Tidak Lengkap","Lengkap")</f>
        <v>Lengkap</v>
      </c>
      <c r="N24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47" s="8" t="str">
        <f>IF(dOrders_1[Kurir]="","Kurir Tidak Diisi", IFERROR(VLOOKUP(dOrders_1[[#This Row],[Kurir]],$P$9:$Q$12,2,FALSE),dOrders_1[[#This Row],[Kurir]]))</f>
        <v>SiCepat</v>
      </c>
    </row>
    <row r="248" spans="2:19" x14ac:dyDescent="0.25">
      <c r="B248" t="s">
        <v>282</v>
      </c>
      <c r="C248" s="1">
        <v>45038</v>
      </c>
      <c r="D248" s="1">
        <v>45041</v>
      </c>
      <c r="E248" t="s">
        <v>7</v>
      </c>
      <c r="F248" t="s">
        <v>781</v>
      </c>
      <c r="G248" t="s">
        <v>8</v>
      </c>
      <c r="H248">
        <v>3</v>
      </c>
      <c r="I248" t="str">
        <f>_xlfn.IFS(dOrders_1[[#This Row],[Waktu_Diserahkan_Kurir(Hari)]]&gt;$B$4,"Tidak Patuh",dOrders_1[[#This Row],[Waktu_Diserahkan_Kurir(Hari)]]="","Data Tidak Lengkap",TRUE,"Patuh")</f>
        <v>Patuh</v>
      </c>
      <c r="J248" t="str">
        <f>IF(OR(LEN(dOrders_1[[#This Row],[Nomor_Resi]])=$E$3,LEFT(dOrders_1[[#This Row],[Nomor_Resi]],4)=$E$4,ISNUMBER(VALUE(RIGHT(dOrders_1[[#This Row],[Nomor_Resi]],7)))),"Valid","Tidak Valid")</f>
        <v>Valid</v>
      </c>
      <c r="K248" t="str">
        <f>IF(dOrders_1[[#This Row],[Tgl_Pembayaran]]="","Data Tidak Lengkap","Lengkap")</f>
        <v>Lengkap</v>
      </c>
      <c r="L248" t="str">
        <f>IF(dOrders_1[[#This Row],[Tgl_Diserahkan_Kurir]]="","Data Tidak Lengkap","Lengkap")</f>
        <v>Lengkap</v>
      </c>
      <c r="M248" t="str">
        <f>IF(dOrders_1[[#This Row],[Kurir]]="","Data Tidak Lengkap","Lengkap")</f>
        <v>Lengkap</v>
      </c>
      <c r="N24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48" s="8" t="str">
        <f>IF(dOrders_1[Kurir]="","Kurir Tidak Diisi", IFERROR(VLOOKUP(dOrders_1[[#This Row],[Kurir]],$P$9:$Q$12,2,FALSE),dOrders_1[[#This Row],[Kurir]]))</f>
        <v>JNE</v>
      </c>
    </row>
    <row r="249" spans="2:19" x14ac:dyDescent="0.25">
      <c r="B249" t="s">
        <v>283</v>
      </c>
      <c r="C249" s="1">
        <v>45019</v>
      </c>
      <c r="D249" s="1">
        <v>45022</v>
      </c>
      <c r="E249" t="s">
        <v>7</v>
      </c>
      <c r="F249" t="s">
        <v>782</v>
      </c>
      <c r="G249" t="s">
        <v>32</v>
      </c>
      <c r="H249">
        <v>3</v>
      </c>
      <c r="I249" t="str">
        <f>_xlfn.IFS(dOrders_1[[#This Row],[Waktu_Diserahkan_Kurir(Hari)]]&gt;$B$4,"Tidak Patuh",dOrders_1[[#This Row],[Waktu_Diserahkan_Kurir(Hari)]]="","Data Tidak Lengkap",TRUE,"Patuh")</f>
        <v>Patuh</v>
      </c>
      <c r="J249" t="str">
        <f>IF(OR(LEN(dOrders_1[[#This Row],[Nomor_Resi]])=$E$3,LEFT(dOrders_1[[#This Row],[Nomor_Resi]],4)=$E$4,ISNUMBER(VALUE(RIGHT(dOrders_1[[#This Row],[Nomor_Resi]],7)))),"Valid","Tidak Valid")</f>
        <v>Valid</v>
      </c>
      <c r="K249" t="str">
        <f>IF(dOrders_1[[#This Row],[Tgl_Pembayaran]]="","Data Tidak Lengkap","Lengkap")</f>
        <v>Lengkap</v>
      </c>
      <c r="L249" t="str">
        <f>IF(dOrders_1[[#This Row],[Tgl_Diserahkan_Kurir]]="","Data Tidak Lengkap","Lengkap")</f>
        <v>Lengkap</v>
      </c>
      <c r="M249" t="str">
        <f>IF(dOrders_1[[#This Row],[Kurir]]="","Data Tidak Lengkap","Lengkap")</f>
        <v>Lengkap</v>
      </c>
      <c r="N24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49" s="8" t="str">
        <f>IF(dOrders_1[Kurir]="","Kurir Tidak Diisi", IFERROR(VLOOKUP(dOrders_1[[#This Row],[Kurir]],$P$9:$Q$12,2,FALSE),dOrders_1[[#This Row],[Kurir]]))</f>
        <v>JNE</v>
      </c>
    </row>
    <row r="250" spans="2:19" x14ac:dyDescent="0.25">
      <c r="B250" t="s">
        <v>284</v>
      </c>
      <c r="C250" s="1">
        <v>45452</v>
      </c>
      <c r="D250" s="1">
        <v>45453</v>
      </c>
      <c r="E250" t="s">
        <v>48</v>
      </c>
      <c r="F250" t="s">
        <v>783</v>
      </c>
      <c r="G250" t="s">
        <v>8</v>
      </c>
      <c r="H250">
        <v>1</v>
      </c>
      <c r="I250" t="str">
        <f>_xlfn.IFS(dOrders_1[[#This Row],[Waktu_Diserahkan_Kurir(Hari)]]&gt;$B$4,"Tidak Patuh",dOrders_1[[#This Row],[Waktu_Diserahkan_Kurir(Hari)]]="","Data Tidak Lengkap",TRUE,"Patuh")</f>
        <v>Patuh</v>
      </c>
      <c r="J250" t="str">
        <f>IF(OR(LEN(dOrders_1[[#This Row],[Nomor_Resi]])=$E$3,LEFT(dOrders_1[[#This Row],[Nomor_Resi]],4)=$E$4,ISNUMBER(VALUE(RIGHT(dOrders_1[[#This Row],[Nomor_Resi]],7)))),"Valid","Tidak Valid")</f>
        <v>Valid</v>
      </c>
      <c r="K250" t="str">
        <f>IF(dOrders_1[[#This Row],[Tgl_Pembayaran]]="","Data Tidak Lengkap","Lengkap")</f>
        <v>Lengkap</v>
      </c>
      <c r="L250" t="str">
        <f>IF(dOrders_1[[#This Row],[Tgl_Diserahkan_Kurir]]="","Data Tidak Lengkap","Lengkap")</f>
        <v>Lengkap</v>
      </c>
      <c r="M250" t="str">
        <f>IF(dOrders_1[[#This Row],[Kurir]]="","Data Tidak Lengkap","Lengkap")</f>
        <v>Lengkap</v>
      </c>
      <c r="N25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50" s="8" t="str">
        <f>IF(dOrders_1[Kurir]="","Kurir Tidak Diisi", IFERROR(VLOOKUP(dOrders_1[[#This Row],[Kurir]],$P$9:$Q$12,2,FALSE),dOrders_1[[#This Row],[Kurir]]))</f>
        <v>Anteraja</v>
      </c>
    </row>
    <row r="251" spans="2:19" x14ac:dyDescent="0.25">
      <c r="B251" t="s">
        <v>285</v>
      </c>
      <c r="C251" s="1">
        <v>45750</v>
      </c>
      <c r="D251" s="1"/>
      <c r="E251" t="s">
        <v>25</v>
      </c>
      <c r="F251" t="s">
        <v>784</v>
      </c>
      <c r="G251" t="s">
        <v>11</v>
      </c>
      <c r="I251" t="str">
        <f>_xlfn.IFS(dOrders_1[[#This Row],[Waktu_Diserahkan_Kurir(Hari)]]&gt;$B$4,"Tidak Patuh",dOrders_1[[#This Row],[Waktu_Diserahkan_Kurir(Hari)]]="","Data Tidak Lengkap",TRUE,"Patuh")</f>
        <v>Data Tidak Lengkap</v>
      </c>
      <c r="J251" t="str">
        <f>IF(OR(LEN(dOrders_1[[#This Row],[Nomor_Resi]])=$E$3,LEFT(dOrders_1[[#This Row],[Nomor_Resi]],4)=$E$4,ISNUMBER(VALUE(RIGHT(dOrders_1[[#This Row],[Nomor_Resi]],7)))),"Valid","Tidak Valid")</f>
        <v>Valid</v>
      </c>
      <c r="K251" t="str">
        <f>IF(dOrders_1[[#This Row],[Tgl_Pembayaran]]="","Data Tidak Lengkap","Lengkap")</f>
        <v>Lengkap</v>
      </c>
      <c r="L251" t="str">
        <f>IF(dOrders_1[[#This Row],[Tgl_Diserahkan_Kurir]]="","Data Tidak Lengkap","Lengkap")</f>
        <v>Data Tidak Lengkap</v>
      </c>
      <c r="M251" t="str">
        <f>IF(dOrders_1[[#This Row],[Kurir]]="","Data Tidak Lengkap","Lengkap")</f>
        <v>Lengkap</v>
      </c>
      <c r="N251"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251" s="8" t="str">
        <f>IF(dOrders_1[Kurir]="","Kurir Tidak Diisi", IFERROR(VLOOKUP(dOrders_1[[#This Row],[Kurir]],$P$9:$Q$12,2,FALSE),dOrders_1[[#This Row],[Kurir]]))</f>
        <v>SiCepat</v>
      </c>
    </row>
    <row r="252" spans="2:19" x14ac:dyDescent="0.25">
      <c r="B252" t="s">
        <v>286</v>
      </c>
      <c r="C252" s="1">
        <v>45527</v>
      </c>
      <c r="D252" s="1"/>
      <c r="E252" t="s">
        <v>7</v>
      </c>
      <c r="F252" t="s">
        <v>785</v>
      </c>
      <c r="G252" t="s">
        <v>8</v>
      </c>
      <c r="I252" t="str">
        <f>_xlfn.IFS(dOrders_1[[#This Row],[Waktu_Diserahkan_Kurir(Hari)]]&gt;$B$4,"Tidak Patuh",dOrders_1[[#This Row],[Waktu_Diserahkan_Kurir(Hari)]]="","Data Tidak Lengkap",TRUE,"Patuh")</f>
        <v>Data Tidak Lengkap</v>
      </c>
      <c r="J252" t="str">
        <f>IF(OR(LEN(dOrders_1[[#This Row],[Nomor_Resi]])=$E$3,LEFT(dOrders_1[[#This Row],[Nomor_Resi]],4)=$E$4,ISNUMBER(VALUE(RIGHT(dOrders_1[[#This Row],[Nomor_Resi]],7)))),"Valid","Tidak Valid")</f>
        <v>Valid</v>
      </c>
      <c r="K252" t="str">
        <f>IF(dOrders_1[[#This Row],[Tgl_Pembayaran]]="","Data Tidak Lengkap","Lengkap")</f>
        <v>Lengkap</v>
      </c>
      <c r="L252" t="str">
        <f>IF(dOrders_1[[#This Row],[Tgl_Diserahkan_Kurir]]="","Data Tidak Lengkap","Lengkap")</f>
        <v>Data Tidak Lengkap</v>
      </c>
      <c r="M252" t="str">
        <f>IF(dOrders_1[[#This Row],[Kurir]]="","Data Tidak Lengkap","Lengkap")</f>
        <v>Lengkap</v>
      </c>
      <c r="N252"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252" s="8" t="str">
        <f>IF(dOrders_1[Kurir]="","Kurir Tidak Diisi", IFERROR(VLOOKUP(dOrders_1[[#This Row],[Kurir]],$P$9:$Q$12,2,FALSE),dOrders_1[[#This Row],[Kurir]]))</f>
        <v>JNE</v>
      </c>
    </row>
    <row r="253" spans="2:19" x14ac:dyDescent="0.25">
      <c r="B253" t="s">
        <v>287</v>
      </c>
      <c r="C253" s="1">
        <v>45399</v>
      </c>
      <c r="D253" s="1">
        <v>45400</v>
      </c>
      <c r="E253" t="s">
        <v>9</v>
      </c>
      <c r="F253" t="s">
        <v>786</v>
      </c>
      <c r="G253" t="s">
        <v>32</v>
      </c>
      <c r="H253">
        <v>1</v>
      </c>
      <c r="I253" t="str">
        <f>_xlfn.IFS(dOrders_1[[#This Row],[Waktu_Diserahkan_Kurir(Hari)]]&gt;$B$4,"Tidak Patuh",dOrders_1[[#This Row],[Waktu_Diserahkan_Kurir(Hari)]]="","Data Tidak Lengkap",TRUE,"Patuh")</f>
        <v>Patuh</v>
      </c>
      <c r="J253" t="str">
        <f>IF(OR(LEN(dOrders_1[[#This Row],[Nomor_Resi]])=$E$3,LEFT(dOrders_1[[#This Row],[Nomor_Resi]],4)=$E$4,ISNUMBER(VALUE(RIGHT(dOrders_1[[#This Row],[Nomor_Resi]],7)))),"Valid","Tidak Valid")</f>
        <v>Valid</v>
      </c>
      <c r="K253" t="str">
        <f>IF(dOrders_1[[#This Row],[Tgl_Pembayaran]]="","Data Tidak Lengkap","Lengkap")</f>
        <v>Lengkap</v>
      </c>
      <c r="L253" t="str">
        <f>IF(dOrders_1[[#This Row],[Tgl_Diserahkan_Kurir]]="","Data Tidak Lengkap","Lengkap")</f>
        <v>Lengkap</v>
      </c>
      <c r="M253" t="str">
        <f>IF(dOrders_1[[#This Row],[Kurir]]="","Data Tidak Lengkap","Lengkap")</f>
        <v>Lengkap</v>
      </c>
      <c r="N25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53" s="8" t="str">
        <f>IF(dOrders_1[Kurir]="","Kurir Tidak Diisi", IFERROR(VLOOKUP(dOrders_1[[#This Row],[Kurir]],$P$9:$Q$12,2,FALSE),dOrders_1[[#This Row],[Kurir]]))</f>
        <v>SiCepat</v>
      </c>
    </row>
    <row r="254" spans="2:19" x14ac:dyDescent="0.25">
      <c r="B254" t="s">
        <v>288</v>
      </c>
      <c r="C254" s="1">
        <v>45213</v>
      </c>
      <c r="D254" s="1"/>
      <c r="E254" t="s">
        <v>9</v>
      </c>
      <c r="F254" t="s">
        <v>297</v>
      </c>
      <c r="G254" t="s">
        <v>8</v>
      </c>
      <c r="I254" t="str">
        <f>_xlfn.IFS(dOrders_1[[#This Row],[Waktu_Diserahkan_Kurir(Hari)]]&gt;$B$4,"Tidak Patuh",dOrders_1[[#This Row],[Waktu_Diserahkan_Kurir(Hari)]]="","Data Tidak Lengkap",TRUE,"Patuh")</f>
        <v>Data Tidak Lengkap</v>
      </c>
      <c r="J254" t="str">
        <f>IF(OR(LEN(dOrders_1[[#This Row],[Nomor_Resi]])=$E$3,LEFT(dOrders_1[[#This Row],[Nomor_Resi]],4)=$E$4,ISNUMBER(VALUE(RIGHT(dOrders_1[[#This Row],[Nomor_Resi]],7)))),"Valid","Tidak Valid")</f>
        <v>Valid</v>
      </c>
      <c r="K254" t="str">
        <f>IF(dOrders_1[[#This Row],[Tgl_Pembayaran]]="","Data Tidak Lengkap","Lengkap")</f>
        <v>Lengkap</v>
      </c>
      <c r="L254" t="str">
        <f>IF(dOrders_1[[#This Row],[Tgl_Diserahkan_Kurir]]="","Data Tidak Lengkap","Lengkap")</f>
        <v>Data Tidak Lengkap</v>
      </c>
      <c r="M254" t="str">
        <f>IF(dOrders_1[[#This Row],[Kurir]]="","Data Tidak Lengkap","Lengkap")</f>
        <v>Lengkap</v>
      </c>
      <c r="N254"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254" s="8" t="str">
        <f>IF(dOrders_1[Kurir]="","Kurir Tidak Diisi", IFERROR(VLOOKUP(dOrders_1[[#This Row],[Kurir]],$P$9:$Q$12,2,FALSE),dOrders_1[[#This Row],[Kurir]]))</f>
        <v>SiCepat</v>
      </c>
    </row>
    <row r="255" spans="2:19" x14ac:dyDescent="0.25">
      <c r="B255" t="s">
        <v>289</v>
      </c>
      <c r="C255" s="1">
        <v>45016</v>
      </c>
      <c r="D255" s="1">
        <v>45023</v>
      </c>
      <c r="E255" t="s">
        <v>9</v>
      </c>
      <c r="F255" t="s">
        <v>787</v>
      </c>
      <c r="G255" t="s">
        <v>11</v>
      </c>
      <c r="H255">
        <v>7</v>
      </c>
      <c r="I255" t="str">
        <f>_xlfn.IFS(dOrders_1[[#This Row],[Waktu_Diserahkan_Kurir(Hari)]]&gt;$B$4,"Tidak Patuh",dOrders_1[[#This Row],[Waktu_Diserahkan_Kurir(Hari)]]="","Data Tidak Lengkap",TRUE,"Patuh")</f>
        <v>Tidak Patuh</v>
      </c>
      <c r="J255" t="str">
        <f>IF(OR(LEN(dOrders_1[[#This Row],[Nomor_Resi]])=$E$3,LEFT(dOrders_1[[#This Row],[Nomor_Resi]],4)=$E$4,ISNUMBER(VALUE(RIGHT(dOrders_1[[#This Row],[Nomor_Resi]],7)))),"Valid","Tidak Valid")</f>
        <v>Valid</v>
      </c>
      <c r="K255" t="str">
        <f>IF(dOrders_1[[#This Row],[Tgl_Pembayaran]]="","Data Tidak Lengkap","Lengkap")</f>
        <v>Lengkap</v>
      </c>
      <c r="L255" t="str">
        <f>IF(dOrders_1[[#This Row],[Tgl_Diserahkan_Kurir]]="","Data Tidak Lengkap","Lengkap")</f>
        <v>Lengkap</v>
      </c>
      <c r="M255" t="str">
        <f>IF(dOrders_1[[#This Row],[Kurir]]="","Data Tidak Lengkap","Lengkap")</f>
        <v>Lengkap</v>
      </c>
      <c r="N25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55" s="8" t="str">
        <f>IF(dOrders_1[Kurir]="","Kurir Tidak Diisi", IFERROR(VLOOKUP(dOrders_1[[#This Row],[Kurir]],$P$9:$Q$12,2,FALSE),dOrders_1[[#This Row],[Kurir]]))</f>
        <v>SiCepat</v>
      </c>
    </row>
    <row r="256" spans="2:19" x14ac:dyDescent="0.25">
      <c r="B256" t="s">
        <v>290</v>
      </c>
      <c r="C256" s="1">
        <v>45727</v>
      </c>
      <c r="D256" s="1">
        <v>45726</v>
      </c>
      <c r="E256" t="s">
        <v>7</v>
      </c>
      <c r="F256" t="s">
        <v>22</v>
      </c>
      <c r="G256" t="s">
        <v>11</v>
      </c>
      <c r="H256">
        <v>-1</v>
      </c>
      <c r="I256" t="str">
        <f>_xlfn.IFS(dOrders_1[[#This Row],[Waktu_Diserahkan_Kurir(Hari)]]&gt;$B$4,"Tidak Patuh",dOrders_1[[#This Row],[Waktu_Diserahkan_Kurir(Hari)]]="","Data Tidak Lengkap",TRUE,"Patuh")</f>
        <v>Patuh</v>
      </c>
      <c r="J256" t="str">
        <f>IF(OR(LEN(dOrders_1[[#This Row],[Nomor_Resi]])=$E$3,LEFT(dOrders_1[[#This Row],[Nomor_Resi]],4)=$E$4,ISNUMBER(VALUE(RIGHT(dOrders_1[[#This Row],[Nomor_Resi]],7)))),"Valid","Tidak Valid")</f>
        <v>Tidak Valid</v>
      </c>
      <c r="K256" t="str">
        <f>IF(dOrders_1[[#This Row],[Tgl_Pembayaran]]="","Data Tidak Lengkap","Lengkap")</f>
        <v>Lengkap</v>
      </c>
      <c r="L256" t="str">
        <f>IF(dOrders_1[[#This Row],[Tgl_Diserahkan_Kurir]]="","Data Tidak Lengkap","Lengkap")</f>
        <v>Lengkap</v>
      </c>
      <c r="M256" t="str">
        <f>IF(dOrders_1[[#This Row],[Kurir]]="","Data Tidak Lengkap","Lengkap")</f>
        <v>Lengkap</v>
      </c>
      <c r="N256"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256" s="8" t="str">
        <f>IF(dOrders_1[Kurir]="","Kurir Tidak Diisi", IFERROR(VLOOKUP(dOrders_1[[#This Row],[Kurir]],$P$9:$Q$12,2,FALSE),dOrders_1[[#This Row],[Kurir]]))</f>
        <v>JNE</v>
      </c>
    </row>
    <row r="257" spans="2:19" x14ac:dyDescent="0.25">
      <c r="B257" t="s">
        <v>291</v>
      </c>
      <c r="C257" s="1">
        <v>45151</v>
      </c>
      <c r="D257" s="1">
        <v>45152</v>
      </c>
      <c r="E257" t="s">
        <v>25</v>
      </c>
      <c r="F257" t="s">
        <v>788</v>
      </c>
      <c r="G257" t="s">
        <v>32</v>
      </c>
      <c r="H257">
        <v>1</v>
      </c>
      <c r="I257" t="str">
        <f>_xlfn.IFS(dOrders_1[[#This Row],[Waktu_Diserahkan_Kurir(Hari)]]&gt;$B$4,"Tidak Patuh",dOrders_1[[#This Row],[Waktu_Diserahkan_Kurir(Hari)]]="","Data Tidak Lengkap",TRUE,"Patuh")</f>
        <v>Patuh</v>
      </c>
      <c r="J257" t="str">
        <f>IF(OR(LEN(dOrders_1[[#This Row],[Nomor_Resi]])=$E$3,LEFT(dOrders_1[[#This Row],[Nomor_Resi]],4)=$E$4,ISNUMBER(VALUE(RIGHT(dOrders_1[[#This Row],[Nomor_Resi]],7)))),"Valid","Tidak Valid")</f>
        <v>Valid</v>
      </c>
      <c r="K257" t="str">
        <f>IF(dOrders_1[[#This Row],[Tgl_Pembayaran]]="","Data Tidak Lengkap","Lengkap")</f>
        <v>Lengkap</v>
      </c>
      <c r="L257" t="str">
        <f>IF(dOrders_1[[#This Row],[Tgl_Diserahkan_Kurir]]="","Data Tidak Lengkap","Lengkap")</f>
        <v>Lengkap</v>
      </c>
      <c r="M257" t="str">
        <f>IF(dOrders_1[[#This Row],[Kurir]]="","Data Tidak Lengkap","Lengkap")</f>
        <v>Lengkap</v>
      </c>
      <c r="N25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57" s="8" t="str">
        <f>IF(dOrders_1[Kurir]="","Kurir Tidak Diisi", IFERROR(VLOOKUP(dOrders_1[[#This Row],[Kurir]],$P$9:$Q$12,2,FALSE),dOrders_1[[#This Row],[Kurir]]))</f>
        <v>SiCepat</v>
      </c>
    </row>
    <row r="258" spans="2:19" x14ac:dyDescent="0.25">
      <c r="B258" t="s">
        <v>292</v>
      </c>
      <c r="C258" s="1">
        <v>45473</v>
      </c>
      <c r="D258" s="1">
        <v>45474</v>
      </c>
      <c r="E258" t="s">
        <v>23</v>
      </c>
      <c r="F258" t="s">
        <v>789</v>
      </c>
      <c r="G258" t="s">
        <v>11</v>
      </c>
      <c r="H258">
        <v>1</v>
      </c>
      <c r="I258" t="str">
        <f>_xlfn.IFS(dOrders_1[[#This Row],[Waktu_Diserahkan_Kurir(Hari)]]&gt;$B$4,"Tidak Patuh",dOrders_1[[#This Row],[Waktu_Diserahkan_Kurir(Hari)]]="","Data Tidak Lengkap",TRUE,"Patuh")</f>
        <v>Patuh</v>
      </c>
      <c r="J258" t="str">
        <f>IF(OR(LEN(dOrders_1[[#This Row],[Nomor_Resi]])=$E$3,LEFT(dOrders_1[[#This Row],[Nomor_Resi]],4)=$E$4,ISNUMBER(VALUE(RIGHT(dOrders_1[[#This Row],[Nomor_Resi]],7)))),"Valid","Tidak Valid")</f>
        <v>Valid</v>
      </c>
      <c r="K258" t="str">
        <f>IF(dOrders_1[[#This Row],[Tgl_Pembayaran]]="","Data Tidak Lengkap","Lengkap")</f>
        <v>Lengkap</v>
      </c>
      <c r="L258" t="str">
        <f>IF(dOrders_1[[#This Row],[Tgl_Diserahkan_Kurir]]="","Data Tidak Lengkap","Lengkap")</f>
        <v>Lengkap</v>
      </c>
      <c r="M258" t="str">
        <f>IF(dOrders_1[[#This Row],[Kurir]]="","Data Tidak Lengkap","Lengkap")</f>
        <v>Lengkap</v>
      </c>
      <c r="N25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58" s="8" t="str">
        <f>IF(dOrders_1[Kurir]="","Kurir Tidak Diisi", IFERROR(VLOOKUP(dOrders_1[[#This Row],[Kurir]],$P$9:$Q$12,2,FALSE),dOrders_1[[#This Row],[Kurir]]))</f>
        <v>JNE</v>
      </c>
    </row>
    <row r="259" spans="2:19" x14ac:dyDescent="0.25">
      <c r="B259" t="s">
        <v>293</v>
      </c>
      <c r="C259" s="1">
        <v>45641</v>
      </c>
      <c r="D259" s="1">
        <v>45651</v>
      </c>
      <c r="E259" t="s">
        <v>9</v>
      </c>
      <c r="F259" t="s">
        <v>790</v>
      </c>
      <c r="G259" t="s">
        <v>32</v>
      </c>
      <c r="H259">
        <v>10</v>
      </c>
      <c r="I259" t="str">
        <f>_xlfn.IFS(dOrders_1[[#This Row],[Waktu_Diserahkan_Kurir(Hari)]]&gt;$B$4,"Tidak Patuh",dOrders_1[[#This Row],[Waktu_Diserahkan_Kurir(Hari)]]="","Data Tidak Lengkap",TRUE,"Patuh")</f>
        <v>Tidak Patuh</v>
      </c>
      <c r="J259" t="str">
        <f>IF(OR(LEN(dOrders_1[[#This Row],[Nomor_Resi]])=$E$3,LEFT(dOrders_1[[#This Row],[Nomor_Resi]],4)=$E$4,ISNUMBER(VALUE(RIGHT(dOrders_1[[#This Row],[Nomor_Resi]],7)))),"Valid","Tidak Valid")</f>
        <v>Valid</v>
      </c>
      <c r="K259" t="str">
        <f>IF(dOrders_1[[#This Row],[Tgl_Pembayaran]]="","Data Tidak Lengkap","Lengkap")</f>
        <v>Lengkap</v>
      </c>
      <c r="L259" t="str">
        <f>IF(dOrders_1[[#This Row],[Tgl_Diserahkan_Kurir]]="","Data Tidak Lengkap","Lengkap")</f>
        <v>Lengkap</v>
      </c>
      <c r="M259" t="str">
        <f>IF(dOrders_1[[#This Row],[Kurir]]="","Data Tidak Lengkap","Lengkap")</f>
        <v>Lengkap</v>
      </c>
      <c r="N25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59" s="8" t="str">
        <f>IF(dOrders_1[Kurir]="","Kurir Tidak Diisi", IFERROR(VLOOKUP(dOrders_1[[#This Row],[Kurir]],$P$9:$Q$12,2,FALSE),dOrders_1[[#This Row],[Kurir]]))</f>
        <v>SiCepat</v>
      </c>
    </row>
    <row r="260" spans="2:19" x14ac:dyDescent="0.25">
      <c r="B260" t="s">
        <v>294</v>
      </c>
      <c r="C260" s="1">
        <v>44965</v>
      </c>
      <c r="D260" s="1">
        <v>44967</v>
      </c>
      <c r="E260" t="s">
        <v>7</v>
      </c>
      <c r="F260" t="s">
        <v>791</v>
      </c>
      <c r="G260" t="s">
        <v>32</v>
      </c>
      <c r="H260">
        <v>2</v>
      </c>
      <c r="I260" t="str">
        <f>_xlfn.IFS(dOrders_1[[#This Row],[Waktu_Diserahkan_Kurir(Hari)]]&gt;$B$4,"Tidak Patuh",dOrders_1[[#This Row],[Waktu_Diserahkan_Kurir(Hari)]]="","Data Tidak Lengkap",TRUE,"Patuh")</f>
        <v>Patuh</v>
      </c>
      <c r="J260" t="str">
        <f>IF(OR(LEN(dOrders_1[[#This Row],[Nomor_Resi]])=$E$3,LEFT(dOrders_1[[#This Row],[Nomor_Resi]],4)=$E$4,ISNUMBER(VALUE(RIGHT(dOrders_1[[#This Row],[Nomor_Resi]],7)))),"Valid","Tidak Valid")</f>
        <v>Valid</v>
      </c>
      <c r="K260" t="str">
        <f>IF(dOrders_1[[#This Row],[Tgl_Pembayaran]]="","Data Tidak Lengkap","Lengkap")</f>
        <v>Lengkap</v>
      </c>
      <c r="L260" t="str">
        <f>IF(dOrders_1[[#This Row],[Tgl_Diserahkan_Kurir]]="","Data Tidak Lengkap","Lengkap")</f>
        <v>Lengkap</v>
      </c>
      <c r="M260" t="str">
        <f>IF(dOrders_1[[#This Row],[Kurir]]="","Data Tidak Lengkap","Lengkap")</f>
        <v>Lengkap</v>
      </c>
      <c r="N26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60" s="8" t="str">
        <f>IF(dOrders_1[Kurir]="","Kurir Tidak Diisi", IFERROR(VLOOKUP(dOrders_1[[#This Row],[Kurir]],$P$9:$Q$12,2,FALSE),dOrders_1[[#This Row],[Kurir]]))</f>
        <v>JNE</v>
      </c>
    </row>
    <row r="261" spans="2:19" x14ac:dyDescent="0.25">
      <c r="B261" t="s">
        <v>295</v>
      </c>
      <c r="C261" s="1">
        <v>44987</v>
      </c>
      <c r="D261" s="1">
        <v>44988</v>
      </c>
      <c r="E261" t="s">
        <v>25</v>
      </c>
      <c r="F261" t="s">
        <v>305</v>
      </c>
      <c r="G261" t="s">
        <v>32</v>
      </c>
      <c r="H261">
        <v>1</v>
      </c>
      <c r="I261" t="str">
        <f>_xlfn.IFS(dOrders_1[[#This Row],[Waktu_Diserahkan_Kurir(Hari)]]&gt;$B$4,"Tidak Patuh",dOrders_1[[#This Row],[Waktu_Diserahkan_Kurir(Hari)]]="","Data Tidak Lengkap",TRUE,"Patuh")</f>
        <v>Patuh</v>
      </c>
      <c r="J261" t="str">
        <f>IF(OR(LEN(dOrders_1[[#This Row],[Nomor_Resi]])=$E$3,LEFT(dOrders_1[[#This Row],[Nomor_Resi]],4)=$E$4,ISNUMBER(VALUE(RIGHT(dOrders_1[[#This Row],[Nomor_Resi]],7)))),"Valid","Tidak Valid")</f>
        <v>Valid</v>
      </c>
      <c r="K261" t="str">
        <f>IF(dOrders_1[[#This Row],[Tgl_Pembayaran]]="","Data Tidak Lengkap","Lengkap")</f>
        <v>Lengkap</v>
      </c>
      <c r="L261" t="str">
        <f>IF(dOrders_1[[#This Row],[Tgl_Diserahkan_Kurir]]="","Data Tidak Lengkap","Lengkap")</f>
        <v>Lengkap</v>
      </c>
      <c r="M261" t="str">
        <f>IF(dOrders_1[[#This Row],[Kurir]]="","Data Tidak Lengkap","Lengkap")</f>
        <v>Lengkap</v>
      </c>
      <c r="N26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61" s="8" t="str">
        <f>IF(dOrders_1[Kurir]="","Kurir Tidak Diisi", IFERROR(VLOOKUP(dOrders_1[[#This Row],[Kurir]],$P$9:$Q$12,2,FALSE),dOrders_1[[#This Row],[Kurir]]))</f>
        <v>SiCepat</v>
      </c>
    </row>
    <row r="262" spans="2:19" x14ac:dyDescent="0.25">
      <c r="B262" t="s">
        <v>296</v>
      </c>
      <c r="C262" s="1">
        <v>45257</v>
      </c>
      <c r="D262" s="1">
        <v>45260</v>
      </c>
      <c r="E262" t="s">
        <v>9</v>
      </c>
      <c r="F262" t="s">
        <v>792</v>
      </c>
      <c r="G262" t="s">
        <v>8</v>
      </c>
      <c r="H262">
        <v>3</v>
      </c>
      <c r="I262" t="str">
        <f>_xlfn.IFS(dOrders_1[[#This Row],[Waktu_Diserahkan_Kurir(Hari)]]&gt;$B$4,"Tidak Patuh",dOrders_1[[#This Row],[Waktu_Diserahkan_Kurir(Hari)]]="","Data Tidak Lengkap",TRUE,"Patuh")</f>
        <v>Patuh</v>
      </c>
      <c r="J262" t="str">
        <f>IF(OR(LEN(dOrders_1[[#This Row],[Nomor_Resi]])=$E$3,LEFT(dOrders_1[[#This Row],[Nomor_Resi]],4)=$E$4,ISNUMBER(VALUE(RIGHT(dOrders_1[[#This Row],[Nomor_Resi]],7)))),"Valid","Tidak Valid")</f>
        <v>Valid</v>
      </c>
      <c r="K262" t="str">
        <f>IF(dOrders_1[[#This Row],[Tgl_Pembayaran]]="","Data Tidak Lengkap","Lengkap")</f>
        <v>Lengkap</v>
      </c>
      <c r="L262" t="str">
        <f>IF(dOrders_1[[#This Row],[Tgl_Diserahkan_Kurir]]="","Data Tidak Lengkap","Lengkap")</f>
        <v>Lengkap</v>
      </c>
      <c r="M262" t="str">
        <f>IF(dOrders_1[[#This Row],[Kurir]]="","Data Tidak Lengkap","Lengkap")</f>
        <v>Lengkap</v>
      </c>
      <c r="N26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62" s="8" t="str">
        <f>IF(dOrders_1[Kurir]="","Kurir Tidak Diisi", IFERROR(VLOOKUP(dOrders_1[[#This Row],[Kurir]],$P$9:$Q$12,2,FALSE),dOrders_1[[#This Row],[Kurir]]))</f>
        <v>SiCepat</v>
      </c>
    </row>
    <row r="263" spans="2:19" x14ac:dyDescent="0.25">
      <c r="B263" t="s">
        <v>298</v>
      </c>
      <c r="C263" s="1">
        <v>45608</v>
      </c>
      <c r="D263" s="1">
        <v>45611</v>
      </c>
      <c r="E263" t="s">
        <v>7</v>
      </c>
      <c r="F263" t="s">
        <v>22</v>
      </c>
      <c r="G263" t="s">
        <v>11</v>
      </c>
      <c r="H263">
        <v>3</v>
      </c>
      <c r="I263" t="str">
        <f>_xlfn.IFS(dOrders_1[[#This Row],[Waktu_Diserahkan_Kurir(Hari)]]&gt;$B$4,"Tidak Patuh",dOrders_1[[#This Row],[Waktu_Diserahkan_Kurir(Hari)]]="","Data Tidak Lengkap",TRUE,"Patuh")</f>
        <v>Patuh</v>
      </c>
      <c r="J263" t="str">
        <f>IF(OR(LEN(dOrders_1[[#This Row],[Nomor_Resi]])=$E$3,LEFT(dOrders_1[[#This Row],[Nomor_Resi]],4)=$E$4,ISNUMBER(VALUE(RIGHT(dOrders_1[[#This Row],[Nomor_Resi]],7)))),"Valid","Tidak Valid")</f>
        <v>Tidak Valid</v>
      </c>
      <c r="K263" t="str">
        <f>IF(dOrders_1[[#This Row],[Tgl_Pembayaran]]="","Data Tidak Lengkap","Lengkap")</f>
        <v>Lengkap</v>
      </c>
      <c r="L263" t="str">
        <f>IF(dOrders_1[[#This Row],[Tgl_Diserahkan_Kurir]]="","Data Tidak Lengkap","Lengkap")</f>
        <v>Lengkap</v>
      </c>
      <c r="M263" t="str">
        <f>IF(dOrders_1[[#This Row],[Kurir]]="","Data Tidak Lengkap","Lengkap")</f>
        <v>Lengkap</v>
      </c>
      <c r="N263"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263" s="8" t="str">
        <f>IF(dOrders_1[Kurir]="","Kurir Tidak Diisi", IFERROR(VLOOKUP(dOrders_1[[#This Row],[Kurir]],$P$9:$Q$12,2,FALSE),dOrders_1[[#This Row],[Kurir]]))</f>
        <v>JNE</v>
      </c>
    </row>
    <row r="264" spans="2:19" x14ac:dyDescent="0.25">
      <c r="B264" t="s">
        <v>299</v>
      </c>
      <c r="C264" s="1">
        <v>45513</v>
      </c>
      <c r="D264" s="1">
        <v>45528</v>
      </c>
      <c r="E264" t="s">
        <v>9</v>
      </c>
      <c r="F264" t="s">
        <v>793</v>
      </c>
      <c r="G264" t="s">
        <v>32</v>
      </c>
      <c r="H264">
        <v>15</v>
      </c>
      <c r="I264" t="str">
        <f>_xlfn.IFS(dOrders_1[[#This Row],[Waktu_Diserahkan_Kurir(Hari)]]&gt;$B$4,"Tidak Patuh",dOrders_1[[#This Row],[Waktu_Diserahkan_Kurir(Hari)]]="","Data Tidak Lengkap",TRUE,"Patuh")</f>
        <v>Tidak Patuh</v>
      </c>
      <c r="J264" t="str">
        <f>IF(OR(LEN(dOrders_1[[#This Row],[Nomor_Resi]])=$E$3,LEFT(dOrders_1[[#This Row],[Nomor_Resi]],4)=$E$4,ISNUMBER(VALUE(RIGHT(dOrders_1[[#This Row],[Nomor_Resi]],7)))),"Valid","Tidak Valid")</f>
        <v>Valid</v>
      </c>
      <c r="K264" t="str">
        <f>IF(dOrders_1[[#This Row],[Tgl_Pembayaran]]="","Data Tidak Lengkap","Lengkap")</f>
        <v>Lengkap</v>
      </c>
      <c r="L264" t="str">
        <f>IF(dOrders_1[[#This Row],[Tgl_Diserahkan_Kurir]]="","Data Tidak Lengkap","Lengkap")</f>
        <v>Lengkap</v>
      </c>
      <c r="M264" t="str">
        <f>IF(dOrders_1[[#This Row],[Kurir]]="","Data Tidak Lengkap","Lengkap")</f>
        <v>Lengkap</v>
      </c>
      <c r="N26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64" s="8" t="str">
        <f>IF(dOrders_1[Kurir]="","Kurir Tidak Diisi", IFERROR(VLOOKUP(dOrders_1[[#This Row],[Kurir]],$P$9:$Q$12,2,FALSE),dOrders_1[[#This Row],[Kurir]]))</f>
        <v>SiCepat</v>
      </c>
    </row>
    <row r="265" spans="2:19" x14ac:dyDescent="0.25">
      <c r="B265" t="s">
        <v>300</v>
      </c>
      <c r="C265" s="1">
        <v>45254</v>
      </c>
      <c r="D265" s="1">
        <v>45257</v>
      </c>
      <c r="E265" t="s">
        <v>23</v>
      </c>
      <c r="F265" t="s">
        <v>310</v>
      </c>
      <c r="G265" t="s">
        <v>32</v>
      </c>
      <c r="H265">
        <v>3</v>
      </c>
      <c r="I265" t="str">
        <f>_xlfn.IFS(dOrders_1[[#This Row],[Waktu_Diserahkan_Kurir(Hari)]]&gt;$B$4,"Tidak Patuh",dOrders_1[[#This Row],[Waktu_Diserahkan_Kurir(Hari)]]="","Data Tidak Lengkap",TRUE,"Patuh")</f>
        <v>Patuh</v>
      </c>
      <c r="J265" t="str">
        <f>IF(OR(LEN(dOrders_1[[#This Row],[Nomor_Resi]])=$E$3,LEFT(dOrders_1[[#This Row],[Nomor_Resi]],4)=$E$4,ISNUMBER(VALUE(RIGHT(dOrders_1[[#This Row],[Nomor_Resi]],7)))),"Valid","Tidak Valid")</f>
        <v>Valid</v>
      </c>
      <c r="K265" t="str">
        <f>IF(dOrders_1[[#This Row],[Tgl_Pembayaran]]="","Data Tidak Lengkap","Lengkap")</f>
        <v>Lengkap</v>
      </c>
      <c r="L265" t="str">
        <f>IF(dOrders_1[[#This Row],[Tgl_Diserahkan_Kurir]]="","Data Tidak Lengkap","Lengkap")</f>
        <v>Lengkap</v>
      </c>
      <c r="M265" t="str">
        <f>IF(dOrders_1[[#This Row],[Kurir]]="","Data Tidak Lengkap","Lengkap")</f>
        <v>Lengkap</v>
      </c>
      <c r="N26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65" s="8" t="str">
        <f>IF(dOrders_1[Kurir]="","Kurir Tidak Diisi", IFERROR(VLOOKUP(dOrders_1[[#This Row],[Kurir]],$P$9:$Q$12,2,FALSE),dOrders_1[[#This Row],[Kurir]]))</f>
        <v>JNE</v>
      </c>
    </row>
    <row r="266" spans="2:19" x14ac:dyDescent="0.25">
      <c r="B266" t="s">
        <v>301</v>
      </c>
      <c r="C266" s="1">
        <v>45375</v>
      </c>
      <c r="D266" s="1">
        <v>45390</v>
      </c>
      <c r="E266" t="s">
        <v>23</v>
      </c>
      <c r="F266" t="s">
        <v>312</v>
      </c>
      <c r="G266" t="s">
        <v>32</v>
      </c>
      <c r="H266">
        <v>15</v>
      </c>
      <c r="I266" t="str">
        <f>_xlfn.IFS(dOrders_1[[#This Row],[Waktu_Diserahkan_Kurir(Hari)]]&gt;$B$4,"Tidak Patuh",dOrders_1[[#This Row],[Waktu_Diserahkan_Kurir(Hari)]]="","Data Tidak Lengkap",TRUE,"Patuh")</f>
        <v>Tidak Patuh</v>
      </c>
      <c r="J266" t="str">
        <f>IF(OR(LEN(dOrders_1[[#This Row],[Nomor_Resi]])=$E$3,LEFT(dOrders_1[[#This Row],[Nomor_Resi]],4)=$E$4,ISNUMBER(VALUE(RIGHT(dOrders_1[[#This Row],[Nomor_Resi]],7)))),"Valid","Tidak Valid")</f>
        <v>Valid</v>
      </c>
      <c r="K266" t="str">
        <f>IF(dOrders_1[[#This Row],[Tgl_Pembayaran]]="","Data Tidak Lengkap","Lengkap")</f>
        <v>Lengkap</v>
      </c>
      <c r="L266" t="str">
        <f>IF(dOrders_1[[#This Row],[Tgl_Diserahkan_Kurir]]="","Data Tidak Lengkap","Lengkap")</f>
        <v>Lengkap</v>
      </c>
      <c r="M266" t="str">
        <f>IF(dOrders_1[[#This Row],[Kurir]]="","Data Tidak Lengkap","Lengkap")</f>
        <v>Lengkap</v>
      </c>
      <c r="N26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66" s="8" t="str">
        <f>IF(dOrders_1[Kurir]="","Kurir Tidak Diisi", IFERROR(VLOOKUP(dOrders_1[[#This Row],[Kurir]],$P$9:$Q$12,2,FALSE),dOrders_1[[#This Row],[Kurir]]))</f>
        <v>JNE</v>
      </c>
    </row>
    <row r="267" spans="2:19" x14ac:dyDescent="0.25">
      <c r="B267" t="s">
        <v>302</v>
      </c>
      <c r="C267" s="1">
        <v>45002</v>
      </c>
      <c r="D267" s="1"/>
      <c r="E267" t="s">
        <v>7</v>
      </c>
      <c r="F267" t="s">
        <v>794</v>
      </c>
      <c r="G267" t="s">
        <v>8</v>
      </c>
      <c r="I267" t="str">
        <f>_xlfn.IFS(dOrders_1[[#This Row],[Waktu_Diserahkan_Kurir(Hari)]]&gt;$B$4,"Tidak Patuh",dOrders_1[[#This Row],[Waktu_Diserahkan_Kurir(Hari)]]="","Data Tidak Lengkap",TRUE,"Patuh")</f>
        <v>Data Tidak Lengkap</v>
      </c>
      <c r="J267" t="str">
        <f>IF(OR(LEN(dOrders_1[[#This Row],[Nomor_Resi]])=$E$3,LEFT(dOrders_1[[#This Row],[Nomor_Resi]],4)=$E$4,ISNUMBER(VALUE(RIGHT(dOrders_1[[#This Row],[Nomor_Resi]],7)))),"Valid","Tidak Valid")</f>
        <v>Valid</v>
      </c>
      <c r="K267" t="str">
        <f>IF(dOrders_1[[#This Row],[Tgl_Pembayaran]]="","Data Tidak Lengkap","Lengkap")</f>
        <v>Lengkap</v>
      </c>
      <c r="L267" t="str">
        <f>IF(dOrders_1[[#This Row],[Tgl_Diserahkan_Kurir]]="","Data Tidak Lengkap","Lengkap")</f>
        <v>Data Tidak Lengkap</v>
      </c>
      <c r="M267" t="str">
        <f>IF(dOrders_1[[#This Row],[Kurir]]="","Data Tidak Lengkap","Lengkap")</f>
        <v>Lengkap</v>
      </c>
      <c r="N267"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267" s="8" t="str">
        <f>IF(dOrders_1[Kurir]="","Kurir Tidak Diisi", IFERROR(VLOOKUP(dOrders_1[[#This Row],[Kurir]],$P$9:$Q$12,2,FALSE),dOrders_1[[#This Row],[Kurir]]))</f>
        <v>JNE</v>
      </c>
    </row>
    <row r="268" spans="2:19" x14ac:dyDescent="0.25">
      <c r="B268" t="s">
        <v>303</v>
      </c>
      <c r="C268" s="1">
        <v>45273</v>
      </c>
      <c r="D268" s="1">
        <v>45272</v>
      </c>
      <c r="E268" t="s">
        <v>7</v>
      </c>
      <c r="F268" t="s">
        <v>795</v>
      </c>
      <c r="G268" t="s">
        <v>8</v>
      </c>
      <c r="H268">
        <v>-1</v>
      </c>
      <c r="I268" t="str">
        <f>_xlfn.IFS(dOrders_1[[#This Row],[Waktu_Diserahkan_Kurir(Hari)]]&gt;$B$4,"Tidak Patuh",dOrders_1[[#This Row],[Waktu_Diserahkan_Kurir(Hari)]]="","Data Tidak Lengkap",TRUE,"Patuh")</f>
        <v>Patuh</v>
      </c>
      <c r="J268" t="str">
        <f>IF(OR(LEN(dOrders_1[[#This Row],[Nomor_Resi]])=$E$3,LEFT(dOrders_1[[#This Row],[Nomor_Resi]],4)=$E$4,ISNUMBER(VALUE(RIGHT(dOrders_1[[#This Row],[Nomor_Resi]],7)))),"Valid","Tidak Valid")</f>
        <v>Valid</v>
      </c>
      <c r="K268" t="str">
        <f>IF(dOrders_1[[#This Row],[Tgl_Pembayaran]]="","Data Tidak Lengkap","Lengkap")</f>
        <v>Lengkap</v>
      </c>
      <c r="L268" t="str">
        <f>IF(dOrders_1[[#This Row],[Tgl_Diserahkan_Kurir]]="","Data Tidak Lengkap","Lengkap")</f>
        <v>Lengkap</v>
      </c>
      <c r="M268" t="str">
        <f>IF(dOrders_1[[#This Row],[Kurir]]="","Data Tidak Lengkap","Lengkap")</f>
        <v>Lengkap</v>
      </c>
      <c r="N26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68" s="8" t="str">
        <f>IF(dOrders_1[Kurir]="","Kurir Tidak Diisi", IFERROR(VLOOKUP(dOrders_1[[#This Row],[Kurir]],$P$9:$Q$12,2,FALSE),dOrders_1[[#This Row],[Kurir]]))</f>
        <v>JNE</v>
      </c>
    </row>
    <row r="269" spans="2:19" x14ac:dyDescent="0.25">
      <c r="B269" t="s">
        <v>304</v>
      </c>
      <c r="C269" s="1">
        <v>45025</v>
      </c>
      <c r="D269" s="1">
        <v>45026</v>
      </c>
      <c r="E269" t="s">
        <v>7</v>
      </c>
      <c r="F269" t="s">
        <v>22</v>
      </c>
      <c r="G269" t="s">
        <v>8</v>
      </c>
      <c r="H269">
        <v>1</v>
      </c>
      <c r="I269" t="str">
        <f>_xlfn.IFS(dOrders_1[[#This Row],[Waktu_Diserahkan_Kurir(Hari)]]&gt;$B$4,"Tidak Patuh",dOrders_1[[#This Row],[Waktu_Diserahkan_Kurir(Hari)]]="","Data Tidak Lengkap",TRUE,"Patuh")</f>
        <v>Patuh</v>
      </c>
      <c r="J269" t="str">
        <f>IF(OR(LEN(dOrders_1[[#This Row],[Nomor_Resi]])=$E$3,LEFT(dOrders_1[[#This Row],[Nomor_Resi]],4)=$E$4,ISNUMBER(VALUE(RIGHT(dOrders_1[[#This Row],[Nomor_Resi]],7)))),"Valid","Tidak Valid")</f>
        <v>Tidak Valid</v>
      </c>
      <c r="K269" t="str">
        <f>IF(dOrders_1[[#This Row],[Tgl_Pembayaran]]="","Data Tidak Lengkap","Lengkap")</f>
        <v>Lengkap</v>
      </c>
      <c r="L269" t="str">
        <f>IF(dOrders_1[[#This Row],[Tgl_Diserahkan_Kurir]]="","Data Tidak Lengkap","Lengkap")</f>
        <v>Lengkap</v>
      </c>
      <c r="M269" t="str">
        <f>IF(dOrders_1[[#This Row],[Kurir]]="","Data Tidak Lengkap","Lengkap")</f>
        <v>Lengkap</v>
      </c>
      <c r="N269"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269" s="8" t="str">
        <f>IF(dOrders_1[Kurir]="","Kurir Tidak Diisi", IFERROR(VLOOKUP(dOrders_1[[#This Row],[Kurir]],$P$9:$Q$12,2,FALSE),dOrders_1[[#This Row],[Kurir]]))</f>
        <v>JNE</v>
      </c>
    </row>
    <row r="270" spans="2:19" x14ac:dyDescent="0.25">
      <c r="B270" t="s">
        <v>306</v>
      </c>
      <c r="C270" s="1">
        <v>45228</v>
      </c>
      <c r="D270" s="1">
        <v>45227</v>
      </c>
      <c r="E270" t="s">
        <v>48</v>
      </c>
      <c r="F270" t="s">
        <v>796</v>
      </c>
      <c r="G270" t="s">
        <v>11</v>
      </c>
      <c r="H270">
        <v>-1</v>
      </c>
      <c r="I270" t="str">
        <f>_xlfn.IFS(dOrders_1[[#This Row],[Waktu_Diserahkan_Kurir(Hari)]]&gt;$B$4,"Tidak Patuh",dOrders_1[[#This Row],[Waktu_Diserahkan_Kurir(Hari)]]="","Data Tidak Lengkap",TRUE,"Patuh")</f>
        <v>Patuh</v>
      </c>
      <c r="J270" t="str">
        <f>IF(OR(LEN(dOrders_1[[#This Row],[Nomor_Resi]])=$E$3,LEFT(dOrders_1[[#This Row],[Nomor_Resi]],4)=$E$4,ISNUMBER(VALUE(RIGHT(dOrders_1[[#This Row],[Nomor_Resi]],7)))),"Valid","Tidak Valid")</f>
        <v>Valid</v>
      </c>
      <c r="K270" t="str">
        <f>IF(dOrders_1[[#This Row],[Tgl_Pembayaran]]="","Data Tidak Lengkap","Lengkap")</f>
        <v>Lengkap</v>
      </c>
      <c r="L270" t="str">
        <f>IF(dOrders_1[[#This Row],[Tgl_Diserahkan_Kurir]]="","Data Tidak Lengkap","Lengkap")</f>
        <v>Lengkap</v>
      </c>
      <c r="M270" t="str">
        <f>IF(dOrders_1[[#This Row],[Kurir]]="","Data Tidak Lengkap","Lengkap")</f>
        <v>Lengkap</v>
      </c>
      <c r="N27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70" s="8" t="str">
        <f>IF(dOrders_1[Kurir]="","Kurir Tidak Diisi", IFERROR(VLOOKUP(dOrders_1[[#This Row],[Kurir]],$P$9:$Q$12,2,FALSE),dOrders_1[[#This Row],[Kurir]]))</f>
        <v>Anteraja</v>
      </c>
    </row>
    <row r="271" spans="2:19" x14ac:dyDescent="0.25">
      <c r="B271" t="s">
        <v>307</v>
      </c>
      <c r="C271" s="1">
        <v>45198</v>
      </c>
      <c r="D271" s="1">
        <v>45200</v>
      </c>
      <c r="E271" t="s">
        <v>7</v>
      </c>
      <c r="F271" t="s">
        <v>22</v>
      </c>
      <c r="G271" t="s">
        <v>32</v>
      </c>
      <c r="H271">
        <v>2</v>
      </c>
      <c r="I271" t="str">
        <f>_xlfn.IFS(dOrders_1[[#This Row],[Waktu_Diserahkan_Kurir(Hari)]]&gt;$B$4,"Tidak Patuh",dOrders_1[[#This Row],[Waktu_Diserahkan_Kurir(Hari)]]="","Data Tidak Lengkap",TRUE,"Patuh")</f>
        <v>Patuh</v>
      </c>
      <c r="J271" t="str">
        <f>IF(OR(LEN(dOrders_1[[#This Row],[Nomor_Resi]])=$E$3,LEFT(dOrders_1[[#This Row],[Nomor_Resi]],4)=$E$4,ISNUMBER(VALUE(RIGHT(dOrders_1[[#This Row],[Nomor_Resi]],7)))),"Valid","Tidak Valid")</f>
        <v>Tidak Valid</v>
      </c>
      <c r="K271" t="str">
        <f>IF(dOrders_1[[#This Row],[Tgl_Pembayaran]]="","Data Tidak Lengkap","Lengkap")</f>
        <v>Lengkap</v>
      </c>
      <c r="L271" t="str">
        <f>IF(dOrders_1[[#This Row],[Tgl_Diserahkan_Kurir]]="","Data Tidak Lengkap","Lengkap")</f>
        <v>Lengkap</v>
      </c>
      <c r="M271" t="str">
        <f>IF(dOrders_1[[#This Row],[Kurir]]="","Data Tidak Lengkap","Lengkap")</f>
        <v>Lengkap</v>
      </c>
      <c r="N271"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271" s="8" t="str">
        <f>IF(dOrders_1[Kurir]="","Kurir Tidak Diisi", IFERROR(VLOOKUP(dOrders_1[[#This Row],[Kurir]],$P$9:$Q$12,2,FALSE),dOrders_1[[#This Row],[Kurir]]))</f>
        <v>JNE</v>
      </c>
    </row>
    <row r="272" spans="2:19" x14ac:dyDescent="0.25">
      <c r="B272" t="s">
        <v>308</v>
      </c>
      <c r="C272" s="1">
        <v>45403</v>
      </c>
      <c r="D272" s="1">
        <v>45410</v>
      </c>
      <c r="E272" t="s">
        <v>25</v>
      </c>
      <c r="F272" t="s">
        <v>797</v>
      </c>
      <c r="G272" t="s">
        <v>11</v>
      </c>
      <c r="H272">
        <v>7</v>
      </c>
      <c r="I272" t="str">
        <f>_xlfn.IFS(dOrders_1[[#This Row],[Waktu_Diserahkan_Kurir(Hari)]]&gt;$B$4,"Tidak Patuh",dOrders_1[[#This Row],[Waktu_Diserahkan_Kurir(Hari)]]="","Data Tidak Lengkap",TRUE,"Patuh")</f>
        <v>Tidak Patuh</v>
      </c>
      <c r="J272" t="str">
        <f>IF(OR(LEN(dOrders_1[[#This Row],[Nomor_Resi]])=$E$3,LEFT(dOrders_1[[#This Row],[Nomor_Resi]],4)=$E$4,ISNUMBER(VALUE(RIGHT(dOrders_1[[#This Row],[Nomor_Resi]],7)))),"Valid","Tidak Valid")</f>
        <v>Valid</v>
      </c>
      <c r="K272" t="str">
        <f>IF(dOrders_1[[#This Row],[Tgl_Pembayaran]]="","Data Tidak Lengkap","Lengkap")</f>
        <v>Lengkap</v>
      </c>
      <c r="L272" t="str">
        <f>IF(dOrders_1[[#This Row],[Tgl_Diserahkan_Kurir]]="","Data Tidak Lengkap","Lengkap")</f>
        <v>Lengkap</v>
      </c>
      <c r="M272" t="str">
        <f>IF(dOrders_1[[#This Row],[Kurir]]="","Data Tidak Lengkap","Lengkap")</f>
        <v>Lengkap</v>
      </c>
      <c r="N27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72" s="8" t="str">
        <f>IF(dOrders_1[Kurir]="","Kurir Tidak Diisi", IFERROR(VLOOKUP(dOrders_1[[#This Row],[Kurir]],$P$9:$Q$12,2,FALSE),dOrders_1[[#This Row],[Kurir]]))</f>
        <v>SiCepat</v>
      </c>
    </row>
    <row r="273" spans="2:19" x14ac:dyDescent="0.25">
      <c r="B273" t="s">
        <v>309</v>
      </c>
      <c r="C273" s="1">
        <v>45159</v>
      </c>
      <c r="D273" s="1">
        <v>45160</v>
      </c>
      <c r="E273" t="s">
        <v>9</v>
      </c>
      <c r="F273" t="s">
        <v>798</v>
      </c>
      <c r="G273" t="s">
        <v>11</v>
      </c>
      <c r="H273">
        <v>1</v>
      </c>
      <c r="I273" t="str">
        <f>_xlfn.IFS(dOrders_1[[#This Row],[Waktu_Diserahkan_Kurir(Hari)]]&gt;$B$4,"Tidak Patuh",dOrders_1[[#This Row],[Waktu_Diserahkan_Kurir(Hari)]]="","Data Tidak Lengkap",TRUE,"Patuh")</f>
        <v>Patuh</v>
      </c>
      <c r="J273" t="str">
        <f>IF(OR(LEN(dOrders_1[[#This Row],[Nomor_Resi]])=$E$3,LEFT(dOrders_1[[#This Row],[Nomor_Resi]],4)=$E$4,ISNUMBER(VALUE(RIGHT(dOrders_1[[#This Row],[Nomor_Resi]],7)))),"Valid","Tidak Valid")</f>
        <v>Valid</v>
      </c>
      <c r="K273" t="str">
        <f>IF(dOrders_1[[#This Row],[Tgl_Pembayaran]]="","Data Tidak Lengkap","Lengkap")</f>
        <v>Lengkap</v>
      </c>
      <c r="L273" t="str">
        <f>IF(dOrders_1[[#This Row],[Tgl_Diserahkan_Kurir]]="","Data Tidak Lengkap","Lengkap")</f>
        <v>Lengkap</v>
      </c>
      <c r="M273" t="str">
        <f>IF(dOrders_1[[#This Row],[Kurir]]="","Data Tidak Lengkap","Lengkap")</f>
        <v>Lengkap</v>
      </c>
      <c r="N27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73" s="8" t="str">
        <f>IF(dOrders_1[Kurir]="","Kurir Tidak Diisi", IFERROR(VLOOKUP(dOrders_1[[#This Row],[Kurir]],$P$9:$Q$12,2,FALSE),dOrders_1[[#This Row],[Kurir]]))</f>
        <v>SiCepat</v>
      </c>
    </row>
    <row r="274" spans="2:19" x14ac:dyDescent="0.25">
      <c r="B274" t="s">
        <v>311</v>
      </c>
      <c r="C274" s="1">
        <v>45456</v>
      </c>
      <c r="D274" s="1">
        <v>45459</v>
      </c>
      <c r="E274" t="s">
        <v>48</v>
      </c>
      <c r="F274" t="s">
        <v>799</v>
      </c>
      <c r="G274" t="s">
        <v>11</v>
      </c>
      <c r="H274">
        <v>3</v>
      </c>
      <c r="I274" t="str">
        <f>_xlfn.IFS(dOrders_1[[#This Row],[Waktu_Diserahkan_Kurir(Hari)]]&gt;$B$4,"Tidak Patuh",dOrders_1[[#This Row],[Waktu_Diserahkan_Kurir(Hari)]]="","Data Tidak Lengkap",TRUE,"Patuh")</f>
        <v>Patuh</v>
      </c>
      <c r="J274" t="str">
        <f>IF(OR(LEN(dOrders_1[[#This Row],[Nomor_Resi]])=$E$3,LEFT(dOrders_1[[#This Row],[Nomor_Resi]],4)=$E$4,ISNUMBER(VALUE(RIGHT(dOrders_1[[#This Row],[Nomor_Resi]],7)))),"Valid","Tidak Valid")</f>
        <v>Valid</v>
      </c>
      <c r="K274" t="str">
        <f>IF(dOrders_1[[#This Row],[Tgl_Pembayaran]]="","Data Tidak Lengkap","Lengkap")</f>
        <v>Lengkap</v>
      </c>
      <c r="L274" t="str">
        <f>IF(dOrders_1[[#This Row],[Tgl_Diserahkan_Kurir]]="","Data Tidak Lengkap","Lengkap")</f>
        <v>Lengkap</v>
      </c>
      <c r="M274" t="str">
        <f>IF(dOrders_1[[#This Row],[Kurir]]="","Data Tidak Lengkap","Lengkap")</f>
        <v>Lengkap</v>
      </c>
      <c r="N27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74" s="8" t="str">
        <f>IF(dOrders_1[Kurir]="","Kurir Tidak Diisi", IFERROR(VLOOKUP(dOrders_1[[#This Row],[Kurir]],$P$9:$Q$12,2,FALSE),dOrders_1[[#This Row],[Kurir]]))</f>
        <v>Anteraja</v>
      </c>
    </row>
    <row r="275" spans="2:19" x14ac:dyDescent="0.25">
      <c r="B275" t="s">
        <v>313</v>
      </c>
      <c r="C275" s="1">
        <v>45078</v>
      </c>
      <c r="D275" s="1">
        <v>45085</v>
      </c>
      <c r="E275" t="s">
        <v>7</v>
      </c>
      <c r="F275" t="s">
        <v>800</v>
      </c>
      <c r="G275" t="s">
        <v>8</v>
      </c>
      <c r="H275">
        <v>7</v>
      </c>
      <c r="I275" t="str">
        <f>_xlfn.IFS(dOrders_1[[#This Row],[Waktu_Diserahkan_Kurir(Hari)]]&gt;$B$4,"Tidak Patuh",dOrders_1[[#This Row],[Waktu_Diserahkan_Kurir(Hari)]]="","Data Tidak Lengkap",TRUE,"Patuh")</f>
        <v>Tidak Patuh</v>
      </c>
      <c r="J275" t="str">
        <f>IF(OR(LEN(dOrders_1[[#This Row],[Nomor_Resi]])=$E$3,LEFT(dOrders_1[[#This Row],[Nomor_Resi]],4)=$E$4,ISNUMBER(VALUE(RIGHT(dOrders_1[[#This Row],[Nomor_Resi]],7)))),"Valid","Tidak Valid")</f>
        <v>Valid</v>
      </c>
      <c r="K275" t="str">
        <f>IF(dOrders_1[[#This Row],[Tgl_Pembayaran]]="","Data Tidak Lengkap","Lengkap")</f>
        <v>Lengkap</v>
      </c>
      <c r="L275" t="str">
        <f>IF(dOrders_1[[#This Row],[Tgl_Diserahkan_Kurir]]="","Data Tidak Lengkap","Lengkap")</f>
        <v>Lengkap</v>
      </c>
      <c r="M275" t="str">
        <f>IF(dOrders_1[[#This Row],[Kurir]]="","Data Tidak Lengkap","Lengkap")</f>
        <v>Lengkap</v>
      </c>
      <c r="N27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75" s="8" t="str">
        <f>IF(dOrders_1[Kurir]="","Kurir Tidak Diisi", IFERROR(VLOOKUP(dOrders_1[[#This Row],[Kurir]],$P$9:$Q$12,2,FALSE),dOrders_1[[#This Row],[Kurir]]))</f>
        <v>JNE</v>
      </c>
    </row>
    <row r="276" spans="2:19" x14ac:dyDescent="0.25">
      <c r="B276" t="s">
        <v>314</v>
      </c>
      <c r="C276" s="1">
        <v>45732</v>
      </c>
      <c r="D276" s="1">
        <v>45747</v>
      </c>
      <c r="E276" t="s">
        <v>48</v>
      </c>
      <c r="F276" t="s">
        <v>324</v>
      </c>
      <c r="G276" t="s">
        <v>32</v>
      </c>
      <c r="H276">
        <v>15</v>
      </c>
      <c r="I276" t="str">
        <f>_xlfn.IFS(dOrders_1[[#This Row],[Waktu_Diserahkan_Kurir(Hari)]]&gt;$B$4,"Tidak Patuh",dOrders_1[[#This Row],[Waktu_Diserahkan_Kurir(Hari)]]="","Data Tidak Lengkap",TRUE,"Patuh")</f>
        <v>Tidak Patuh</v>
      </c>
      <c r="J276" t="str">
        <f>IF(OR(LEN(dOrders_1[[#This Row],[Nomor_Resi]])=$E$3,LEFT(dOrders_1[[#This Row],[Nomor_Resi]],4)=$E$4,ISNUMBER(VALUE(RIGHT(dOrders_1[[#This Row],[Nomor_Resi]],7)))),"Valid","Tidak Valid")</f>
        <v>Valid</v>
      </c>
      <c r="K276" t="str">
        <f>IF(dOrders_1[[#This Row],[Tgl_Pembayaran]]="","Data Tidak Lengkap","Lengkap")</f>
        <v>Lengkap</v>
      </c>
      <c r="L276" t="str">
        <f>IF(dOrders_1[[#This Row],[Tgl_Diserahkan_Kurir]]="","Data Tidak Lengkap","Lengkap")</f>
        <v>Lengkap</v>
      </c>
      <c r="M276" t="str">
        <f>IF(dOrders_1[[#This Row],[Kurir]]="","Data Tidak Lengkap","Lengkap")</f>
        <v>Lengkap</v>
      </c>
      <c r="N27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76" s="8" t="str">
        <f>IF(dOrders_1[Kurir]="","Kurir Tidak Diisi", IFERROR(VLOOKUP(dOrders_1[[#This Row],[Kurir]],$P$9:$Q$12,2,FALSE),dOrders_1[[#This Row],[Kurir]]))</f>
        <v>Anteraja</v>
      </c>
    </row>
    <row r="277" spans="2:19" x14ac:dyDescent="0.25">
      <c r="B277" t="s">
        <v>315</v>
      </c>
      <c r="C277" s="1">
        <v>45597</v>
      </c>
      <c r="D277" s="1"/>
      <c r="E277" t="s">
        <v>7</v>
      </c>
      <c r="F277" t="s">
        <v>801</v>
      </c>
      <c r="G277" t="s">
        <v>32</v>
      </c>
      <c r="I277" t="str">
        <f>_xlfn.IFS(dOrders_1[[#This Row],[Waktu_Diserahkan_Kurir(Hari)]]&gt;$B$4,"Tidak Patuh",dOrders_1[[#This Row],[Waktu_Diserahkan_Kurir(Hari)]]="","Data Tidak Lengkap",TRUE,"Patuh")</f>
        <v>Data Tidak Lengkap</v>
      </c>
      <c r="J277" t="str">
        <f>IF(OR(LEN(dOrders_1[[#This Row],[Nomor_Resi]])=$E$3,LEFT(dOrders_1[[#This Row],[Nomor_Resi]],4)=$E$4,ISNUMBER(VALUE(RIGHT(dOrders_1[[#This Row],[Nomor_Resi]],7)))),"Valid","Tidak Valid")</f>
        <v>Valid</v>
      </c>
      <c r="K277" t="str">
        <f>IF(dOrders_1[[#This Row],[Tgl_Pembayaran]]="","Data Tidak Lengkap","Lengkap")</f>
        <v>Lengkap</v>
      </c>
      <c r="L277" t="str">
        <f>IF(dOrders_1[[#This Row],[Tgl_Diserahkan_Kurir]]="","Data Tidak Lengkap","Lengkap")</f>
        <v>Data Tidak Lengkap</v>
      </c>
      <c r="M277" t="str">
        <f>IF(dOrders_1[[#This Row],[Kurir]]="","Data Tidak Lengkap","Lengkap")</f>
        <v>Lengkap</v>
      </c>
      <c r="N277"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277" s="8" t="str">
        <f>IF(dOrders_1[Kurir]="","Kurir Tidak Diisi", IFERROR(VLOOKUP(dOrders_1[[#This Row],[Kurir]],$P$9:$Q$12,2,FALSE),dOrders_1[[#This Row],[Kurir]]))</f>
        <v>JNE</v>
      </c>
    </row>
    <row r="278" spans="2:19" x14ac:dyDescent="0.25">
      <c r="B278" t="s">
        <v>316</v>
      </c>
      <c r="C278" s="1">
        <v>45634</v>
      </c>
      <c r="D278" s="1">
        <v>45639</v>
      </c>
      <c r="E278" t="s">
        <v>7</v>
      </c>
      <c r="F278" t="s">
        <v>327</v>
      </c>
      <c r="G278" t="s">
        <v>8</v>
      </c>
      <c r="H278">
        <v>5</v>
      </c>
      <c r="I278" t="str">
        <f>_xlfn.IFS(dOrders_1[[#This Row],[Waktu_Diserahkan_Kurir(Hari)]]&gt;$B$4,"Tidak Patuh",dOrders_1[[#This Row],[Waktu_Diserahkan_Kurir(Hari)]]="","Data Tidak Lengkap",TRUE,"Patuh")</f>
        <v>Patuh</v>
      </c>
      <c r="J278" t="str">
        <f>IF(OR(LEN(dOrders_1[[#This Row],[Nomor_Resi]])=$E$3,LEFT(dOrders_1[[#This Row],[Nomor_Resi]],4)=$E$4,ISNUMBER(VALUE(RIGHT(dOrders_1[[#This Row],[Nomor_Resi]],7)))),"Valid","Tidak Valid")</f>
        <v>Valid</v>
      </c>
      <c r="K278" t="str">
        <f>IF(dOrders_1[[#This Row],[Tgl_Pembayaran]]="","Data Tidak Lengkap","Lengkap")</f>
        <v>Lengkap</v>
      </c>
      <c r="L278" t="str">
        <f>IF(dOrders_1[[#This Row],[Tgl_Diserahkan_Kurir]]="","Data Tidak Lengkap","Lengkap")</f>
        <v>Lengkap</v>
      </c>
      <c r="M278" t="str">
        <f>IF(dOrders_1[[#This Row],[Kurir]]="","Data Tidak Lengkap","Lengkap")</f>
        <v>Lengkap</v>
      </c>
      <c r="N27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78" s="8" t="str">
        <f>IF(dOrders_1[Kurir]="","Kurir Tidak Diisi", IFERROR(VLOOKUP(dOrders_1[[#This Row],[Kurir]],$P$9:$Q$12,2,FALSE),dOrders_1[[#This Row],[Kurir]]))</f>
        <v>JNE</v>
      </c>
    </row>
    <row r="279" spans="2:19" x14ac:dyDescent="0.25">
      <c r="B279" t="s">
        <v>317</v>
      </c>
      <c r="C279" s="1">
        <v>45234</v>
      </c>
      <c r="D279" s="1">
        <v>45233</v>
      </c>
      <c r="E279" t="s">
        <v>7</v>
      </c>
      <c r="F279" t="s">
        <v>802</v>
      </c>
      <c r="G279" t="s">
        <v>8</v>
      </c>
      <c r="H279">
        <v>-1</v>
      </c>
      <c r="I279" t="str">
        <f>_xlfn.IFS(dOrders_1[[#This Row],[Waktu_Diserahkan_Kurir(Hari)]]&gt;$B$4,"Tidak Patuh",dOrders_1[[#This Row],[Waktu_Diserahkan_Kurir(Hari)]]="","Data Tidak Lengkap",TRUE,"Patuh")</f>
        <v>Patuh</v>
      </c>
      <c r="J279" t="str">
        <f>IF(OR(LEN(dOrders_1[[#This Row],[Nomor_Resi]])=$E$3,LEFT(dOrders_1[[#This Row],[Nomor_Resi]],4)=$E$4,ISNUMBER(VALUE(RIGHT(dOrders_1[[#This Row],[Nomor_Resi]],7)))),"Valid","Tidak Valid")</f>
        <v>Valid</v>
      </c>
      <c r="K279" t="str">
        <f>IF(dOrders_1[[#This Row],[Tgl_Pembayaran]]="","Data Tidak Lengkap","Lengkap")</f>
        <v>Lengkap</v>
      </c>
      <c r="L279" t="str">
        <f>IF(dOrders_1[[#This Row],[Tgl_Diserahkan_Kurir]]="","Data Tidak Lengkap","Lengkap")</f>
        <v>Lengkap</v>
      </c>
      <c r="M279" t="str">
        <f>IF(dOrders_1[[#This Row],[Kurir]]="","Data Tidak Lengkap","Lengkap")</f>
        <v>Lengkap</v>
      </c>
      <c r="N27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79" s="8" t="str">
        <f>IF(dOrders_1[Kurir]="","Kurir Tidak Diisi", IFERROR(VLOOKUP(dOrders_1[[#This Row],[Kurir]],$P$9:$Q$12,2,FALSE),dOrders_1[[#This Row],[Kurir]]))</f>
        <v>JNE</v>
      </c>
    </row>
    <row r="280" spans="2:19" x14ac:dyDescent="0.25">
      <c r="B280" t="s">
        <v>318</v>
      </c>
      <c r="C280" s="1">
        <v>45454</v>
      </c>
      <c r="D280" s="1">
        <v>45457</v>
      </c>
      <c r="E280" t="s">
        <v>25</v>
      </c>
      <c r="F280" t="s">
        <v>330</v>
      </c>
      <c r="G280" t="s">
        <v>8</v>
      </c>
      <c r="H280">
        <v>3</v>
      </c>
      <c r="I280" t="str">
        <f>_xlfn.IFS(dOrders_1[[#This Row],[Waktu_Diserahkan_Kurir(Hari)]]&gt;$B$4,"Tidak Patuh",dOrders_1[[#This Row],[Waktu_Diserahkan_Kurir(Hari)]]="","Data Tidak Lengkap",TRUE,"Patuh")</f>
        <v>Patuh</v>
      </c>
      <c r="J280" t="str">
        <f>IF(OR(LEN(dOrders_1[[#This Row],[Nomor_Resi]])=$E$3,LEFT(dOrders_1[[#This Row],[Nomor_Resi]],4)=$E$4,ISNUMBER(VALUE(RIGHT(dOrders_1[[#This Row],[Nomor_Resi]],7)))),"Valid","Tidak Valid")</f>
        <v>Valid</v>
      </c>
      <c r="K280" t="str">
        <f>IF(dOrders_1[[#This Row],[Tgl_Pembayaran]]="","Data Tidak Lengkap","Lengkap")</f>
        <v>Lengkap</v>
      </c>
      <c r="L280" t="str">
        <f>IF(dOrders_1[[#This Row],[Tgl_Diserahkan_Kurir]]="","Data Tidak Lengkap","Lengkap")</f>
        <v>Lengkap</v>
      </c>
      <c r="M280" t="str">
        <f>IF(dOrders_1[[#This Row],[Kurir]]="","Data Tidak Lengkap","Lengkap")</f>
        <v>Lengkap</v>
      </c>
      <c r="N28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80" s="8" t="str">
        <f>IF(dOrders_1[Kurir]="","Kurir Tidak Diisi", IFERROR(VLOOKUP(dOrders_1[[#This Row],[Kurir]],$P$9:$Q$12,2,FALSE),dOrders_1[[#This Row],[Kurir]]))</f>
        <v>SiCepat</v>
      </c>
    </row>
    <row r="281" spans="2:19" x14ac:dyDescent="0.25">
      <c r="B281" t="s">
        <v>319</v>
      </c>
      <c r="C281" s="1">
        <v>45394</v>
      </c>
      <c r="D281" s="1">
        <v>45395</v>
      </c>
      <c r="E281" t="s">
        <v>9</v>
      </c>
      <c r="F281" t="s">
        <v>332</v>
      </c>
      <c r="G281" t="s">
        <v>11</v>
      </c>
      <c r="H281">
        <v>1</v>
      </c>
      <c r="I281" t="str">
        <f>_xlfn.IFS(dOrders_1[[#This Row],[Waktu_Diserahkan_Kurir(Hari)]]&gt;$B$4,"Tidak Patuh",dOrders_1[[#This Row],[Waktu_Diserahkan_Kurir(Hari)]]="","Data Tidak Lengkap",TRUE,"Patuh")</f>
        <v>Patuh</v>
      </c>
      <c r="J281" t="str">
        <f>IF(OR(LEN(dOrders_1[[#This Row],[Nomor_Resi]])=$E$3,LEFT(dOrders_1[[#This Row],[Nomor_Resi]],4)=$E$4,ISNUMBER(VALUE(RIGHT(dOrders_1[[#This Row],[Nomor_Resi]],7)))),"Valid","Tidak Valid")</f>
        <v>Valid</v>
      </c>
      <c r="K281" t="str">
        <f>IF(dOrders_1[[#This Row],[Tgl_Pembayaran]]="","Data Tidak Lengkap","Lengkap")</f>
        <v>Lengkap</v>
      </c>
      <c r="L281" t="str">
        <f>IF(dOrders_1[[#This Row],[Tgl_Diserahkan_Kurir]]="","Data Tidak Lengkap","Lengkap")</f>
        <v>Lengkap</v>
      </c>
      <c r="M281" t="str">
        <f>IF(dOrders_1[[#This Row],[Kurir]]="","Data Tidak Lengkap","Lengkap")</f>
        <v>Lengkap</v>
      </c>
      <c r="N28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81" s="8" t="str">
        <f>IF(dOrders_1[Kurir]="","Kurir Tidak Diisi", IFERROR(VLOOKUP(dOrders_1[[#This Row],[Kurir]],$P$9:$Q$12,2,FALSE),dOrders_1[[#This Row],[Kurir]]))</f>
        <v>SiCepat</v>
      </c>
    </row>
    <row r="282" spans="2:19" x14ac:dyDescent="0.25">
      <c r="B282" t="s">
        <v>320</v>
      </c>
      <c r="C282" s="1">
        <v>45383</v>
      </c>
      <c r="D282" s="1">
        <v>45386</v>
      </c>
      <c r="E282" t="s">
        <v>25</v>
      </c>
      <c r="F282" t="s">
        <v>334</v>
      </c>
      <c r="G282" t="s">
        <v>8</v>
      </c>
      <c r="H282">
        <v>3</v>
      </c>
      <c r="I282" t="str">
        <f>_xlfn.IFS(dOrders_1[[#This Row],[Waktu_Diserahkan_Kurir(Hari)]]&gt;$B$4,"Tidak Patuh",dOrders_1[[#This Row],[Waktu_Diserahkan_Kurir(Hari)]]="","Data Tidak Lengkap",TRUE,"Patuh")</f>
        <v>Patuh</v>
      </c>
      <c r="J282" t="str">
        <f>IF(OR(LEN(dOrders_1[[#This Row],[Nomor_Resi]])=$E$3,LEFT(dOrders_1[[#This Row],[Nomor_Resi]],4)=$E$4,ISNUMBER(VALUE(RIGHT(dOrders_1[[#This Row],[Nomor_Resi]],7)))),"Valid","Tidak Valid")</f>
        <v>Valid</v>
      </c>
      <c r="K282" t="str">
        <f>IF(dOrders_1[[#This Row],[Tgl_Pembayaran]]="","Data Tidak Lengkap","Lengkap")</f>
        <v>Lengkap</v>
      </c>
      <c r="L282" t="str">
        <f>IF(dOrders_1[[#This Row],[Tgl_Diserahkan_Kurir]]="","Data Tidak Lengkap","Lengkap")</f>
        <v>Lengkap</v>
      </c>
      <c r="M282" t="str">
        <f>IF(dOrders_1[[#This Row],[Kurir]]="","Data Tidak Lengkap","Lengkap")</f>
        <v>Lengkap</v>
      </c>
      <c r="N28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82" s="8" t="str">
        <f>IF(dOrders_1[Kurir]="","Kurir Tidak Diisi", IFERROR(VLOOKUP(dOrders_1[[#This Row],[Kurir]],$P$9:$Q$12,2,FALSE),dOrders_1[[#This Row],[Kurir]]))</f>
        <v>SiCepat</v>
      </c>
    </row>
    <row r="283" spans="2:19" x14ac:dyDescent="0.25">
      <c r="B283" t="s">
        <v>321</v>
      </c>
      <c r="C283" s="1">
        <v>45093</v>
      </c>
      <c r="D283" s="1">
        <v>45098</v>
      </c>
      <c r="E283" t="s">
        <v>9</v>
      </c>
      <c r="F283" t="s">
        <v>803</v>
      </c>
      <c r="G283" t="s">
        <v>32</v>
      </c>
      <c r="H283">
        <v>5</v>
      </c>
      <c r="I283" t="str">
        <f>_xlfn.IFS(dOrders_1[[#This Row],[Waktu_Diserahkan_Kurir(Hari)]]&gt;$B$4,"Tidak Patuh",dOrders_1[[#This Row],[Waktu_Diserahkan_Kurir(Hari)]]="","Data Tidak Lengkap",TRUE,"Patuh")</f>
        <v>Patuh</v>
      </c>
      <c r="J283" t="str">
        <f>IF(OR(LEN(dOrders_1[[#This Row],[Nomor_Resi]])=$E$3,LEFT(dOrders_1[[#This Row],[Nomor_Resi]],4)=$E$4,ISNUMBER(VALUE(RIGHT(dOrders_1[[#This Row],[Nomor_Resi]],7)))),"Valid","Tidak Valid")</f>
        <v>Valid</v>
      </c>
      <c r="K283" t="str">
        <f>IF(dOrders_1[[#This Row],[Tgl_Pembayaran]]="","Data Tidak Lengkap","Lengkap")</f>
        <v>Lengkap</v>
      </c>
      <c r="L283" t="str">
        <f>IF(dOrders_1[[#This Row],[Tgl_Diserahkan_Kurir]]="","Data Tidak Lengkap","Lengkap")</f>
        <v>Lengkap</v>
      </c>
      <c r="M283" t="str">
        <f>IF(dOrders_1[[#This Row],[Kurir]]="","Data Tidak Lengkap","Lengkap")</f>
        <v>Lengkap</v>
      </c>
      <c r="N28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83" s="8" t="str">
        <f>IF(dOrders_1[Kurir]="","Kurir Tidak Diisi", IFERROR(VLOOKUP(dOrders_1[[#This Row],[Kurir]],$P$9:$Q$12,2,FALSE),dOrders_1[[#This Row],[Kurir]]))</f>
        <v>SiCepat</v>
      </c>
    </row>
    <row r="284" spans="2:19" x14ac:dyDescent="0.25">
      <c r="B284" t="s">
        <v>322</v>
      </c>
      <c r="C284" s="1">
        <v>45062</v>
      </c>
      <c r="D284" s="1">
        <v>45065</v>
      </c>
      <c r="E284" t="s">
        <v>25</v>
      </c>
      <c r="F284" t="s">
        <v>804</v>
      </c>
      <c r="G284" t="s">
        <v>32</v>
      </c>
      <c r="H284">
        <v>3</v>
      </c>
      <c r="I284" t="str">
        <f>_xlfn.IFS(dOrders_1[[#This Row],[Waktu_Diserahkan_Kurir(Hari)]]&gt;$B$4,"Tidak Patuh",dOrders_1[[#This Row],[Waktu_Diserahkan_Kurir(Hari)]]="","Data Tidak Lengkap",TRUE,"Patuh")</f>
        <v>Patuh</v>
      </c>
      <c r="J284" t="str">
        <f>IF(OR(LEN(dOrders_1[[#This Row],[Nomor_Resi]])=$E$3,LEFT(dOrders_1[[#This Row],[Nomor_Resi]],4)=$E$4,ISNUMBER(VALUE(RIGHT(dOrders_1[[#This Row],[Nomor_Resi]],7)))),"Valid","Tidak Valid")</f>
        <v>Valid</v>
      </c>
      <c r="K284" t="str">
        <f>IF(dOrders_1[[#This Row],[Tgl_Pembayaran]]="","Data Tidak Lengkap","Lengkap")</f>
        <v>Lengkap</v>
      </c>
      <c r="L284" t="str">
        <f>IF(dOrders_1[[#This Row],[Tgl_Diserahkan_Kurir]]="","Data Tidak Lengkap","Lengkap")</f>
        <v>Lengkap</v>
      </c>
      <c r="M284" t="str">
        <f>IF(dOrders_1[[#This Row],[Kurir]]="","Data Tidak Lengkap","Lengkap")</f>
        <v>Lengkap</v>
      </c>
      <c r="N28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84" s="8" t="str">
        <f>IF(dOrders_1[Kurir]="","Kurir Tidak Diisi", IFERROR(VLOOKUP(dOrders_1[[#This Row],[Kurir]],$P$9:$Q$12,2,FALSE),dOrders_1[[#This Row],[Kurir]]))</f>
        <v>SiCepat</v>
      </c>
    </row>
    <row r="285" spans="2:19" x14ac:dyDescent="0.25">
      <c r="B285" t="s">
        <v>323</v>
      </c>
      <c r="C285" s="1">
        <v>45185</v>
      </c>
      <c r="D285" s="1">
        <v>45190</v>
      </c>
      <c r="E285" t="s">
        <v>9</v>
      </c>
      <c r="F285" t="s">
        <v>22</v>
      </c>
      <c r="G285" t="s">
        <v>11</v>
      </c>
      <c r="H285">
        <v>5</v>
      </c>
      <c r="I285" t="str">
        <f>_xlfn.IFS(dOrders_1[[#This Row],[Waktu_Diserahkan_Kurir(Hari)]]&gt;$B$4,"Tidak Patuh",dOrders_1[[#This Row],[Waktu_Diserahkan_Kurir(Hari)]]="","Data Tidak Lengkap",TRUE,"Patuh")</f>
        <v>Patuh</v>
      </c>
      <c r="J285" t="str">
        <f>IF(OR(LEN(dOrders_1[[#This Row],[Nomor_Resi]])=$E$3,LEFT(dOrders_1[[#This Row],[Nomor_Resi]],4)=$E$4,ISNUMBER(VALUE(RIGHT(dOrders_1[[#This Row],[Nomor_Resi]],7)))),"Valid","Tidak Valid")</f>
        <v>Tidak Valid</v>
      </c>
      <c r="K285" t="str">
        <f>IF(dOrders_1[[#This Row],[Tgl_Pembayaran]]="","Data Tidak Lengkap","Lengkap")</f>
        <v>Lengkap</v>
      </c>
      <c r="L285" t="str">
        <f>IF(dOrders_1[[#This Row],[Tgl_Diserahkan_Kurir]]="","Data Tidak Lengkap","Lengkap")</f>
        <v>Lengkap</v>
      </c>
      <c r="M285" t="str">
        <f>IF(dOrders_1[[#This Row],[Kurir]]="","Data Tidak Lengkap","Lengkap")</f>
        <v>Lengkap</v>
      </c>
      <c r="N285"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285" s="8" t="str">
        <f>IF(dOrders_1[Kurir]="","Kurir Tidak Diisi", IFERROR(VLOOKUP(dOrders_1[[#This Row],[Kurir]],$P$9:$Q$12,2,FALSE),dOrders_1[[#This Row],[Kurir]]))</f>
        <v>SiCepat</v>
      </c>
    </row>
    <row r="286" spans="2:19" x14ac:dyDescent="0.25">
      <c r="B286" t="s">
        <v>325</v>
      </c>
      <c r="C286" s="1">
        <v>45790</v>
      </c>
      <c r="D286" s="1">
        <v>45800</v>
      </c>
      <c r="E286" t="s">
        <v>23</v>
      </c>
      <c r="F286" t="s">
        <v>805</v>
      </c>
      <c r="G286" t="s">
        <v>8</v>
      </c>
      <c r="H286">
        <v>10</v>
      </c>
      <c r="I286" t="str">
        <f>_xlfn.IFS(dOrders_1[[#This Row],[Waktu_Diserahkan_Kurir(Hari)]]&gt;$B$4,"Tidak Patuh",dOrders_1[[#This Row],[Waktu_Diserahkan_Kurir(Hari)]]="","Data Tidak Lengkap",TRUE,"Patuh")</f>
        <v>Tidak Patuh</v>
      </c>
      <c r="J286" t="str">
        <f>IF(OR(LEN(dOrders_1[[#This Row],[Nomor_Resi]])=$E$3,LEFT(dOrders_1[[#This Row],[Nomor_Resi]],4)=$E$4,ISNUMBER(VALUE(RIGHT(dOrders_1[[#This Row],[Nomor_Resi]],7)))),"Valid","Tidak Valid")</f>
        <v>Valid</v>
      </c>
      <c r="K286" t="str">
        <f>IF(dOrders_1[[#This Row],[Tgl_Pembayaran]]="","Data Tidak Lengkap","Lengkap")</f>
        <v>Lengkap</v>
      </c>
      <c r="L286" t="str">
        <f>IF(dOrders_1[[#This Row],[Tgl_Diserahkan_Kurir]]="","Data Tidak Lengkap","Lengkap")</f>
        <v>Lengkap</v>
      </c>
      <c r="M286" t="str">
        <f>IF(dOrders_1[[#This Row],[Kurir]]="","Data Tidak Lengkap","Lengkap")</f>
        <v>Lengkap</v>
      </c>
      <c r="N28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86" s="8" t="str">
        <f>IF(dOrders_1[Kurir]="","Kurir Tidak Diisi", IFERROR(VLOOKUP(dOrders_1[[#This Row],[Kurir]],$P$9:$Q$12,2,FALSE),dOrders_1[[#This Row],[Kurir]]))</f>
        <v>JNE</v>
      </c>
    </row>
    <row r="287" spans="2:19" x14ac:dyDescent="0.25">
      <c r="B287" t="s">
        <v>326</v>
      </c>
      <c r="C287" s="1">
        <v>45080</v>
      </c>
      <c r="D287" s="1">
        <v>45085</v>
      </c>
      <c r="E287" t="s">
        <v>9</v>
      </c>
      <c r="F287" t="s">
        <v>340</v>
      </c>
      <c r="G287" t="s">
        <v>32</v>
      </c>
      <c r="H287">
        <v>5</v>
      </c>
      <c r="I287" t="str">
        <f>_xlfn.IFS(dOrders_1[[#This Row],[Waktu_Diserahkan_Kurir(Hari)]]&gt;$B$4,"Tidak Patuh",dOrders_1[[#This Row],[Waktu_Diserahkan_Kurir(Hari)]]="","Data Tidak Lengkap",TRUE,"Patuh")</f>
        <v>Patuh</v>
      </c>
      <c r="J287" t="str">
        <f>IF(OR(LEN(dOrders_1[[#This Row],[Nomor_Resi]])=$E$3,LEFT(dOrders_1[[#This Row],[Nomor_Resi]],4)=$E$4,ISNUMBER(VALUE(RIGHT(dOrders_1[[#This Row],[Nomor_Resi]],7)))),"Valid","Tidak Valid")</f>
        <v>Valid</v>
      </c>
      <c r="K287" t="str">
        <f>IF(dOrders_1[[#This Row],[Tgl_Pembayaran]]="","Data Tidak Lengkap","Lengkap")</f>
        <v>Lengkap</v>
      </c>
      <c r="L287" t="str">
        <f>IF(dOrders_1[[#This Row],[Tgl_Diserahkan_Kurir]]="","Data Tidak Lengkap","Lengkap")</f>
        <v>Lengkap</v>
      </c>
      <c r="M287" t="str">
        <f>IF(dOrders_1[[#This Row],[Kurir]]="","Data Tidak Lengkap","Lengkap")</f>
        <v>Lengkap</v>
      </c>
      <c r="N28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87" s="8" t="str">
        <f>IF(dOrders_1[Kurir]="","Kurir Tidak Diisi", IFERROR(VLOOKUP(dOrders_1[[#This Row],[Kurir]],$P$9:$Q$12,2,FALSE),dOrders_1[[#This Row],[Kurir]]))</f>
        <v>SiCepat</v>
      </c>
    </row>
    <row r="288" spans="2:19" x14ac:dyDescent="0.25">
      <c r="B288" t="s">
        <v>328</v>
      </c>
      <c r="C288" s="1">
        <v>45355</v>
      </c>
      <c r="D288" s="1">
        <v>45370</v>
      </c>
      <c r="E288" t="s">
        <v>23</v>
      </c>
      <c r="F288" t="s">
        <v>342</v>
      </c>
      <c r="G288" t="s">
        <v>32</v>
      </c>
      <c r="H288">
        <v>15</v>
      </c>
      <c r="I288" t="str">
        <f>_xlfn.IFS(dOrders_1[[#This Row],[Waktu_Diserahkan_Kurir(Hari)]]&gt;$B$4,"Tidak Patuh",dOrders_1[[#This Row],[Waktu_Diserahkan_Kurir(Hari)]]="","Data Tidak Lengkap",TRUE,"Patuh")</f>
        <v>Tidak Patuh</v>
      </c>
      <c r="J288" t="str">
        <f>IF(OR(LEN(dOrders_1[[#This Row],[Nomor_Resi]])=$E$3,LEFT(dOrders_1[[#This Row],[Nomor_Resi]],4)=$E$4,ISNUMBER(VALUE(RIGHT(dOrders_1[[#This Row],[Nomor_Resi]],7)))),"Valid","Tidak Valid")</f>
        <v>Valid</v>
      </c>
      <c r="K288" t="str">
        <f>IF(dOrders_1[[#This Row],[Tgl_Pembayaran]]="","Data Tidak Lengkap","Lengkap")</f>
        <v>Lengkap</v>
      </c>
      <c r="L288" t="str">
        <f>IF(dOrders_1[[#This Row],[Tgl_Diserahkan_Kurir]]="","Data Tidak Lengkap","Lengkap")</f>
        <v>Lengkap</v>
      </c>
      <c r="M288" t="str">
        <f>IF(dOrders_1[[#This Row],[Kurir]]="","Data Tidak Lengkap","Lengkap")</f>
        <v>Lengkap</v>
      </c>
      <c r="N28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88" s="8" t="str">
        <f>IF(dOrders_1[Kurir]="","Kurir Tidak Diisi", IFERROR(VLOOKUP(dOrders_1[[#This Row],[Kurir]],$P$9:$Q$12,2,FALSE),dOrders_1[[#This Row],[Kurir]]))</f>
        <v>JNE</v>
      </c>
    </row>
    <row r="289" spans="2:19" x14ac:dyDescent="0.25">
      <c r="B289" t="s">
        <v>329</v>
      </c>
      <c r="C289" s="1">
        <v>45026</v>
      </c>
      <c r="D289" s="1">
        <v>45025</v>
      </c>
      <c r="E289" t="s">
        <v>48</v>
      </c>
      <c r="F289" t="s">
        <v>806</v>
      </c>
      <c r="G289" t="s">
        <v>32</v>
      </c>
      <c r="H289">
        <v>-1</v>
      </c>
      <c r="I289" t="str">
        <f>_xlfn.IFS(dOrders_1[[#This Row],[Waktu_Diserahkan_Kurir(Hari)]]&gt;$B$4,"Tidak Patuh",dOrders_1[[#This Row],[Waktu_Diserahkan_Kurir(Hari)]]="","Data Tidak Lengkap",TRUE,"Patuh")</f>
        <v>Patuh</v>
      </c>
      <c r="J289" t="str">
        <f>IF(OR(LEN(dOrders_1[[#This Row],[Nomor_Resi]])=$E$3,LEFT(dOrders_1[[#This Row],[Nomor_Resi]],4)=$E$4,ISNUMBER(VALUE(RIGHT(dOrders_1[[#This Row],[Nomor_Resi]],7)))),"Valid","Tidak Valid")</f>
        <v>Valid</v>
      </c>
      <c r="K289" t="str">
        <f>IF(dOrders_1[[#This Row],[Tgl_Pembayaran]]="","Data Tidak Lengkap","Lengkap")</f>
        <v>Lengkap</v>
      </c>
      <c r="L289" t="str">
        <f>IF(dOrders_1[[#This Row],[Tgl_Diserahkan_Kurir]]="","Data Tidak Lengkap","Lengkap")</f>
        <v>Lengkap</v>
      </c>
      <c r="M289" t="str">
        <f>IF(dOrders_1[[#This Row],[Kurir]]="","Data Tidak Lengkap","Lengkap")</f>
        <v>Lengkap</v>
      </c>
      <c r="N28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89" s="8" t="str">
        <f>IF(dOrders_1[Kurir]="","Kurir Tidak Diisi", IFERROR(VLOOKUP(dOrders_1[[#This Row],[Kurir]],$P$9:$Q$12,2,FALSE),dOrders_1[[#This Row],[Kurir]]))</f>
        <v>Anteraja</v>
      </c>
    </row>
    <row r="290" spans="2:19" x14ac:dyDescent="0.25">
      <c r="B290" t="s">
        <v>331</v>
      </c>
      <c r="C290" s="1">
        <v>45734</v>
      </c>
      <c r="D290" s="1">
        <v>45744</v>
      </c>
      <c r="E290" t="s">
        <v>9</v>
      </c>
      <c r="F290" t="s">
        <v>807</v>
      </c>
      <c r="G290" t="s">
        <v>8</v>
      </c>
      <c r="H290">
        <v>10</v>
      </c>
      <c r="I290" t="str">
        <f>_xlfn.IFS(dOrders_1[[#This Row],[Waktu_Diserahkan_Kurir(Hari)]]&gt;$B$4,"Tidak Patuh",dOrders_1[[#This Row],[Waktu_Diserahkan_Kurir(Hari)]]="","Data Tidak Lengkap",TRUE,"Patuh")</f>
        <v>Tidak Patuh</v>
      </c>
      <c r="J290" t="str">
        <f>IF(OR(LEN(dOrders_1[[#This Row],[Nomor_Resi]])=$E$3,LEFT(dOrders_1[[#This Row],[Nomor_Resi]],4)=$E$4,ISNUMBER(VALUE(RIGHT(dOrders_1[[#This Row],[Nomor_Resi]],7)))),"Valid","Tidak Valid")</f>
        <v>Valid</v>
      </c>
      <c r="K290" t="str">
        <f>IF(dOrders_1[[#This Row],[Tgl_Pembayaran]]="","Data Tidak Lengkap","Lengkap")</f>
        <v>Lengkap</v>
      </c>
      <c r="L290" t="str">
        <f>IF(dOrders_1[[#This Row],[Tgl_Diserahkan_Kurir]]="","Data Tidak Lengkap","Lengkap")</f>
        <v>Lengkap</v>
      </c>
      <c r="M290" t="str">
        <f>IF(dOrders_1[[#This Row],[Kurir]]="","Data Tidak Lengkap","Lengkap")</f>
        <v>Lengkap</v>
      </c>
      <c r="N29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90" s="8" t="str">
        <f>IF(dOrders_1[Kurir]="","Kurir Tidak Diisi", IFERROR(VLOOKUP(dOrders_1[[#This Row],[Kurir]],$P$9:$Q$12,2,FALSE),dOrders_1[[#This Row],[Kurir]]))</f>
        <v>SiCepat</v>
      </c>
    </row>
    <row r="291" spans="2:19" x14ac:dyDescent="0.25">
      <c r="B291" t="s">
        <v>333</v>
      </c>
      <c r="C291" s="1">
        <v>45439</v>
      </c>
      <c r="D291" s="1">
        <v>45441</v>
      </c>
      <c r="E291" t="s">
        <v>7</v>
      </c>
      <c r="F291" t="s">
        <v>346</v>
      </c>
      <c r="G291" t="s">
        <v>32</v>
      </c>
      <c r="H291">
        <v>2</v>
      </c>
      <c r="I291" t="str">
        <f>_xlfn.IFS(dOrders_1[[#This Row],[Waktu_Diserahkan_Kurir(Hari)]]&gt;$B$4,"Tidak Patuh",dOrders_1[[#This Row],[Waktu_Diserahkan_Kurir(Hari)]]="","Data Tidak Lengkap",TRUE,"Patuh")</f>
        <v>Patuh</v>
      </c>
      <c r="J291" t="str">
        <f>IF(OR(LEN(dOrders_1[[#This Row],[Nomor_Resi]])=$E$3,LEFT(dOrders_1[[#This Row],[Nomor_Resi]],4)=$E$4,ISNUMBER(VALUE(RIGHT(dOrders_1[[#This Row],[Nomor_Resi]],7)))),"Valid","Tidak Valid")</f>
        <v>Valid</v>
      </c>
      <c r="K291" t="str">
        <f>IF(dOrders_1[[#This Row],[Tgl_Pembayaran]]="","Data Tidak Lengkap","Lengkap")</f>
        <v>Lengkap</v>
      </c>
      <c r="L291" t="str">
        <f>IF(dOrders_1[[#This Row],[Tgl_Diserahkan_Kurir]]="","Data Tidak Lengkap","Lengkap")</f>
        <v>Lengkap</v>
      </c>
      <c r="M291" t="str">
        <f>IF(dOrders_1[[#This Row],[Kurir]]="","Data Tidak Lengkap","Lengkap")</f>
        <v>Lengkap</v>
      </c>
      <c r="N29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91" s="8" t="str">
        <f>IF(dOrders_1[Kurir]="","Kurir Tidak Diisi", IFERROR(VLOOKUP(dOrders_1[[#This Row],[Kurir]],$P$9:$Q$12,2,FALSE),dOrders_1[[#This Row],[Kurir]]))</f>
        <v>JNE</v>
      </c>
    </row>
    <row r="292" spans="2:19" x14ac:dyDescent="0.25">
      <c r="B292" t="s">
        <v>335</v>
      </c>
      <c r="C292" s="1">
        <v>45810</v>
      </c>
      <c r="D292" s="1">
        <v>45813</v>
      </c>
      <c r="E292" t="s">
        <v>23</v>
      </c>
      <c r="F292" t="s">
        <v>348</v>
      </c>
      <c r="G292" t="s">
        <v>11</v>
      </c>
      <c r="H292">
        <v>3</v>
      </c>
      <c r="I292" t="str">
        <f>_xlfn.IFS(dOrders_1[[#This Row],[Waktu_Diserahkan_Kurir(Hari)]]&gt;$B$4,"Tidak Patuh",dOrders_1[[#This Row],[Waktu_Diserahkan_Kurir(Hari)]]="","Data Tidak Lengkap",TRUE,"Patuh")</f>
        <v>Patuh</v>
      </c>
      <c r="J292" t="str">
        <f>IF(OR(LEN(dOrders_1[[#This Row],[Nomor_Resi]])=$E$3,LEFT(dOrders_1[[#This Row],[Nomor_Resi]],4)=$E$4,ISNUMBER(VALUE(RIGHT(dOrders_1[[#This Row],[Nomor_Resi]],7)))),"Valid","Tidak Valid")</f>
        <v>Valid</v>
      </c>
      <c r="K292" t="str">
        <f>IF(dOrders_1[[#This Row],[Tgl_Pembayaran]]="","Data Tidak Lengkap","Lengkap")</f>
        <v>Lengkap</v>
      </c>
      <c r="L292" t="str">
        <f>IF(dOrders_1[[#This Row],[Tgl_Diserahkan_Kurir]]="","Data Tidak Lengkap","Lengkap")</f>
        <v>Lengkap</v>
      </c>
      <c r="M292" t="str">
        <f>IF(dOrders_1[[#This Row],[Kurir]]="","Data Tidak Lengkap","Lengkap")</f>
        <v>Lengkap</v>
      </c>
      <c r="N29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92" s="8" t="str">
        <f>IF(dOrders_1[Kurir]="","Kurir Tidak Diisi", IFERROR(VLOOKUP(dOrders_1[[#This Row],[Kurir]],$P$9:$Q$12,2,FALSE),dOrders_1[[#This Row],[Kurir]]))</f>
        <v>JNE</v>
      </c>
    </row>
    <row r="293" spans="2:19" x14ac:dyDescent="0.25">
      <c r="B293" t="s">
        <v>336</v>
      </c>
      <c r="C293" s="1">
        <v>45709</v>
      </c>
      <c r="D293" s="1">
        <v>45712</v>
      </c>
      <c r="E293" t="s">
        <v>9</v>
      </c>
      <c r="F293" t="s">
        <v>808</v>
      </c>
      <c r="G293" t="s">
        <v>8</v>
      </c>
      <c r="H293">
        <v>3</v>
      </c>
      <c r="I293" t="str">
        <f>_xlfn.IFS(dOrders_1[[#This Row],[Waktu_Diserahkan_Kurir(Hari)]]&gt;$B$4,"Tidak Patuh",dOrders_1[[#This Row],[Waktu_Diserahkan_Kurir(Hari)]]="","Data Tidak Lengkap",TRUE,"Patuh")</f>
        <v>Patuh</v>
      </c>
      <c r="J293" t="str">
        <f>IF(OR(LEN(dOrders_1[[#This Row],[Nomor_Resi]])=$E$3,LEFT(dOrders_1[[#This Row],[Nomor_Resi]],4)=$E$4,ISNUMBER(VALUE(RIGHT(dOrders_1[[#This Row],[Nomor_Resi]],7)))),"Valid","Tidak Valid")</f>
        <v>Valid</v>
      </c>
      <c r="K293" t="str">
        <f>IF(dOrders_1[[#This Row],[Tgl_Pembayaran]]="","Data Tidak Lengkap","Lengkap")</f>
        <v>Lengkap</v>
      </c>
      <c r="L293" t="str">
        <f>IF(dOrders_1[[#This Row],[Tgl_Diserahkan_Kurir]]="","Data Tidak Lengkap","Lengkap")</f>
        <v>Lengkap</v>
      </c>
      <c r="M293" t="str">
        <f>IF(dOrders_1[[#This Row],[Kurir]]="","Data Tidak Lengkap","Lengkap")</f>
        <v>Lengkap</v>
      </c>
      <c r="N29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93" s="8" t="str">
        <f>IF(dOrders_1[Kurir]="","Kurir Tidak Diisi", IFERROR(VLOOKUP(dOrders_1[[#This Row],[Kurir]],$P$9:$Q$12,2,FALSE),dOrders_1[[#This Row],[Kurir]]))</f>
        <v>SiCepat</v>
      </c>
    </row>
    <row r="294" spans="2:19" x14ac:dyDescent="0.25">
      <c r="B294" t="s">
        <v>337</v>
      </c>
      <c r="C294" s="1">
        <v>45473</v>
      </c>
      <c r="D294" s="1">
        <v>45478</v>
      </c>
      <c r="E294" t="s">
        <v>7</v>
      </c>
      <c r="F294" t="s">
        <v>22</v>
      </c>
      <c r="G294" t="s">
        <v>11</v>
      </c>
      <c r="H294">
        <v>5</v>
      </c>
      <c r="I294" t="str">
        <f>_xlfn.IFS(dOrders_1[[#This Row],[Waktu_Diserahkan_Kurir(Hari)]]&gt;$B$4,"Tidak Patuh",dOrders_1[[#This Row],[Waktu_Diserahkan_Kurir(Hari)]]="","Data Tidak Lengkap",TRUE,"Patuh")</f>
        <v>Patuh</v>
      </c>
      <c r="J294" t="str">
        <f>IF(OR(LEN(dOrders_1[[#This Row],[Nomor_Resi]])=$E$3,LEFT(dOrders_1[[#This Row],[Nomor_Resi]],4)=$E$4,ISNUMBER(VALUE(RIGHT(dOrders_1[[#This Row],[Nomor_Resi]],7)))),"Valid","Tidak Valid")</f>
        <v>Tidak Valid</v>
      </c>
      <c r="K294" t="str">
        <f>IF(dOrders_1[[#This Row],[Tgl_Pembayaran]]="","Data Tidak Lengkap","Lengkap")</f>
        <v>Lengkap</v>
      </c>
      <c r="L294" t="str">
        <f>IF(dOrders_1[[#This Row],[Tgl_Diserahkan_Kurir]]="","Data Tidak Lengkap","Lengkap")</f>
        <v>Lengkap</v>
      </c>
      <c r="M294" t="str">
        <f>IF(dOrders_1[[#This Row],[Kurir]]="","Data Tidak Lengkap","Lengkap")</f>
        <v>Lengkap</v>
      </c>
      <c r="N294"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294" s="8" t="str">
        <f>IF(dOrders_1[Kurir]="","Kurir Tidak Diisi", IFERROR(VLOOKUP(dOrders_1[[#This Row],[Kurir]],$P$9:$Q$12,2,FALSE),dOrders_1[[#This Row],[Kurir]]))</f>
        <v>JNE</v>
      </c>
    </row>
    <row r="295" spans="2:19" x14ac:dyDescent="0.25">
      <c r="B295" t="s">
        <v>338</v>
      </c>
      <c r="C295" s="1">
        <v>45181</v>
      </c>
      <c r="D295" s="1">
        <v>45186</v>
      </c>
      <c r="E295" t="s">
        <v>7</v>
      </c>
      <c r="F295" t="s">
        <v>809</v>
      </c>
      <c r="G295" t="s">
        <v>11</v>
      </c>
      <c r="H295">
        <v>5</v>
      </c>
      <c r="I295" t="str">
        <f>_xlfn.IFS(dOrders_1[[#This Row],[Waktu_Diserahkan_Kurir(Hari)]]&gt;$B$4,"Tidak Patuh",dOrders_1[[#This Row],[Waktu_Diserahkan_Kurir(Hari)]]="","Data Tidak Lengkap",TRUE,"Patuh")</f>
        <v>Patuh</v>
      </c>
      <c r="J295" t="str">
        <f>IF(OR(LEN(dOrders_1[[#This Row],[Nomor_Resi]])=$E$3,LEFT(dOrders_1[[#This Row],[Nomor_Resi]],4)=$E$4,ISNUMBER(VALUE(RIGHT(dOrders_1[[#This Row],[Nomor_Resi]],7)))),"Valid","Tidak Valid")</f>
        <v>Valid</v>
      </c>
      <c r="K295" t="str">
        <f>IF(dOrders_1[[#This Row],[Tgl_Pembayaran]]="","Data Tidak Lengkap","Lengkap")</f>
        <v>Lengkap</v>
      </c>
      <c r="L295" t="str">
        <f>IF(dOrders_1[[#This Row],[Tgl_Diserahkan_Kurir]]="","Data Tidak Lengkap","Lengkap")</f>
        <v>Lengkap</v>
      </c>
      <c r="M295" t="str">
        <f>IF(dOrders_1[[#This Row],[Kurir]]="","Data Tidak Lengkap","Lengkap")</f>
        <v>Lengkap</v>
      </c>
      <c r="N29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95" s="8" t="str">
        <f>IF(dOrders_1[Kurir]="","Kurir Tidak Diisi", IFERROR(VLOOKUP(dOrders_1[[#This Row],[Kurir]],$P$9:$Q$12,2,FALSE),dOrders_1[[#This Row],[Kurir]]))</f>
        <v>JNE</v>
      </c>
    </row>
    <row r="296" spans="2:19" x14ac:dyDescent="0.25">
      <c r="B296" t="s">
        <v>339</v>
      </c>
      <c r="C296" s="1">
        <v>45064</v>
      </c>
      <c r="D296" s="1">
        <v>45074</v>
      </c>
      <c r="E296" t="s">
        <v>7</v>
      </c>
      <c r="F296" t="s">
        <v>810</v>
      </c>
      <c r="G296" t="s">
        <v>11</v>
      </c>
      <c r="H296">
        <v>10</v>
      </c>
      <c r="I296" t="str">
        <f>_xlfn.IFS(dOrders_1[[#This Row],[Waktu_Diserahkan_Kurir(Hari)]]&gt;$B$4,"Tidak Patuh",dOrders_1[[#This Row],[Waktu_Diserahkan_Kurir(Hari)]]="","Data Tidak Lengkap",TRUE,"Patuh")</f>
        <v>Tidak Patuh</v>
      </c>
      <c r="J296" t="str">
        <f>IF(OR(LEN(dOrders_1[[#This Row],[Nomor_Resi]])=$E$3,LEFT(dOrders_1[[#This Row],[Nomor_Resi]],4)=$E$4,ISNUMBER(VALUE(RIGHT(dOrders_1[[#This Row],[Nomor_Resi]],7)))),"Valid","Tidak Valid")</f>
        <v>Valid</v>
      </c>
      <c r="K296" t="str">
        <f>IF(dOrders_1[[#This Row],[Tgl_Pembayaran]]="","Data Tidak Lengkap","Lengkap")</f>
        <v>Lengkap</v>
      </c>
      <c r="L296" t="str">
        <f>IF(dOrders_1[[#This Row],[Tgl_Diserahkan_Kurir]]="","Data Tidak Lengkap","Lengkap")</f>
        <v>Lengkap</v>
      </c>
      <c r="M296" t="str">
        <f>IF(dOrders_1[[#This Row],[Kurir]]="","Data Tidak Lengkap","Lengkap")</f>
        <v>Lengkap</v>
      </c>
      <c r="N29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96" s="8" t="str">
        <f>IF(dOrders_1[Kurir]="","Kurir Tidak Diisi", IFERROR(VLOOKUP(dOrders_1[[#This Row],[Kurir]],$P$9:$Q$12,2,FALSE),dOrders_1[[#This Row],[Kurir]]))</f>
        <v>JNE</v>
      </c>
    </row>
    <row r="297" spans="2:19" x14ac:dyDescent="0.25">
      <c r="B297" t="s">
        <v>341</v>
      </c>
      <c r="C297" s="1">
        <v>45100</v>
      </c>
      <c r="D297" s="1">
        <v>45102</v>
      </c>
      <c r="E297" t="s">
        <v>25</v>
      </c>
      <c r="F297" t="s">
        <v>811</v>
      </c>
      <c r="G297" t="s">
        <v>11</v>
      </c>
      <c r="H297">
        <v>2</v>
      </c>
      <c r="I297" t="str">
        <f>_xlfn.IFS(dOrders_1[[#This Row],[Waktu_Diserahkan_Kurir(Hari)]]&gt;$B$4,"Tidak Patuh",dOrders_1[[#This Row],[Waktu_Diserahkan_Kurir(Hari)]]="","Data Tidak Lengkap",TRUE,"Patuh")</f>
        <v>Patuh</v>
      </c>
      <c r="J297" t="str">
        <f>IF(OR(LEN(dOrders_1[[#This Row],[Nomor_Resi]])=$E$3,LEFT(dOrders_1[[#This Row],[Nomor_Resi]],4)=$E$4,ISNUMBER(VALUE(RIGHT(dOrders_1[[#This Row],[Nomor_Resi]],7)))),"Valid","Tidak Valid")</f>
        <v>Valid</v>
      </c>
      <c r="K297" t="str">
        <f>IF(dOrders_1[[#This Row],[Tgl_Pembayaran]]="","Data Tidak Lengkap","Lengkap")</f>
        <v>Lengkap</v>
      </c>
      <c r="L297" t="str">
        <f>IF(dOrders_1[[#This Row],[Tgl_Diserahkan_Kurir]]="","Data Tidak Lengkap","Lengkap")</f>
        <v>Lengkap</v>
      </c>
      <c r="M297" t="str">
        <f>IF(dOrders_1[[#This Row],[Kurir]]="","Data Tidak Lengkap","Lengkap")</f>
        <v>Lengkap</v>
      </c>
      <c r="N29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97" s="8" t="str">
        <f>IF(dOrders_1[Kurir]="","Kurir Tidak Diisi", IFERROR(VLOOKUP(dOrders_1[[#This Row],[Kurir]],$P$9:$Q$12,2,FALSE),dOrders_1[[#This Row],[Kurir]]))</f>
        <v>SiCepat</v>
      </c>
    </row>
    <row r="298" spans="2:19" x14ac:dyDescent="0.25">
      <c r="B298" t="s">
        <v>343</v>
      </c>
      <c r="C298" s="1">
        <v>45037</v>
      </c>
      <c r="D298" s="1">
        <v>45038</v>
      </c>
      <c r="E298" t="s">
        <v>7</v>
      </c>
      <c r="F298" t="s">
        <v>812</v>
      </c>
      <c r="G298" t="s">
        <v>32</v>
      </c>
      <c r="H298">
        <v>1</v>
      </c>
      <c r="I298" t="str">
        <f>_xlfn.IFS(dOrders_1[[#This Row],[Waktu_Diserahkan_Kurir(Hari)]]&gt;$B$4,"Tidak Patuh",dOrders_1[[#This Row],[Waktu_Diserahkan_Kurir(Hari)]]="","Data Tidak Lengkap",TRUE,"Patuh")</f>
        <v>Patuh</v>
      </c>
      <c r="J298" t="str">
        <f>IF(OR(LEN(dOrders_1[[#This Row],[Nomor_Resi]])=$E$3,LEFT(dOrders_1[[#This Row],[Nomor_Resi]],4)=$E$4,ISNUMBER(VALUE(RIGHT(dOrders_1[[#This Row],[Nomor_Resi]],7)))),"Valid","Tidak Valid")</f>
        <v>Valid</v>
      </c>
      <c r="K298" t="str">
        <f>IF(dOrders_1[[#This Row],[Tgl_Pembayaran]]="","Data Tidak Lengkap","Lengkap")</f>
        <v>Lengkap</v>
      </c>
      <c r="L298" t="str">
        <f>IF(dOrders_1[[#This Row],[Tgl_Diserahkan_Kurir]]="","Data Tidak Lengkap","Lengkap")</f>
        <v>Lengkap</v>
      </c>
      <c r="M298" t="str">
        <f>IF(dOrders_1[[#This Row],[Kurir]]="","Data Tidak Lengkap","Lengkap")</f>
        <v>Lengkap</v>
      </c>
      <c r="N29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98" s="8" t="str">
        <f>IF(dOrders_1[Kurir]="","Kurir Tidak Diisi", IFERROR(VLOOKUP(dOrders_1[[#This Row],[Kurir]],$P$9:$Q$12,2,FALSE),dOrders_1[[#This Row],[Kurir]]))</f>
        <v>JNE</v>
      </c>
    </row>
    <row r="299" spans="2:19" x14ac:dyDescent="0.25">
      <c r="B299" t="s">
        <v>344</v>
      </c>
      <c r="C299" s="1">
        <v>45604</v>
      </c>
      <c r="D299" s="1">
        <v>45606</v>
      </c>
      <c r="E299" t="s">
        <v>25</v>
      </c>
      <c r="F299" t="s">
        <v>813</v>
      </c>
      <c r="G299" t="s">
        <v>8</v>
      </c>
      <c r="H299">
        <v>2</v>
      </c>
      <c r="I299" t="str">
        <f>_xlfn.IFS(dOrders_1[[#This Row],[Waktu_Diserahkan_Kurir(Hari)]]&gt;$B$4,"Tidak Patuh",dOrders_1[[#This Row],[Waktu_Diserahkan_Kurir(Hari)]]="","Data Tidak Lengkap",TRUE,"Patuh")</f>
        <v>Patuh</v>
      </c>
      <c r="J299" t="str">
        <f>IF(OR(LEN(dOrders_1[[#This Row],[Nomor_Resi]])=$E$3,LEFT(dOrders_1[[#This Row],[Nomor_Resi]],4)=$E$4,ISNUMBER(VALUE(RIGHT(dOrders_1[[#This Row],[Nomor_Resi]],7)))),"Valid","Tidak Valid")</f>
        <v>Valid</v>
      </c>
      <c r="K299" t="str">
        <f>IF(dOrders_1[[#This Row],[Tgl_Pembayaran]]="","Data Tidak Lengkap","Lengkap")</f>
        <v>Lengkap</v>
      </c>
      <c r="L299" t="str">
        <f>IF(dOrders_1[[#This Row],[Tgl_Diserahkan_Kurir]]="","Data Tidak Lengkap","Lengkap")</f>
        <v>Lengkap</v>
      </c>
      <c r="M299" t="str">
        <f>IF(dOrders_1[[#This Row],[Kurir]]="","Data Tidak Lengkap","Lengkap")</f>
        <v>Lengkap</v>
      </c>
      <c r="N29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299" s="8" t="str">
        <f>IF(dOrders_1[Kurir]="","Kurir Tidak Diisi", IFERROR(VLOOKUP(dOrders_1[[#This Row],[Kurir]],$P$9:$Q$12,2,FALSE),dOrders_1[[#This Row],[Kurir]]))</f>
        <v>SiCepat</v>
      </c>
    </row>
    <row r="300" spans="2:19" x14ac:dyDescent="0.25">
      <c r="B300" t="s">
        <v>345</v>
      </c>
      <c r="C300" s="1">
        <v>45550</v>
      </c>
      <c r="D300" s="1">
        <v>45555</v>
      </c>
      <c r="E300" t="s">
        <v>25</v>
      </c>
      <c r="F300" t="s">
        <v>814</v>
      </c>
      <c r="G300" t="s">
        <v>32</v>
      </c>
      <c r="H300">
        <v>5</v>
      </c>
      <c r="I300" t="str">
        <f>_xlfn.IFS(dOrders_1[[#This Row],[Waktu_Diserahkan_Kurir(Hari)]]&gt;$B$4,"Tidak Patuh",dOrders_1[[#This Row],[Waktu_Diserahkan_Kurir(Hari)]]="","Data Tidak Lengkap",TRUE,"Patuh")</f>
        <v>Patuh</v>
      </c>
      <c r="J300" t="str">
        <f>IF(OR(LEN(dOrders_1[[#This Row],[Nomor_Resi]])=$E$3,LEFT(dOrders_1[[#This Row],[Nomor_Resi]],4)=$E$4,ISNUMBER(VALUE(RIGHT(dOrders_1[[#This Row],[Nomor_Resi]],7)))),"Valid","Tidak Valid")</f>
        <v>Valid</v>
      </c>
      <c r="K300" t="str">
        <f>IF(dOrders_1[[#This Row],[Tgl_Pembayaran]]="","Data Tidak Lengkap","Lengkap")</f>
        <v>Lengkap</v>
      </c>
      <c r="L300" t="str">
        <f>IF(dOrders_1[[#This Row],[Tgl_Diserahkan_Kurir]]="","Data Tidak Lengkap","Lengkap")</f>
        <v>Lengkap</v>
      </c>
      <c r="M300" t="str">
        <f>IF(dOrders_1[[#This Row],[Kurir]]="","Data Tidak Lengkap","Lengkap")</f>
        <v>Lengkap</v>
      </c>
      <c r="N30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00" s="8" t="str">
        <f>IF(dOrders_1[Kurir]="","Kurir Tidak Diisi", IFERROR(VLOOKUP(dOrders_1[[#This Row],[Kurir]],$P$9:$Q$12,2,FALSE),dOrders_1[[#This Row],[Kurir]]))</f>
        <v>SiCepat</v>
      </c>
    </row>
    <row r="301" spans="2:19" x14ac:dyDescent="0.25">
      <c r="B301" t="s">
        <v>347</v>
      </c>
      <c r="C301" s="1">
        <v>45167</v>
      </c>
      <c r="D301" s="1">
        <v>45168</v>
      </c>
      <c r="E301" t="s">
        <v>7</v>
      </c>
      <c r="F301" t="s">
        <v>815</v>
      </c>
      <c r="G301" t="s">
        <v>32</v>
      </c>
      <c r="H301">
        <v>1</v>
      </c>
      <c r="I301" t="str">
        <f>_xlfn.IFS(dOrders_1[[#This Row],[Waktu_Diserahkan_Kurir(Hari)]]&gt;$B$4,"Tidak Patuh",dOrders_1[[#This Row],[Waktu_Diserahkan_Kurir(Hari)]]="","Data Tidak Lengkap",TRUE,"Patuh")</f>
        <v>Patuh</v>
      </c>
      <c r="J301" t="str">
        <f>IF(OR(LEN(dOrders_1[[#This Row],[Nomor_Resi]])=$E$3,LEFT(dOrders_1[[#This Row],[Nomor_Resi]],4)=$E$4,ISNUMBER(VALUE(RIGHT(dOrders_1[[#This Row],[Nomor_Resi]],7)))),"Valid","Tidak Valid")</f>
        <v>Valid</v>
      </c>
      <c r="K301" t="str">
        <f>IF(dOrders_1[[#This Row],[Tgl_Pembayaran]]="","Data Tidak Lengkap","Lengkap")</f>
        <v>Lengkap</v>
      </c>
      <c r="L301" t="str">
        <f>IF(dOrders_1[[#This Row],[Tgl_Diserahkan_Kurir]]="","Data Tidak Lengkap","Lengkap")</f>
        <v>Lengkap</v>
      </c>
      <c r="M301" t="str">
        <f>IF(dOrders_1[[#This Row],[Kurir]]="","Data Tidak Lengkap","Lengkap")</f>
        <v>Lengkap</v>
      </c>
      <c r="N30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01" s="8" t="str">
        <f>IF(dOrders_1[Kurir]="","Kurir Tidak Diisi", IFERROR(VLOOKUP(dOrders_1[[#This Row],[Kurir]],$P$9:$Q$12,2,FALSE),dOrders_1[[#This Row],[Kurir]]))</f>
        <v>JNE</v>
      </c>
    </row>
    <row r="302" spans="2:19" x14ac:dyDescent="0.25">
      <c r="B302" t="s">
        <v>349</v>
      </c>
      <c r="C302" s="1">
        <v>45197</v>
      </c>
      <c r="D302" s="1">
        <v>45196</v>
      </c>
      <c r="E302" t="s">
        <v>25</v>
      </c>
      <c r="F302" t="s">
        <v>816</v>
      </c>
      <c r="G302" t="s">
        <v>8</v>
      </c>
      <c r="H302">
        <v>-1</v>
      </c>
      <c r="I302" t="str">
        <f>_xlfn.IFS(dOrders_1[[#This Row],[Waktu_Diserahkan_Kurir(Hari)]]&gt;$B$4,"Tidak Patuh",dOrders_1[[#This Row],[Waktu_Diserahkan_Kurir(Hari)]]="","Data Tidak Lengkap",TRUE,"Patuh")</f>
        <v>Patuh</v>
      </c>
      <c r="J302" t="str">
        <f>IF(OR(LEN(dOrders_1[[#This Row],[Nomor_Resi]])=$E$3,LEFT(dOrders_1[[#This Row],[Nomor_Resi]],4)=$E$4,ISNUMBER(VALUE(RIGHT(dOrders_1[[#This Row],[Nomor_Resi]],7)))),"Valid","Tidak Valid")</f>
        <v>Valid</v>
      </c>
      <c r="K302" t="str">
        <f>IF(dOrders_1[[#This Row],[Tgl_Pembayaran]]="","Data Tidak Lengkap","Lengkap")</f>
        <v>Lengkap</v>
      </c>
      <c r="L302" t="str">
        <f>IF(dOrders_1[[#This Row],[Tgl_Diserahkan_Kurir]]="","Data Tidak Lengkap","Lengkap")</f>
        <v>Lengkap</v>
      </c>
      <c r="M302" t="str">
        <f>IF(dOrders_1[[#This Row],[Kurir]]="","Data Tidak Lengkap","Lengkap")</f>
        <v>Lengkap</v>
      </c>
      <c r="N30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02" s="8" t="str">
        <f>IF(dOrders_1[Kurir]="","Kurir Tidak Diisi", IFERROR(VLOOKUP(dOrders_1[[#This Row],[Kurir]],$P$9:$Q$12,2,FALSE),dOrders_1[[#This Row],[Kurir]]))</f>
        <v>SiCepat</v>
      </c>
    </row>
    <row r="303" spans="2:19" x14ac:dyDescent="0.25">
      <c r="B303" t="s">
        <v>350</v>
      </c>
      <c r="C303" s="1">
        <v>44936</v>
      </c>
      <c r="D303" s="1">
        <v>44939</v>
      </c>
      <c r="E303" t="s">
        <v>25</v>
      </c>
      <c r="F303" t="s">
        <v>817</v>
      </c>
      <c r="G303" t="s">
        <v>32</v>
      </c>
      <c r="H303">
        <v>3</v>
      </c>
      <c r="I303" t="str">
        <f>_xlfn.IFS(dOrders_1[[#This Row],[Waktu_Diserahkan_Kurir(Hari)]]&gt;$B$4,"Tidak Patuh",dOrders_1[[#This Row],[Waktu_Diserahkan_Kurir(Hari)]]="","Data Tidak Lengkap",TRUE,"Patuh")</f>
        <v>Patuh</v>
      </c>
      <c r="J303" t="str">
        <f>IF(OR(LEN(dOrders_1[[#This Row],[Nomor_Resi]])=$E$3,LEFT(dOrders_1[[#This Row],[Nomor_Resi]],4)=$E$4,ISNUMBER(VALUE(RIGHT(dOrders_1[[#This Row],[Nomor_Resi]],7)))),"Valid","Tidak Valid")</f>
        <v>Valid</v>
      </c>
      <c r="K303" t="str">
        <f>IF(dOrders_1[[#This Row],[Tgl_Pembayaran]]="","Data Tidak Lengkap","Lengkap")</f>
        <v>Lengkap</v>
      </c>
      <c r="L303" t="str">
        <f>IF(dOrders_1[[#This Row],[Tgl_Diserahkan_Kurir]]="","Data Tidak Lengkap","Lengkap")</f>
        <v>Lengkap</v>
      </c>
      <c r="M303" t="str">
        <f>IF(dOrders_1[[#This Row],[Kurir]]="","Data Tidak Lengkap","Lengkap")</f>
        <v>Lengkap</v>
      </c>
      <c r="N30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03" s="8" t="str">
        <f>IF(dOrders_1[Kurir]="","Kurir Tidak Diisi", IFERROR(VLOOKUP(dOrders_1[[#This Row],[Kurir]],$P$9:$Q$12,2,FALSE),dOrders_1[[#This Row],[Kurir]]))</f>
        <v>SiCepat</v>
      </c>
    </row>
    <row r="304" spans="2:19" x14ac:dyDescent="0.25">
      <c r="B304" t="s">
        <v>351</v>
      </c>
      <c r="C304" s="1">
        <v>45205</v>
      </c>
      <c r="D304" s="1">
        <v>45220</v>
      </c>
      <c r="E304" t="s">
        <v>7</v>
      </c>
      <c r="F304" t="s">
        <v>818</v>
      </c>
      <c r="G304" t="s">
        <v>32</v>
      </c>
      <c r="H304">
        <v>15</v>
      </c>
      <c r="I304" t="str">
        <f>_xlfn.IFS(dOrders_1[[#This Row],[Waktu_Diserahkan_Kurir(Hari)]]&gt;$B$4,"Tidak Patuh",dOrders_1[[#This Row],[Waktu_Diserahkan_Kurir(Hari)]]="","Data Tidak Lengkap",TRUE,"Patuh")</f>
        <v>Tidak Patuh</v>
      </c>
      <c r="J304" t="str">
        <f>IF(OR(LEN(dOrders_1[[#This Row],[Nomor_Resi]])=$E$3,LEFT(dOrders_1[[#This Row],[Nomor_Resi]],4)=$E$4,ISNUMBER(VALUE(RIGHT(dOrders_1[[#This Row],[Nomor_Resi]],7)))),"Valid","Tidak Valid")</f>
        <v>Valid</v>
      </c>
      <c r="K304" t="str">
        <f>IF(dOrders_1[[#This Row],[Tgl_Pembayaran]]="","Data Tidak Lengkap","Lengkap")</f>
        <v>Lengkap</v>
      </c>
      <c r="L304" t="str">
        <f>IF(dOrders_1[[#This Row],[Tgl_Diserahkan_Kurir]]="","Data Tidak Lengkap","Lengkap")</f>
        <v>Lengkap</v>
      </c>
      <c r="M304" t="str">
        <f>IF(dOrders_1[[#This Row],[Kurir]]="","Data Tidak Lengkap","Lengkap")</f>
        <v>Lengkap</v>
      </c>
      <c r="N30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04" s="8" t="str">
        <f>IF(dOrders_1[Kurir]="","Kurir Tidak Diisi", IFERROR(VLOOKUP(dOrders_1[[#This Row],[Kurir]],$P$9:$Q$12,2,FALSE),dOrders_1[[#This Row],[Kurir]]))</f>
        <v>JNE</v>
      </c>
    </row>
    <row r="305" spans="2:19" x14ac:dyDescent="0.25">
      <c r="B305" t="s">
        <v>352</v>
      </c>
      <c r="C305" s="1">
        <v>45531</v>
      </c>
      <c r="D305" s="1">
        <v>45530</v>
      </c>
      <c r="E305" t="s">
        <v>9</v>
      </c>
      <c r="F305" t="s">
        <v>819</v>
      </c>
      <c r="G305" t="s">
        <v>32</v>
      </c>
      <c r="H305">
        <v>-1</v>
      </c>
      <c r="I305" t="str">
        <f>_xlfn.IFS(dOrders_1[[#This Row],[Waktu_Diserahkan_Kurir(Hari)]]&gt;$B$4,"Tidak Patuh",dOrders_1[[#This Row],[Waktu_Diserahkan_Kurir(Hari)]]="","Data Tidak Lengkap",TRUE,"Patuh")</f>
        <v>Patuh</v>
      </c>
      <c r="J305" t="str">
        <f>IF(OR(LEN(dOrders_1[[#This Row],[Nomor_Resi]])=$E$3,LEFT(dOrders_1[[#This Row],[Nomor_Resi]],4)=$E$4,ISNUMBER(VALUE(RIGHT(dOrders_1[[#This Row],[Nomor_Resi]],7)))),"Valid","Tidak Valid")</f>
        <v>Valid</v>
      </c>
      <c r="K305" t="str">
        <f>IF(dOrders_1[[#This Row],[Tgl_Pembayaran]]="","Data Tidak Lengkap","Lengkap")</f>
        <v>Lengkap</v>
      </c>
      <c r="L305" t="str">
        <f>IF(dOrders_1[[#This Row],[Tgl_Diserahkan_Kurir]]="","Data Tidak Lengkap","Lengkap")</f>
        <v>Lengkap</v>
      </c>
      <c r="M305" t="str">
        <f>IF(dOrders_1[[#This Row],[Kurir]]="","Data Tidak Lengkap","Lengkap")</f>
        <v>Lengkap</v>
      </c>
      <c r="N30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05" s="8" t="str">
        <f>IF(dOrders_1[Kurir]="","Kurir Tidak Diisi", IFERROR(VLOOKUP(dOrders_1[[#This Row],[Kurir]],$P$9:$Q$12,2,FALSE),dOrders_1[[#This Row],[Kurir]]))</f>
        <v>SiCepat</v>
      </c>
    </row>
    <row r="306" spans="2:19" x14ac:dyDescent="0.25">
      <c r="B306" t="s">
        <v>353</v>
      </c>
      <c r="C306" s="1">
        <v>45426</v>
      </c>
      <c r="D306" s="1">
        <v>45428</v>
      </c>
      <c r="E306" t="s">
        <v>7</v>
      </c>
      <c r="F306" t="s">
        <v>820</v>
      </c>
      <c r="G306" t="s">
        <v>11</v>
      </c>
      <c r="H306">
        <v>2</v>
      </c>
      <c r="I306" t="str">
        <f>_xlfn.IFS(dOrders_1[[#This Row],[Waktu_Diserahkan_Kurir(Hari)]]&gt;$B$4,"Tidak Patuh",dOrders_1[[#This Row],[Waktu_Diserahkan_Kurir(Hari)]]="","Data Tidak Lengkap",TRUE,"Patuh")</f>
        <v>Patuh</v>
      </c>
      <c r="J306" t="str">
        <f>IF(OR(LEN(dOrders_1[[#This Row],[Nomor_Resi]])=$E$3,LEFT(dOrders_1[[#This Row],[Nomor_Resi]],4)=$E$4,ISNUMBER(VALUE(RIGHT(dOrders_1[[#This Row],[Nomor_Resi]],7)))),"Valid","Tidak Valid")</f>
        <v>Valid</v>
      </c>
      <c r="K306" t="str">
        <f>IF(dOrders_1[[#This Row],[Tgl_Pembayaran]]="","Data Tidak Lengkap","Lengkap")</f>
        <v>Lengkap</v>
      </c>
      <c r="L306" t="str">
        <f>IF(dOrders_1[[#This Row],[Tgl_Diserahkan_Kurir]]="","Data Tidak Lengkap","Lengkap")</f>
        <v>Lengkap</v>
      </c>
      <c r="M306" t="str">
        <f>IF(dOrders_1[[#This Row],[Kurir]]="","Data Tidak Lengkap","Lengkap")</f>
        <v>Lengkap</v>
      </c>
      <c r="N30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06" s="8" t="str">
        <f>IF(dOrders_1[Kurir]="","Kurir Tidak Diisi", IFERROR(VLOOKUP(dOrders_1[[#This Row],[Kurir]],$P$9:$Q$12,2,FALSE),dOrders_1[[#This Row],[Kurir]]))</f>
        <v>JNE</v>
      </c>
    </row>
    <row r="307" spans="2:19" x14ac:dyDescent="0.25">
      <c r="B307" t="s">
        <v>354</v>
      </c>
      <c r="C307" s="1">
        <v>45462</v>
      </c>
      <c r="D307" s="1">
        <v>45464</v>
      </c>
      <c r="E307" t="s">
        <v>9</v>
      </c>
      <c r="F307" t="s">
        <v>821</v>
      </c>
      <c r="G307" t="s">
        <v>8</v>
      </c>
      <c r="H307">
        <v>2</v>
      </c>
      <c r="I307" t="str">
        <f>_xlfn.IFS(dOrders_1[[#This Row],[Waktu_Diserahkan_Kurir(Hari)]]&gt;$B$4,"Tidak Patuh",dOrders_1[[#This Row],[Waktu_Diserahkan_Kurir(Hari)]]="","Data Tidak Lengkap",TRUE,"Patuh")</f>
        <v>Patuh</v>
      </c>
      <c r="J307" t="str">
        <f>IF(OR(LEN(dOrders_1[[#This Row],[Nomor_Resi]])=$E$3,LEFT(dOrders_1[[#This Row],[Nomor_Resi]],4)=$E$4,ISNUMBER(VALUE(RIGHT(dOrders_1[[#This Row],[Nomor_Resi]],7)))),"Valid","Tidak Valid")</f>
        <v>Valid</v>
      </c>
      <c r="K307" t="str">
        <f>IF(dOrders_1[[#This Row],[Tgl_Pembayaran]]="","Data Tidak Lengkap","Lengkap")</f>
        <v>Lengkap</v>
      </c>
      <c r="L307" t="str">
        <f>IF(dOrders_1[[#This Row],[Tgl_Diserahkan_Kurir]]="","Data Tidak Lengkap","Lengkap")</f>
        <v>Lengkap</v>
      </c>
      <c r="M307" t="str">
        <f>IF(dOrders_1[[#This Row],[Kurir]]="","Data Tidak Lengkap","Lengkap")</f>
        <v>Lengkap</v>
      </c>
      <c r="N30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07" s="8" t="str">
        <f>IF(dOrders_1[Kurir]="","Kurir Tidak Diisi", IFERROR(VLOOKUP(dOrders_1[[#This Row],[Kurir]],$P$9:$Q$12,2,FALSE),dOrders_1[[#This Row],[Kurir]]))</f>
        <v>SiCepat</v>
      </c>
    </row>
    <row r="308" spans="2:19" x14ac:dyDescent="0.25">
      <c r="B308" t="s">
        <v>355</v>
      </c>
      <c r="C308" s="1">
        <v>45585</v>
      </c>
      <c r="D308" s="1">
        <v>45588</v>
      </c>
      <c r="E308" t="s">
        <v>25</v>
      </c>
      <c r="F308" t="s">
        <v>822</v>
      </c>
      <c r="G308" t="s">
        <v>11</v>
      </c>
      <c r="H308">
        <v>3</v>
      </c>
      <c r="I308" t="str">
        <f>_xlfn.IFS(dOrders_1[[#This Row],[Waktu_Diserahkan_Kurir(Hari)]]&gt;$B$4,"Tidak Patuh",dOrders_1[[#This Row],[Waktu_Diserahkan_Kurir(Hari)]]="","Data Tidak Lengkap",TRUE,"Patuh")</f>
        <v>Patuh</v>
      </c>
      <c r="J308" t="str">
        <f>IF(OR(LEN(dOrders_1[[#This Row],[Nomor_Resi]])=$E$3,LEFT(dOrders_1[[#This Row],[Nomor_Resi]],4)=$E$4,ISNUMBER(VALUE(RIGHT(dOrders_1[[#This Row],[Nomor_Resi]],7)))),"Valid","Tidak Valid")</f>
        <v>Valid</v>
      </c>
      <c r="K308" t="str">
        <f>IF(dOrders_1[[#This Row],[Tgl_Pembayaran]]="","Data Tidak Lengkap","Lengkap")</f>
        <v>Lengkap</v>
      </c>
      <c r="L308" t="str">
        <f>IF(dOrders_1[[#This Row],[Tgl_Diserahkan_Kurir]]="","Data Tidak Lengkap","Lengkap")</f>
        <v>Lengkap</v>
      </c>
      <c r="M308" t="str">
        <f>IF(dOrders_1[[#This Row],[Kurir]]="","Data Tidak Lengkap","Lengkap")</f>
        <v>Lengkap</v>
      </c>
      <c r="N30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08" s="8" t="str">
        <f>IF(dOrders_1[Kurir]="","Kurir Tidak Diisi", IFERROR(VLOOKUP(dOrders_1[[#This Row],[Kurir]],$P$9:$Q$12,2,FALSE),dOrders_1[[#This Row],[Kurir]]))</f>
        <v>SiCepat</v>
      </c>
    </row>
    <row r="309" spans="2:19" x14ac:dyDescent="0.25">
      <c r="B309" t="s">
        <v>356</v>
      </c>
      <c r="C309" s="1">
        <v>45585</v>
      </c>
      <c r="D309" s="1">
        <v>45600</v>
      </c>
      <c r="E309" t="s">
        <v>25</v>
      </c>
      <c r="F309" t="s">
        <v>823</v>
      </c>
      <c r="G309" t="s">
        <v>8</v>
      </c>
      <c r="H309">
        <v>15</v>
      </c>
      <c r="I309" t="str">
        <f>_xlfn.IFS(dOrders_1[[#This Row],[Waktu_Diserahkan_Kurir(Hari)]]&gt;$B$4,"Tidak Patuh",dOrders_1[[#This Row],[Waktu_Diserahkan_Kurir(Hari)]]="","Data Tidak Lengkap",TRUE,"Patuh")</f>
        <v>Tidak Patuh</v>
      </c>
      <c r="J309" t="str">
        <f>IF(OR(LEN(dOrders_1[[#This Row],[Nomor_Resi]])=$E$3,LEFT(dOrders_1[[#This Row],[Nomor_Resi]],4)=$E$4,ISNUMBER(VALUE(RIGHT(dOrders_1[[#This Row],[Nomor_Resi]],7)))),"Valid","Tidak Valid")</f>
        <v>Valid</v>
      </c>
      <c r="K309" t="str">
        <f>IF(dOrders_1[[#This Row],[Tgl_Pembayaran]]="","Data Tidak Lengkap","Lengkap")</f>
        <v>Lengkap</v>
      </c>
      <c r="L309" t="str">
        <f>IF(dOrders_1[[#This Row],[Tgl_Diserahkan_Kurir]]="","Data Tidak Lengkap","Lengkap")</f>
        <v>Lengkap</v>
      </c>
      <c r="M309" t="str">
        <f>IF(dOrders_1[[#This Row],[Kurir]]="","Data Tidak Lengkap","Lengkap")</f>
        <v>Lengkap</v>
      </c>
      <c r="N30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09" s="8" t="str">
        <f>IF(dOrders_1[Kurir]="","Kurir Tidak Diisi", IFERROR(VLOOKUP(dOrders_1[[#This Row],[Kurir]],$P$9:$Q$12,2,FALSE),dOrders_1[[#This Row],[Kurir]]))</f>
        <v>SiCepat</v>
      </c>
    </row>
    <row r="310" spans="2:19" x14ac:dyDescent="0.25">
      <c r="B310" t="s">
        <v>357</v>
      </c>
      <c r="C310" s="1">
        <v>45340</v>
      </c>
      <c r="D310" s="1">
        <v>46207</v>
      </c>
      <c r="E310" t="s">
        <v>7</v>
      </c>
      <c r="F310" t="s">
        <v>368</v>
      </c>
      <c r="G310" t="s">
        <v>32</v>
      </c>
      <c r="H310">
        <v>867</v>
      </c>
      <c r="I310" t="str">
        <f>_xlfn.IFS(dOrders_1[[#This Row],[Waktu_Diserahkan_Kurir(Hari)]]&gt;$B$4,"Tidak Patuh",dOrders_1[[#This Row],[Waktu_Diserahkan_Kurir(Hari)]]="","Data Tidak Lengkap",TRUE,"Patuh")</f>
        <v>Tidak Patuh</v>
      </c>
      <c r="J310" t="str">
        <f>IF(OR(LEN(dOrders_1[[#This Row],[Nomor_Resi]])=$E$3,LEFT(dOrders_1[[#This Row],[Nomor_Resi]],4)=$E$4,ISNUMBER(VALUE(RIGHT(dOrders_1[[#This Row],[Nomor_Resi]],7)))),"Valid","Tidak Valid")</f>
        <v>Valid</v>
      </c>
      <c r="K310" t="str">
        <f>IF(dOrders_1[[#This Row],[Tgl_Pembayaran]]="","Data Tidak Lengkap","Lengkap")</f>
        <v>Lengkap</v>
      </c>
      <c r="L310" t="str">
        <f>IF(dOrders_1[[#This Row],[Tgl_Diserahkan_Kurir]]="","Data Tidak Lengkap","Lengkap")</f>
        <v>Lengkap</v>
      </c>
      <c r="M310" t="str">
        <f>IF(dOrders_1[[#This Row],[Kurir]]="","Data Tidak Lengkap","Lengkap")</f>
        <v>Lengkap</v>
      </c>
      <c r="N31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10" s="8" t="str">
        <f>IF(dOrders_1[Kurir]="","Kurir Tidak Diisi", IFERROR(VLOOKUP(dOrders_1[[#This Row],[Kurir]],$P$9:$Q$12,2,FALSE),dOrders_1[[#This Row],[Kurir]]))</f>
        <v>JNE</v>
      </c>
    </row>
    <row r="311" spans="2:19" x14ac:dyDescent="0.25">
      <c r="B311" t="s">
        <v>358</v>
      </c>
      <c r="C311" s="1">
        <v>45299</v>
      </c>
      <c r="D311" s="1">
        <v>45300</v>
      </c>
      <c r="E311" t="s">
        <v>25</v>
      </c>
      <c r="F311" t="s">
        <v>824</v>
      </c>
      <c r="G311" t="s">
        <v>8</v>
      </c>
      <c r="H311">
        <v>1</v>
      </c>
      <c r="I311" t="str">
        <f>_xlfn.IFS(dOrders_1[[#This Row],[Waktu_Diserahkan_Kurir(Hari)]]&gt;$B$4,"Tidak Patuh",dOrders_1[[#This Row],[Waktu_Diserahkan_Kurir(Hari)]]="","Data Tidak Lengkap",TRUE,"Patuh")</f>
        <v>Patuh</v>
      </c>
      <c r="J311" t="str">
        <f>IF(OR(LEN(dOrders_1[[#This Row],[Nomor_Resi]])=$E$3,LEFT(dOrders_1[[#This Row],[Nomor_Resi]],4)=$E$4,ISNUMBER(VALUE(RIGHT(dOrders_1[[#This Row],[Nomor_Resi]],7)))),"Valid","Tidak Valid")</f>
        <v>Valid</v>
      </c>
      <c r="K311" t="str">
        <f>IF(dOrders_1[[#This Row],[Tgl_Pembayaran]]="","Data Tidak Lengkap","Lengkap")</f>
        <v>Lengkap</v>
      </c>
      <c r="L311" t="str">
        <f>IF(dOrders_1[[#This Row],[Tgl_Diserahkan_Kurir]]="","Data Tidak Lengkap","Lengkap")</f>
        <v>Lengkap</v>
      </c>
      <c r="M311" t="str">
        <f>IF(dOrders_1[[#This Row],[Kurir]]="","Data Tidak Lengkap","Lengkap")</f>
        <v>Lengkap</v>
      </c>
      <c r="N31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11" s="8" t="str">
        <f>IF(dOrders_1[Kurir]="","Kurir Tidak Diisi", IFERROR(VLOOKUP(dOrders_1[[#This Row],[Kurir]],$P$9:$Q$12,2,FALSE),dOrders_1[[#This Row],[Kurir]]))</f>
        <v>SiCepat</v>
      </c>
    </row>
    <row r="312" spans="2:19" x14ac:dyDescent="0.25">
      <c r="B312" t="s">
        <v>359</v>
      </c>
      <c r="C312" s="1">
        <v>45276</v>
      </c>
      <c r="D312" s="1">
        <v>45286</v>
      </c>
      <c r="E312" t="s">
        <v>7</v>
      </c>
      <c r="F312" t="s">
        <v>371</v>
      </c>
      <c r="G312" t="s">
        <v>8</v>
      </c>
      <c r="H312">
        <v>10</v>
      </c>
      <c r="I312" t="str">
        <f>_xlfn.IFS(dOrders_1[[#This Row],[Waktu_Diserahkan_Kurir(Hari)]]&gt;$B$4,"Tidak Patuh",dOrders_1[[#This Row],[Waktu_Diserahkan_Kurir(Hari)]]="","Data Tidak Lengkap",TRUE,"Patuh")</f>
        <v>Tidak Patuh</v>
      </c>
      <c r="J312" t="str">
        <f>IF(OR(LEN(dOrders_1[[#This Row],[Nomor_Resi]])=$E$3,LEFT(dOrders_1[[#This Row],[Nomor_Resi]],4)=$E$4,ISNUMBER(VALUE(RIGHT(dOrders_1[[#This Row],[Nomor_Resi]],7)))),"Valid","Tidak Valid")</f>
        <v>Valid</v>
      </c>
      <c r="K312" t="str">
        <f>IF(dOrders_1[[#This Row],[Tgl_Pembayaran]]="","Data Tidak Lengkap","Lengkap")</f>
        <v>Lengkap</v>
      </c>
      <c r="L312" t="str">
        <f>IF(dOrders_1[[#This Row],[Tgl_Diserahkan_Kurir]]="","Data Tidak Lengkap","Lengkap")</f>
        <v>Lengkap</v>
      </c>
      <c r="M312" t="str">
        <f>IF(dOrders_1[[#This Row],[Kurir]]="","Data Tidak Lengkap","Lengkap")</f>
        <v>Lengkap</v>
      </c>
      <c r="N31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12" s="8" t="str">
        <f>IF(dOrders_1[Kurir]="","Kurir Tidak Diisi", IFERROR(VLOOKUP(dOrders_1[[#This Row],[Kurir]],$P$9:$Q$12,2,FALSE),dOrders_1[[#This Row],[Kurir]]))</f>
        <v>JNE</v>
      </c>
    </row>
    <row r="313" spans="2:19" x14ac:dyDescent="0.25">
      <c r="B313" t="s">
        <v>360</v>
      </c>
      <c r="C313" s="1">
        <v>45187</v>
      </c>
      <c r="D313" s="1">
        <v>45192</v>
      </c>
      <c r="E313" t="s">
        <v>9</v>
      </c>
      <c r="F313" t="s">
        <v>825</v>
      </c>
      <c r="G313" t="s">
        <v>11</v>
      </c>
      <c r="H313">
        <v>5</v>
      </c>
      <c r="I313" t="str">
        <f>_xlfn.IFS(dOrders_1[[#This Row],[Waktu_Diserahkan_Kurir(Hari)]]&gt;$B$4,"Tidak Patuh",dOrders_1[[#This Row],[Waktu_Diserahkan_Kurir(Hari)]]="","Data Tidak Lengkap",TRUE,"Patuh")</f>
        <v>Patuh</v>
      </c>
      <c r="J313" t="str">
        <f>IF(OR(LEN(dOrders_1[[#This Row],[Nomor_Resi]])=$E$3,LEFT(dOrders_1[[#This Row],[Nomor_Resi]],4)=$E$4,ISNUMBER(VALUE(RIGHT(dOrders_1[[#This Row],[Nomor_Resi]],7)))),"Valid","Tidak Valid")</f>
        <v>Valid</v>
      </c>
      <c r="K313" t="str">
        <f>IF(dOrders_1[[#This Row],[Tgl_Pembayaran]]="","Data Tidak Lengkap","Lengkap")</f>
        <v>Lengkap</v>
      </c>
      <c r="L313" t="str">
        <f>IF(dOrders_1[[#This Row],[Tgl_Diserahkan_Kurir]]="","Data Tidak Lengkap","Lengkap")</f>
        <v>Lengkap</v>
      </c>
      <c r="M313" t="str">
        <f>IF(dOrders_1[[#This Row],[Kurir]]="","Data Tidak Lengkap","Lengkap")</f>
        <v>Lengkap</v>
      </c>
      <c r="N31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13" s="8" t="str">
        <f>IF(dOrders_1[Kurir]="","Kurir Tidak Diisi", IFERROR(VLOOKUP(dOrders_1[[#This Row],[Kurir]],$P$9:$Q$12,2,FALSE),dOrders_1[[#This Row],[Kurir]]))</f>
        <v>SiCepat</v>
      </c>
    </row>
    <row r="314" spans="2:19" x14ac:dyDescent="0.25">
      <c r="B314" t="s">
        <v>361</v>
      </c>
      <c r="C314" s="1">
        <v>45784</v>
      </c>
      <c r="D314" s="1">
        <v>45786</v>
      </c>
      <c r="E314" t="s">
        <v>48</v>
      </c>
      <c r="F314" t="s">
        <v>22</v>
      </c>
      <c r="G314" t="s">
        <v>11</v>
      </c>
      <c r="H314">
        <v>2</v>
      </c>
      <c r="I314" t="str">
        <f>_xlfn.IFS(dOrders_1[[#This Row],[Waktu_Diserahkan_Kurir(Hari)]]&gt;$B$4,"Tidak Patuh",dOrders_1[[#This Row],[Waktu_Diserahkan_Kurir(Hari)]]="","Data Tidak Lengkap",TRUE,"Patuh")</f>
        <v>Patuh</v>
      </c>
      <c r="J314" t="str">
        <f>IF(OR(LEN(dOrders_1[[#This Row],[Nomor_Resi]])=$E$3,LEFT(dOrders_1[[#This Row],[Nomor_Resi]],4)=$E$4,ISNUMBER(VALUE(RIGHT(dOrders_1[[#This Row],[Nomor_Resi]],7)))),"Valid","Tidak Valid")</f>
        <v>Tidak Valid</v>
      </c>
      <c r="K314" t="str">
        <f>IF(dOrders_1[[#This Row],[Tgl_Pembayaran]]="","Data Tidak Lengkap","Lengkap")</f>
        <v>Lengkap</v>
      </c>
      <c r="L314" t="str">
        <f>IF(dOrders_1[[#This Row],[Tgl_Diserahkan_Kurir]]="","Data Tidak Lengkap","Lengkap")</f>
        <v>Lengkap</v>
      </c>
      <c r="M314" t="str">
        <f>IF(dOrders_1[[#This Row],[Kurir]]="","Data Tidak Lengkap","Lengkap")</f>
        <v>Lengkap</v>
      </c>
      <c r="N314"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314" s="8" t="str">
        <f>IF(dOrders_1[Kurir]="","Kurir Tidak Diisi", IFERROR(VLOOKUP(dOrders_1[[#This Row],[Kurir]],$P$9:$Q$12,2,FALSE),dOrders_1[[#This Row],[Kurir]]))</f>
        <v>Anteraja</v>
      </c>
    </row>
    <row r="315" spans="2:19" x14ac:dyDescent="0.25">
      <c r="B315" t="s">
        <v>362</v>
      </c>
      <c r="C315" s="1">
        <v>44976</v>
      </c>
      <c r="D315" s="1">
        <v>44991</v>
      </c>
      <c r="E315" t="s">
        <v>9</v>
      </c>
      <c r="F315" t="s">
        <v>826</v>
      </c>
      <c r="G315" t="s">
        <v>32</v>
      </c>
      <c r="H315">
        <v>15</v>
      </c>
      <c r="I315" t="str">
        <f>_xlfn.IFS(dOrders_1[[#This Row],[Waktu_Diserahkan_Kurir(Hari)]]&gt;$B$4,"Tidak Patuh",dOrders_1[[#This Row],[Waktu_Diserahkan_Kurir(Hari)]]="","Data Tidak Lengkap",TRUE,"Patuh")</f>
        <v>Tidak Patuh</v>
      </c>
      <c r="J315" t="str">
        <f>IF(OR(LEN(dOrders_1[[#This Row],[Nomor_Resi]])=$E$3,LEFT(dOrders_1[[#This Row],[Nomor_Resi]],4)=$E$4,ISNUMBER(VALUE(RIGHT(dOrders_1[[#This Row],[Nomor_Resi]],7)))),"Valid","Tidak Valid")</f>
        <v>Valid</v>
      </c>
      <c r="K315" t="str">
        <f>IF(dOrders_1[[#This Row],[Tgl_Pembayaran]]="","Data Tidak Lengkap","Lengkap")</f>
        <v>Lengkap</v>
      </c>
      <c r="L315" t="str">
        <f>IF(dOrders_1[[#This Row],[Tgl_Diserahkan_Kurir]]="","Data Tidak Lengkap","Lengkap")</f>
        <v>Lengkap</v>
      </c>
      <c r="M315" t="str">
        <f>IF(dOrders_1[[#This Row],[Kurir]]="","Data Tidak Lengkap","Lengkap")</f>
        <v>Lengkap</v>
      </c>
      <c r="N31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15" s="8" t="str">
        <f>IF(dOrders_1[Kurir]="","Kurir Tidak Diisi", IFERROR(VLOOKUP(dOrders_1[[#This Row],[Kurir]],$P$9:$Q$12,2,FALSE),dOrders_1[[#This Row],[Kurir]]))</f>
        <v>SiCepat</v>
      </c>
    </row>
    <row r="316" spans="2:19" x14ac:dyDescent="0.25">
      <c r="B316" t="s">
        <v>363</v>
      </c>
      <c r="C316" s="1">
        <v>45550</v>
      </c>
      <c r="D316" s="1">
        <v>45555</v>
      </c>
      <c r="E316" t="s">
        <v>9</v>
      </c>
      <c r="F316" t="s">
        <v>827</v>
      </c>
      <c r="G316" t="s">
        <v>11</v>
      </c>
      <c r="H316">
        <v>5</v>
      </c>
      <c r="I316" t="str">
        <f>_xlfn.IFS(dOrders_1[[#This Row],[Waktu_Diserahkan_Kurir(Hari)]]&gt;$B$4,"Tidak Patuh",dOrders_1[[#This Row],[Waktu_Diserahkan_Kurir(Hari)]]="","Data Tidak Lengkap",TRUE,"Patuh")</f>
        <v>Patuh</v>
      </c>
      <c r="J316" t="str">
        <f>IF(OR(LEN(dOrders_1[[#This Row],[Nomor_Resi]])=$E$3,LEFT(dOrders_1[[#This Row],[Nomor_Resi]],4)=$E$4,ISNUMBER(VALUE(RIGHT(dOrders_1[[#This Row],[Nomor_Resi]],7)))),"Valid","Tidak Valid")</f>
        <v>Valid</v>
      </c>
      <c r="K316" t="str">
        <f>IF(dOrders_1[[#This Row],[Tgl_Pembayaran]]="","Data Tidak Lengkap","Lengkap")</f>
        <v>Lengkap</v>
      </c>
      <c r="L316" t="str">
        <f>IF(dOrders_1[[#This Row],[Tgl_Diserahkan_Kurir]]="","Data Tidak Lengkap","Lengkap")</f>
        <v>Lengkap</v>
      </c>
      <c r="M316" t="str">
        <f>IF(dOrders_1[[#This Row],[Kurir]]="","Data Tidak Lengkap","Lengkap")</f>
        <v>Lengkap</v>
      </c>
      <c r="N31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16" s="8" t="str">
        <f>IF(dOrders_1[Kurir]="","Kurir Tidak Diisi", IFERROR(VLOOKUP(dOrders_1[[#This Row],[Kurir]],$P$9:$Q$12,2,FALSE),dOrders_1[[#This Row],[Kurir]]))</f>
        <v>SiCepat</v>
      </c>
    </row>
    <row r="317" spans="2:19" x14ac:dyDescent="0.25">
      <c r="B317" t="s">
        <v>364</v>
      </c>
      <c r="C317" s="1">
        <v>45681</v>
      </c>
      <c r="D317" s="1">
        <v>45686</v>
      </c>
      <c r="E317" t="s">
        <v>48</v>
      </c>
      <c r="F317" t="s">
        <v>828</v>
      </c>
      <c r="G317" t="s">
        <v>11</v>
      </c>
      <c r="H317">
        <v>5</v>
      </c>
      <c r="I317" t="str">
        <f>_xlfn.IFS(dOrders_1[[#This Row],[Waktu_Diserahkan_Kurir(Hari)]]&gt;$B$4,"Tidak Patuh",dOrders_1[[#This Row],[Waktu_Diserahkan_Kurir(Hari)]]="","Data Tidak Lengkap",TRUE,"Patuh")</f>
        <v>Patuh</v>
      </c>
      <c r="J317" t="str">
        <f>IF(OR(LEN(dOrders_1[[#This Row],[Nomor_Resi]])=$E$3,LEFT(dOrders_1[[#This Row],[Nomor_Resi]],4)=$E$4,ISNUMBER(VALUE(RIGHT(dOrders_1[[#This Row],[Nomor_Resi]],7)))),"Valid","Tidak Valid")</f>
        <v>Valid</v>
      </c>
      <c r="K317" t="str">
        <f>IF(dOrders_1[[#This Row],[Tgl_Pembayaran]]="","Data Tidak Lengkap","Lengkap")</f>
        <v>Lengkap</v>
      </c>
      <c r="L317" t="str">
        <f>IF(dOrders_1[[#This Row],[Tgl_Diserahkan_Kurir]]="","Data Tidak Lengkap","Lengkap")</f>
        <v>Lengkap</v>
      </c>
      <c r="M317" t="str">
        <f>IF(dOrders_1[[#This Row],[Kurir]]="","Data Tidak Lengkap","Lengkap")</f>
        <v>Lengkap</v>
      </c>
      <c r="N31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17" s="8" t="str">
        <f>IF(dOrders_1[Kurir]="","Kurir Tidak Diisi", IFERROR(VLOOKUP(dOrders_1[[#This Row],[Kurir]],$P$9:$Q$12,2,FALSE),dOrders_1[[#This Row],[Kurir]]))</f>
        <v>Anteraja</v>
      </c>
    </row>
    <row r="318" spans="2:19" x14ac:dyDescent="0.25">
      <c r="B318" t="s">
        <v>365</v>
      </c>
      <c r="C318" s="1">
        <v>45045</v>
      </c>
      <c r="D318" s="1">
        <v>45055</v>
      </c>
      <c r="E318" t="s">
        <v>9</v>
      </c>
      <c r="F318" t="s">
        <v>829</v>
      </c>
      <c r="G318" t="s">
        <v>8</v>
      </c>
      <c r="H318">
        <v>10</v>
      </c>
      <c r="I318" t="str">
        <f>_xlfn.IFS(dOrders_1[[#This Row],[Waktu_Diserahkan_Kurir(Hari)]]&gt;$B$4,"Tidak Patuh",dOrders_1[[#This Row],[Waktu_Diserahkan_Kurir(Hari)]]="","Data Tidak Lengkap",TRUE,"Patuh")</f>
        <v>Tidak Patuh</v>
      </c>
      <c r="J318" t="str">
        <f>IF(OR(LEN(dOrders_1[[#This Row],[Nomor_Resi]])=$E$3,LEFT(dOrders_1[[#This Row],[Nomor_Resi]],4)=$E$4,ISNUMBER(VALUE(RIGHT(dOrders_1[[#This Row],[Nomor_Resi]],7)))),"Valid","Tidak Valid")</f>
        <v>Valid</v>
      </c>
      <c r="K318" t="str">
        <f>IF(dOrders_1[[#This Row],[Tgl_Pembayaran]]="","Data Tidak Lengkap","Lengkap")</f>
        <v>Lengkap</v>
      </c>
      <c r="L318" t="str">
        <f>IF(dOrders_1[[#This Row],[Tgl_Diserahkan_Kurir]]="","Data Tidak Lengkap","Lengkap")</f>
        <v>Lengkap</v>
      </c>
      <c r="M318" t="str">
        <f>IF(dOrders_1[[#This Row],[Kurir]]="","Data Tidak Lengkap","Lengkap")</f>
        <v>Lengkap</v>
      </c>
      <c r="N31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18" s="8" t="str">
        <f>IF(dOrders_1[Kurir]="","Kurir Tidak Diisi", IFERROR(VLOOKUP(dOrders_1[[#This Row],[Kurir]],$P$9:$Q$12,2,FALSE),dOrders_1[[#This Row],[Kurir]]))</f>
        <v>SiCepat</v>
      </c>
    </row>
    <row r="319" spans="2:19" x14ac:dyDescent="0.25">
      <c r="B319" t="s">
        <v>366</v>
      </c>
      <c r="C319" s="1">
        <v>44952</v>
      </c>
      <c r="D319" s="1">
        <v>44967</v>
      </c>
      <c r="E319" t="s">
        <v>25</v>
      </c>
      <c r="F319" t="s">
        <v>378</v>
      </c>
      <c r="G319" t="s">
        <v>11</v>
      </c>
      <c r="H319">
        <v>15</v>
      </c>
      <c r="I319" t="str">
        <f>_xlfn.IFS(dOrders_1[[#This Row],[Waktu_Diserahkan_Kurir(Hari)]]&gt;$B$4,"Tidak Patuh",dOrders_1[[#This Row],[Waktu_Diserahkan_Kurir(Hari)]]="","Data Tidak Lengkap",TRUE,"Patuh")</f>
        <v>Tidak Patuh</v>
      </c>
      <c r="J319" t="str">
        <f>IF(OR(LEN(dOrders_1[[#This Row],[Nomor_Resi]])=$E$3,LEFT(dOrders_1[[#This Row],[Nomor_Resi]],4)=$E$4,ISNUMBER(VALUE(RIGHT(dOrders_1[[#This Row],[Nomor_Resi]],7)))),"Valid","Tidak Valid")</f>
        <v>Valid</v>
      </c>
      <c r="K319" t="str">
        <f>IF(dOrders_1[[#This Row],[Tgl_Pembayaran]]="","Data Tidak Lengkap","Lengkap")</f>
        <v>Lengkap</v>
      </c>
      <c r="L319" t="str">
        <f>IF(dOrders_1[[#This Row],[Tgl_Diserahkan_Kurir]]="","Data Tidak Lengkap","Lengkap")</f>
        <v>Lengkap</v>
      </c>
      <c r="M319" t="str">
        <f>IF(dOrders_1[[#This Row],[Kurir]]="","Data Tidak Lengkap","Lengkap")</f>
        <v>Lengkap</v>
      </c>
      <c r="N31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19" s="8" t="str">
        <f>IF(dOrders_1[Kurir]="","Kurir Tidak Diisi", IFERROR(VLOOKUP(dOrders_1[[#This Row],[Kurir]],$P$9:$Q$12,2,FALSE),dOrders_1[[#This Row],[Kurir]]))</f>
        <v>SiCepat</v>
      </c>
    </row>
    <row r="320" spans="2:19" x14ac:dyDescent="0.25">
      <c r="B320" t="s">
        <v>367</v>
      </c>
      <c r="C320" s="1">
        <v>45730</v>
      </c>
      <c r="D320" s="1">
        <v>45737</v>
      </c>
      <c r="E320" t="s">
        <v>7</v>
      </c>
      <c r="F320" t="s">
        <v>830</v>
      </c>
      <c r="G320" t="s">
        <v>8</v>
      </c>
      <c r="H320">
        <v>7</v>
      </c>
      <c r="I320" t="str">
        <f>_xlfn.IFS(dOrders_1[[#This Row],[Waktu_Diserahkan_Kurir(Hari)]]&gt;$B$4,"Tidak Patuh",dOrders_1[[#This Row],[Waktu_Diserahkan_Kurir(Hari)]]="","Data Tidak Lengkap",TRUE,"Patuh")</f>
        <v>Tidak Patuh</v>
      </c>
      <c r="J320" t="str">
        <f>IF(OR(LEN(dOrders_1[[#This Row],[Nomor_Resi]])=$E$3,LEFT(dOrders_1[[#This Row],[Nomor_Resi]],4)=$E$4,ISNUMBER(VALUE(RIGHT(dOrders_1[[#This Row],[Nomor_Resi]],7)))),"Valid","Tidak Valid")</f>
        <v>Valid</v>
      </c>
      <c r="K320" t="str">
        <f>IF(dOrders_1[[#This Row],[Tgl_Pembayaran]]="","Data Tidak Lengkap","Lengkap")</f>
        <v>Lengkap</v>
      </c>
      <c r="L320" t="str">
        <f>IF(dOrders_1[[#This Row],[Tgl_Diserahkan_Kurir]]="","Data Tidak Lengkap","Lengkap")</f>
        <v>Lengkap</v>
      </c>
      <c r="M320" t="str">
        <f>IF(dOrders_1[[#This Row],[Kurir]]="","Data Tidak Lengkap","Lengkap")</f>
        <v>Lengkap</v>
      </c>
      <c r="N32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20" s="8" t="str">
        <f>IF(dOrders_1[Kurir]="","Kurir Tidak Diisi", IFERROR(VLOOKUP(dOrders_1[[#This Row],[Kurir]],$P$9:$Q$12,2,FALSE),dOrders_1[[#This Row],[Kurir]]))</f>
        <v>JNE</v>
      </c>
    </row>
    <row r="321" spans="2:19" x14ac:dyDescent="0.25">
      <c r="B321" t="s">
        <v>369</v>
      </c>
      <c r="C321" s="1">
        <v>45450</v>
      </c>
      <c r="D321" s="1">
        <v>45457</v>
      </c>
      <c r="E321" t="s">
        <v>48</v>
      </c>
      <c r="F321" t="s">
        <v>382</v>
      </c>
      <c r="G321" t="s">
        <v>32</v>
      </c>
      <c r="H321">
        <v>7</v>
      </c>
      <c r="I321" t="str">
        <f>_xlfn.IFS(dOrders_1[[#This Row],[Waktu_Diserahkan_Kurir(Hari)]]&gt;$B$4,"Tidak Patuh",dOrders_1[[#This Row],[Waktu_Diserahkan_Kurir(Hari)]]="","Data Tidak Lengkap",TRUE,"Patuh")</f>
        <v>Tidak Patuh</v>
      </c>
      <c r="J321" t="str">
        <f>IF(OR(LEN(dOrders_1[[#This Row],[Nomor_Resi]])=$E$3,LEFT(dOrders_1[[#This Row],[Nomor_Resi]],4)=$E$4,ISNUMBER(VALUE(RIGHT(dOrders_1[[#This Row],[Nomor_Resi]],7)))),"Valid","Tidak Valid")</f>
        <v>Valid</v>
      </c>
      <c r="K321" t="str">
        <f>IF(dOrders_1[[#This Row],[Tgl_Pembayaran]]="","Data Tidak Lengkap","Lengkap")</f>
        <v>Lengkap</v>
      </c>
      <c r="L321" t="str">
        <f>IF(dOrders_1[[#This Row],[Tgl_Diserahkan_Kurir]]="","Data Tidak Lengkap","Lengkap")</f>
        <v>Lengkap</v>
      </c>
      <c r="M321" t="str">
        <f>IF(dOrders_1[[#This Row],[Kurir]]="","Data Tidak Lengkap","Lengkap")</f>
        <v>Lengkap</v>
      </c>
      <c r="N32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21" s="8" t="str">
        <f>IF(dOrders_1[Kurir]="","Kurir Tidak Diisi", IFERROR(VLOOKUP(dOrders_1[[#This Row],[Kurir]],$P$9:$Q$12,2,FALSE),dOrders_1[[#This Row],[Kurir]]))</f>
        <v>Anteraja</v>
      </c>
    </row>
    <row r="322" spans="2:19" x14ac:dyDescent="0.25">
      <c r="B322" t="s">
        <v>370</v>
      </c>
      <c r="C322" s="1">
        <v>45108</v>
      </c>
      <c r="D322" s="1">
        <v>45110</v>
      </c>
      <c r="E322" t="s">
        <v>23</v>
      </c>
      <c r="F322" t="s">
        <v>384</v>
      </c>
      <c r="G322" t="s">
        <v>32</v>
      </c>
      <c r="H322">
        <v>2</v>
      </c>
      <c r="I322" t="str">
        <f>_xlfn.IFS(dOrders_1[[#This Row],[Waktu_Diserahkan_Kurir(Hari)]]&gt;$B$4,"Tidak Patuh",dOrders_1[[#This Row],[Waktu_Diserahkan_Kurir(Hari)]]="","Data Tidak Lengkap",TRUE,"Patuh")</f>
        <v>Patuh</v>
      </c>
      <c r="J322" t="str">
        <f>IF(OR(LEN(dOrders_1[[#This Row],[Nomor_Resi]])=$E$3,LEFT(dOrders_1[[#This Row],[Nomor_Resi]],4)=$E$4,ISNUMBER(VALUE(RIGHT(dOrders_1[[#This Row],[Nomor_Resi]],7)))),"Valid","Tidak Valid")</f>
        <v>Valid</v>
      </c>
      <c r="K322" t="str">
        <f>IF(dOrders_1[[#This Row],[Tgl_Pembayaran]]="","Data Tidak Lengkap","Lengkap")</f>
        <v>Lengkap</v>
      </c>
      <c r="L322" t="str">
        <f>IF(dOrders_1[[#This Row],[Tgl_Diserahkan_Kurir]]="","Data Tidak Lengkap","Lengkap")</f>
        <v>Lengkap</v>
      </c>
      <c r="M322" t="str">
        <f>IF(dOrders_1[[#This Row],[Kurir]]="","Data Tidak Lengkap","Lengkap")</f>
        <v>Lengkap</v>
      </c>
      <c r="N32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22" s="8" t="str">
        <f>IF(dOrders_1[Kurir]="","Kurir Tidak Diisi", IFERROR(VLOOKUP(dOrders_1[[#This Row],[Kurir]],$P$9:$Q$12,2,FALSE),dOrders_1[[#This Row],[Kurir]]))</f>
        <v>JNE</v>
      </c>
    </row>
    <row r="323" spans="2:19" x14ac:dyDescent="0.25">
      <c r="B323" t="s">
        <v>372</v>
      </c>
      <c r="C323" s="1">
        <v>45404</v>
      </c>
      <c r="D323" s="1">
        <v>45407</v>
      </c>
      <c r="E323" t="s">
        <v>25</v>
      </c>
      <c r="F323" t="s">
        <v>386</v>
      </c>
      <c r="G323" t="s">
        <v>8</v>
      </c>
      <c r="H323">
        <v>3</v>
      </c>
      <c r="I323" t="str">
        <f>_xlfn.IFS(dOrders_1[[#This Row],[Waktu_Diserahkan_Kurir(Hari)]]&gt;$B$4,"Tidak Patuh",dOrders_1[[#This Row],[Waktu_Diserahkan_Kurir(Hari)]]="","Data Tidak Lengkap",TRUE,"Patuh")</f>
        <v>Patuh</v>
      </c>
      <c r="J323" t="str">
        <f>IF(OR(LEN(dOrders_1[[#This Row],[Nomor_Resi]])=$E$3,LEFT(dOrders_1[[#This Row],[Nomor_Resi]],4)=$E$4,ISNUMBER(VALUE(RIGHT(dOrders_1[[#This Row],[Nomor_Resi]],7)))),"Valid","Tidak Valid")</f>
        <v>Valid</v>
      </c>
      <c r="K323" t="str">
        <f>IF(dOrders_1[[#This Row],[Tgl_Pembayaran]]="","Data Tidak Lengkap","Lengkap")</f>
        <v>Lengkap</v>
      </c>
      <c r="L323" t="str">
        <f>IF(dOrders_1[[#This Row],[Tgl_Diserahkan_Kurir]]="","Data Tidak Lengkap","Lengkap")</f>
        <v>Lengkap</v>
      </c>
      <c r="M323" t="str">
        <f>IF(dOrders_1[[#This Row],[Kurir]]="","Data Tidak Lengkap","Lengkap")</f>
        <v>Lengkap</v>
      </c>
      <c r="N32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23" s="8" t="str">
        <f>IF(dOrders_1[Kurir]="","Kurir Tidak Diisi", IFERROR(VLOOKUP(dOrders_1[[#This Row],[Kurir]],$P$9:$Q$12,2,FALSE),dOrders_1[[#This Row],[Kurir]]))</f>
        <v>SiCepat</v>
      </c>
    </row>
    <row r="324" spans="2:19" x14ac:dyDescent="0.25">
      <c r="B324" t="s">
        <v>373</v>
      </c>
      <c r="C324" s="1">
        <v>45729</v>
      </c>
      <c r="D324" s="1">
        <v>45739</v>
      </c>
      <c r="E324" t="s">
        <v>23</v>
      </c>
      <c r="F324" t="s">
        <v>388</v>
      </c>
      <c r="G324" t="s">
        <v>32</v>
      </c>
      <c r="H324">
        <v>10</v>
      </c>
      <c r="I324" t="str">
        <f>_xlfn.IFS(dOrders_1[[#This Row],[Waktu_Diserahkan_Kurir(Hari)]]&gt;$B$4,"Tidak Patuh",dOrders_1[[#This Row],[Waktu_Diserahkan_Kurir(Hari)]]="","Data Tidak Lengkap",TRUE,"Patuh")</f>
        <v>Tidak Patuh</v>
      </c>
      <c r="J324" t="str">
        <f>IF(OR(LEN(dOrders_1[[#This Row],[Nomor_Resi]])=$E$3,LEFT(dOrders_1[[#This Row],[Nomor_Resi]],4)=$E$4,ISNUMBER(VALUE(RIGHT(dOrders_1[[#This Row],[Nomor_Resi]],7)))),"Valid","Tidak Valid")</f>
        <v>Valid</v>
      </c>
      <c r="K324" t="str">
        <f>IF(dOrders_1[[#This Row],[Tgl_Pembayaran]]="","Data Tidak Lengkap","Lengkap")</f>
        <v>Lengkap</v>
      </c>
      <c r="L324" t="str">
        <f>IF(dOrders_1[[#This Row],[Tgl_Diserahkan_Kurir]]="","Data Tidak Lengkap","Lengkap")</f>
        <v>Lengkap</v>
      </c>
      <c r="M324" t="str">
        <f>IF(dOrders_1[[#This Row],[Kurir]]="","Data Tidak Lengkap","Lengkap")</f>
        <v>Lengkap</v>
      </c>
      <c r="N32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24" s="8" t="str">
        <f>IF(dOrders_1[Kurir]="","Kurir Tidak Diisi", IFERROR(VLOOKUP(dOrders_1[[#This Row],[Kurir]],$P$9:$Q$12,2,FALSE),dOrders_1[[#This Row],[Kurir]]))</f>
        <v>JNE</v>
      </c>
    </row>
    <row r="325" spans="2:19" x14ac:dyDescent="0.25">
      <c r="B325" t="s">
        <v>374</v>
      </c>
      <c r="C325" s="1">
        <v>45227</v>
      </c>
      <c r="D325" s="1">
        <v>45232</v>
      </c>
      <c r="E325" t="s">
        <v>7</v>
      </c>
      <c r="F325" t="s">
        <v>831</v>
      </c>
      <c r="G325" t="s">
        <v>32</v>
      </c>
      <c r="H325">
        <v>5</v>
      </c>
      <c r="I325" t="str">
        <f>_xlfn.IFS(dOrders_1[[#This Row],[Waktu_Diserahkan_Kurir(Hari)]]&gt;$B$4,"Tidak Patuh",dOrders_1[[#This Row],[Waktu_Diserahkan_Kurir(Hari)]]="","Data Tidak Lengkap",TRUE,"Patuh")</f>
        <v>Patuh</v>
      </c>
      <c r="J325" t="str">
        <f>IF(OR(LEN(dOrders_1[[#This Row],[Nomor_Resi]])=$E$3,LEFT(dOrders_1[[#This Row],[Nomor_Resi]],4)=$E$4,ISNUMBER(VALUE(RIGHT(dOrders_1[[#This Row],[Nomor_Resi]],7)))),"Valid","Tidak Valid")</f>
        <v>Valid</v>
      </c>
      <c r="K325" t="str">
        <f>IF(dOrders_1[[#This Row],[Tgl_Pembayaran]]="","Data Tidak Lengkap","Lengkap")</f>
        <v>Lengkap</v>
      </c>
      <c r="L325" t="str">
        <f>IF(dOrders_1[[#This Row],[Tgl_Diserahkan_Kurir]]="","Data Tidak Lengkap","Lengkap")</f>
        <v>Lengkap</v>
      </c>
      <c r="M325" t="str">
        <f>IF(dOrders_1[[#This Row],[Kurir]]="","Data Tidak Lengkap","Lengkap")</f>
        <v>Lengkap</v>
      </c>
      <c r="N32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25" s="8" t="str">
        <f>IF(dOrders_1[Kurir]="","Kurir Tidak Diisi", IFERROR(VLOOKUP(dOrders_1[[#This Row],[Kurir]],$P$9:$Q$12,2,FALSE),dOrders_1[[#This Row],[Kurir]]))</f>
        <v>JNE</v>
      </c>
    </row>
    <row r="326" spans="2:19" x14ac:dyDescent="0.25">
      <c r="B326" t="s">
        <v>375</v>
      </c>
      <c r="C326" s="1">
        <v>45317</v>
      </c>
      <c r="D326" s="1">
        <v>45319</v>
      </c>
      <c r="E326" t="s">
        <v>48</v>
      </c>
      <c r="F326" t="s">
        <v>832</v>
      </c>
      <c r="G326" t="s">
        <v>8</v>
      </c>
      <c r="H326">
        <v>2</v>
      </c>
      <c r="I326" t="str">
        <f>_xlfn.IFS(dOrders_1[[#This Row],[Waktu_Diserahkan_Kurir(Hari)]]&gt;$B$4,"Tidak Patuh",dOrders_1[[#This Row],[Waktu_Diserahkan_Kurir(Hari)]]="","Data Tidak Lengkap",TRUE,"Patuh")</f>
        <v>Patuh</v>
      </c>
      <c r="J326" t="str">
        <f>IF(OR(LEN(dOrders_1[[#This Row],[Nomor_Resi]])=$E$3,LEFT(dOrders_1[[#This Row],[Nomor_Resi]],4)=$E$4,ISNUMBER(VALUE(RIGHT(dOrders_1[[#This Row],[Nomor_Resi]],7)))),"Valid","Tidak Valid")</f>
        <v>Valid</v>
      </c>
      <c r="K326" t="str">
        <f>IF(dOrders_1[[#This Row],[Tgl_Pembayaran]]="","Data Tidak Lengkap","Lengkap")</f>
        <v>Lengkap</v>
      </c>
      <c r="L326" t="str">
        <f>IF(dOrders_1[[#This Row],[Tgl_Diserahkan_Kurir]]="","Data Tidak Lengkap","Lengkap")</f>
        <v>Lengkap</v>
      </c>
      <c r="M326" t="str">
        <f>IF(dOrders_1[[#This Row],[Kurir]]="","Data Tidak Lengkap","Lengkap")</f>
        <v>Lengkap</v>
      </c>
      <c r="N32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26" s="8" t="str">
        <f>IF(dOrders_1[Kurir]="","Kurir Tidak Diisi", IFERROR(VLOOKUP(dOrders_1[[#This Row],[Kurir]],$P$9:$Q$12,2,FALSE),dOrders_1[[#This Row],[Kurir]]))</f>
        <v>Anteraja</v>
      </c>
    </row>
    <row r="327" spans="2:19" x14ac:dyDescent="0.25">
      <c r="B327" t="s">
        <v>376</v>
      </c>
      <c r="C327" s="1">
        <v>45230</v>
      </c>
      <c r="D327" s="1">
        <v>45235</v>
      </c>
      <c r="E327" t="s">
        <v>48</v>
      </c>
      <c r="F327" t="s">
        <v>393</v>
      </c>
      <c r="G327" t="s">
        <v>8</v>
      </c>
      <c r="H327">
        <v>5</v>
      </c>
      <c r="I327" t="str">
        <f>_xlfn.IFS(dOrders_1[[#This Row],[Waktu_Diserahkan_Kurir(Hari)]]&gt;$B$4,"Tidak Patuh",dOrders_1[[#This Row],[Waktu_Diserahkan_Kurir(Hari)]]="","Data Tidak Lengkap",TRUE,"Patuh")</f>
        <v>Patuh</v>
      </c>
      <c r="J327" t="str">
        <f>IF(OR(LEN(dOrders_1[[#This Row],[Nomor_Resi]])=$E$3,LEFT(dOrders_1[[#This Row],[Nomor_Resi]],4)=$E$4,ISNUMBER(VALUE(RIGHT(dOrders_1[[#This Row],[Nomor_Resi]],7)))),"Valid","Tidak Valid")</f>
        <v>Valid</v>
      </c>
      <c r="K327" t="str">
        <f>IF(dOrders_1[[#This Row],[Tgl_Pembayaran]]="","Data Tidak Lengkap","Lengkap")</f>
        <v>Lengkap</v>
      </c>
      <c r="L327" t="str">
        <f>IF(dOrders_1[[#This Row],[Tgl_Diserahkan_Kurir]]="","Data Tidak Lengkap","Lengkap")</f>
        <v>Lengkap</v>
      </c>
      <c r="M327" t="str">
        <f>IF(dOrders_1[[#This Row],[Kurir]]="","Data Tidak Lengkap","Lengkap")</f>
        <v>Lengkap</v>
      </c>
      <c r="N32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27" s="8" t="str">
        <f>IF(dOrders_1[Kurir]="","Kurir Tidak Diisi", IFERROR(VLOOKUP(dOrders_1[[#This Row],[Kurir]],$P$9:$Q$12,2,FALSE),dOrders_1[[#This Row],[Kurir]]))</f>
        <v>Anteraja</v>
      </c>
    </row>
    <row r="328" spans="2:19" x14ac:dyDescent="0.25">
      <c r="B328" t="s">
        <v>377</v>
      </c>
      <c r="C328" s="1">
        <v>45137</v>
      </c>
      <c r="D328" s="1">
        <v>45152</v>
      </c>
      <c r="E328" t="s">
        <v>25</v>
      </c>
      <c r="F328" t="s">
        <v>22</v>
      </c>
      <c r="G328" t="s">
        <v>8</v>
      </c>
      <c r="H328">
        <v>15</v>
      </c>
      <c r="I328" t="str">
        <f>_xlfn.IFS(dOrders_1[[#This Row],[Waktu_Diserahkan_Kurir(Hari)]]&gt;$B$4,"Tidak Patuh",dOrders_1[[#This Row],[Waktu_Diserahkan_Kurir(Hari)]]="","Data Tidak Lengkap",TRUE,"Patuh")</f>
        <v>Tidak Patuh</v>
      </c>
      <c r="J328" t="str">
        <f>IF(OR(LEN(dOrders_1[[#This Row],[Nomor_Resi]])=$E$3,LEFT(dOrders_1[[#This Row],[Nomor_Resi]],4)=$E$4,ISNUMBER(VALUE(RIGHT(dOrders_1[[#This Row],[Nomor_Resi]],7)))),"Valid","Tidak Valid")</f>
        <v>Tidak Valid</v>
      </c>
      <c r="K328" t="str">
        <f>IF(dOrders_1[[#This Row],[Tgl_Pembayaran]]="","Data Tidak Lengkap","Lengkap")</f>
        <v>Lengkap</v>
      </c>
      <c r="L328" t="str">
        <f>IF(dOrders_1[[#This Row],[Tgl_Diserahkan_Kurir]]="","Data Tidak Lengkap","Lengkap")</f>
        <v>Lengkap</v>
      </c>
      <c r="M328" t="str">
        <f>IF(dOrders_1[[#This Row],[Kurir]]="","Data Tidak Lengkap","Lengkap")</f>
        <v>Lengkap</v>
      </c>
      <c r="N328"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328" s="8" t="str">
        <f>IF(dOrders_1[Kurir]="","Kurir Tidak Diisi", IFERROR(VLOOKUP(dOrders_1[[#This Row],[Kurir]],$P$9:$Q$12,2,FALSE),dOrders_1[[#This Row],[Kurir]]))</f>
        <v>SiCepat</v>
      </c>
    </row>
    <row r="329" spans="2:19" x14ac:dyDescent="0.25">
      <c r="B329" t="s">
        <v>379</v>
      </c>
      <c r="C329" s="1">
        <v>44982</v>
      </c>
      <c r="D329" s="1">
        <v>44985</v>
      </c>
      <c r="E329" t="s">
        <v>48</v>
      </c>
      <c r="F329" t="s">
        <v>833</v>
      </c>
      <c r="G329" t="s">
        <v>32</v>
      </c>
      <c r="H329">
        <v>3</v>
      </c>
      <c r="I329" t="str">
        <f>_xlfn.IFS(dOrders_1[[#This Row],[Waktu_Diserahkan_Kurir(Hari)]]&gt;$B$4,"Tidak Patuh",dOrders_1[[#This Row],[Waktu_Diserahkan_Kurir(Hari)]]="","Data Tidak Lengkap",TRUE,"Patuh")</f>
        <v>Patuh</v>
      </c>
      <c r="J329" t="str">
        <f>IF(OR(LEN(dOrders_1[[#This Row],[Nomor_Resi]])=$E$3,LEFT(dOrders_1[[#This Row],[Nomor_Resi]],4)=$E$4,ISNUMBER(VALUE(RIGHT(dOrders_1[[#This Row],[Nomor_Resi]],7)))),"Valid","Tidak Valid")</f>
        <v>Valid</v>
      </c>
      <c r="K329" t="str">
        <f>IF(dOrders_1[[#This Row],[Tgl_Pembayaran]]="","Data Tidak Lengkap","Lengkap")</f>
        <v>Lengkap</v>
      </c>
      <c r="L329" t="str">
        <f>IF(dOrders_1[[#This Row],[Tgl_Diserahkan_Kurir]]="","Data Tidak Lengkap","Lengkap")</f>
        <v>Lengkap</v>
      </c>
      <c r="M329" t="str">
        <f>IF(dOrders_1[[#This Row],[Kurir]]="","Data Tidak Lengkap","Lengkap")</f>
        <v>Lengkap</v>
      </c>
      <c r="N32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29" s="8" t="str">
        <f>IF(dOrders_1[Kurir]="","Kurir Tidak Diisi", IFERROR(VLOOKUP(dOrders_1[[#This Row],[Kurir]],$P$9:$Q$12,2,FALSE),dOrders_1[[#This Row],[Kurir]]))</f>
        <v>Anteraja</v>
      </c>
    </row>
    <row r="330" spans="2:19" x14ac:dyDescent="0.25">
      <c r="B330" t="s">
        <v>380</v>
      </c>
      <c r="C330" s="1">
        <v>45616</v>
      </c>
      <c r="D330" s="1">
        <v>45618</v>
      </c>
      <c r="E330" t="s">
        <v>25</v>
      </c>
      <c r="F330" t="s">
        <v>834</v>
      </c>
      <c r="G330" t="s">
        <v>32</v>
      </c>
      <c r="H330">
        <v>2</v>
      </c>
      <c r="I330" t="str">
        <f>_xlfn.IFS(dOrders_1[[#This Row],[Waktu_Diserahkan_Kurir(Hari)]]&gt;$B$4,"Tidak Patuh",dOrders_1[[#This Row],[Waktu_Diserahkan_Kurir(Hari)]]="","Data Tidak Lengkap",TRUE,"Patuh")</f>
        <v>Patuh</v>
      </c>
      <c r="J330" t="str">
        <f>IF(OR(LEN(dOrders_1[[#This Row],[Nomor_Resi]])=$E$3,LEFT(dOrders_1[[#This Row],[Nomor_Resi]],4)=$E$4,ISNUMBER(VALUE(RIGHT(dOrders_1[[#This Row],[Nomor_Resi]],7)))),"Valid","Tidak Valid")</f>
        <v>Valid</v>
      </c>
      <c r="K330" t="str">
        <f>IF(dOrders_1[[#This Row],[Tgl_Pembayaran]]="","Data Tidak Lengkap","Lengkap")</f>
        <v>Lengkap</v>
      </c>
      <c r="L330" t="str">
        <f>IF(dOrders_1[[#This Row],[Tgl_Diserahkan_Kurir]]="","Data Tidak Lengkap","Lengkap")</f>
        <v>Lengkap</v>
      </c>
      <c r="M330" t="str">
        <f>IF(dOrders_1[[#This Row],[Kurir]]="","Data Tidak Lengkap","Lengkap")</f>
        <v>Lengkap</v>
      </c>
      <c r="N33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30" s="8" t="str">
        <f>IF(dOrders_1[Kurir]="","Kurir Tidak Diisi", IFERROR(VLOOKUP(dOrders_1[[#This Row],[Kurir]],$P$9:$Q$12,2,FALSE),dOrders_1[[#This Row],[Kurir]]))</f>
        <v>SiCepat</v>
      </c>
    </row>
    <row r="331" spans="2:19" x14ac:dyDescent="0.25">
      <c r="B331" t="s">
        <v>381</v>
      </c>
      <c r="C331" s="1">
        <v>45317</v>
      </c>
      <c r="D331" s="1">
        <v>45332</v>
      </c>
      <c r="E331" t="s">
        <v>25</v>
      </c>
      <c r="F331" t="s">
        <v>835</v>
      </c>
      <c r="G331" t="s">
        <v>32</v>
      </c>
      <c r="H331">
        <v>15</v>
      </c>
      <c r="I331" t="str">
        <f>_xlfn.IFS(dOrders_1[[#This Row],[Waktu_Diserahkan_Kurir(Hari)]]&gt;$B$4,"Tidak Patuh",dOrders_1[[#This Row],[Waktu_Diserahkan_Kurir(Hari)]]="","Data Tidak Lengkap",TRUE,"Patuh")</f>
        <v>Tidak Patuh</v>
      </c>
      <c r="J331" t="str">
        <f>IF(OR(LEN(dOrders_1[[#This Row],[Nomor_Resi]])=$E$3,LEFT(dOrders_1[[#This Row],[Nomor_Resi]],4)=$E$4,ISNUMBER(VALUE(RIGHT(dOrders_1[[#This Row],[Nomor_Resi]],7)))),"Valid","Tidak Valid")</f>
        <v>Valid</v>
      </c>
      <c r="K331" t="str">
        <f>IF(dOrders_1[[#This Row],[Tgl_Pembayaran]]="","Data Tidak Lengkap","Lengkap")</f>
        <v>Lengkap</v>
      </c>
      <c r="L331" t="str">
        <f>IF(dOrders_1[[#This Row],[Tgl_Diserahkan_Kurir]]="","Data Tidak Lengkap","Lengkap")</f>
        <v>Lengkap</v>
      </c>
      <c r="M331" t="str">
        <f>IF(dOrders_1[[#This Row],[Kurir]]="","Data Tidak Lengkap","Lengkap")</f>
        <v>Lengkap</v>
      </c>
      <c r="N33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31" s="8" t="str">
        <f>IF(dOrders_1[Kurir]="","Kurir Tidak Diisi", IFERROR(VLOOKUP(dOrders_1[[#This Row],[Kurir]],$P$9:$Q$12,2,FALSE),dOrders_1[[#This Row],[Kurir]]))</f>
        <v>SiCepat</v>
      </c>
    </row>
    <row r="332" spans="2:19" x14ac:dyDescent="0.25">
      <c r="B332" t="s">
        <v>383</v>
      </c>
      <c r="C332" s="1">
        <v>45620</v>
      </c>
      <c r="D332" s="1">
        <v>45630</v>
      </c>
      <c r="E332" t="s">
        <v>7</v>
      </c>
      <c r="F332" t="s">
        <v>836</v>
      </c>
      <c r="G332" t="s">
        <v>8</v>
      </c>
      <c r="H332">
        <v>10</v>
      </c>
      <c r="I332" t="str">
        <f>_xlfn.IFS(dOrders_1[[#This Row],[Waktu_Diserahkan_Kurir(Hari)]]&gt;$B$4,"Tidak Patuh",dOrders_1[[#This Row],[Waktu_Diserahkan_Kurir(Hari)]]="","Data Tidak Lengkap",TRUE,"Patuh")</f>
        <v>Tidak Patuh</v>
      </c>
      <c r="J332" t="str">
        <f>IF(OR(LEN(dOrders_1[[#This Row],[Nomor_Resi]])=$E$3,LEFT(dOrders_1[[#This Row],[Nomor_Resi]],4)=$E$4,ISNUMBER(VALUE(RIGHT(dOrders_1[[#This Row],[Nomor_Resi]],7)))),"Valid","Tidak Valid")</f>
        <v>Valid</v>
      </c>
      <c r="K332" t="str">
        <f>IF(dOrders_1[[#This Row],[Tgl_Pembayaran]]="","Data Tidak Lengkap","Lengkap")</f>
        <v>Lengkap</v>
      </c>
      <c r="L332" t="str">
        <f>IF(dOrders_1[[#This Row],[Tgl_Diserahkan_Kurir]]="","Data Tidak Lengkap","Lengkap")</f>
        <v>Lengkap</v>
      </c>
      <c r="M332" t="str">
        <f>IF(dOrders_1[[#This Row],[Kurir]]="","Data Tidak Lengkap","Lengkap")</f>
        <v>Lengkap</v>
      </c>
      <c r="N33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32" s="8" t="str">
        <f>IF(dOrders_1[Kurir]="","Kurir Tidak Diisi", IFERROR(VLOOKUP(dOrders_1[[#This Row],[Kurir]],$P$9:$Q$12,2,FALSE),dOrders_1[[#This Row],[Kurir]]))</f>
        <v>JNE</v>
      </c>
    </row>
    <row r="333" spans="2:19" x14ac:dyDescent="0.25">
      <c r="B333" t="s">
        <v>385</v>
      </c>
      <c r="C333" s="1">
        <v>45693</v>
      </c>
      <c r="D333" s="1">
        <v>45703</v>
      </c>
      <c r="E333" t="s">
        <v>7</v>
      </c>
      <c r="F333" t="s">
        <v>837</v>
      </c>
      <c r="G333" t="s">
        <v>11</v>
      </c>
      <c r="H333">
        <v>10</v>
      </c>
      <c r="I333" t="str">
        <f>_xlfn.IFS(dOrders_1[[#This Row],[Waktu_Diserahkan_Kurir(Hari)]]&gt;$B$4,"Tidak Patuh",dOrders_1[[#This Row],[Waktu_Diserahkan_Kurir(Hari)]]="","Data Tidak Lengkap",TRUE,"Patuh")</f>
        <v>Tidak Patuh</v>
      </c>
      <c r="J333" t="str">
        <f>IF(OR(LEN(dOrders_1[[#This Row],[Nomor_Resi]])=$E$3,LEFT(dOrders_1[[#This Row],[Nomor_Resi]],4)=$E$4,ISNUMBER(VALUE(RIGHT(dOrders_1[[#This Row],[Nomor_Resi]],7)))),"Valid","Tidak Valid")</f>
        <v>Valid</v>
      </c>
      <c r="K333" t="str">
        <f>IF(dOrders_1[[#This Row],[Tgl_Pembayaran]]="","Data Tidak Lengkap","Lengkap")</f>
        <v>Lengkap</v>
      </c>
      <c r="L333" t="str">
        <f>IF(dOrders_1[[#This Row],[Tgl_Diserahkan_Kurir]]="","Data Tidak Lengkap","Lengkap")</f>
        <v>Lengkap</v>
      </c>
      <c r="M333" t="str">
        <f>IF(dOrders_1[[#This Row],[Kurir]]="","Data Tidak Lengkap","Lengkap")</f>
        <v>Lengkap</v>
      </c>
      <c r="N33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33" s="8" t="str">
        <f>IF(dOrders_1[Kurir]="","Kurir Tidak Diisi", IFERROR(VLOOKUP(dOrders_1[[#This Row],[Kurir]],$P$9:$Q$12,2,FALSE),dOrders_1[[#This Row],[Kurir]]))</f>
        <v>JNE</v>
      </c>
    </row>
    <row r="334" spans="2:19" x14ac:dyDescent="0.25">
      <c r="B334" t="s">
        <v>387</v>
      </c>
      <c r="C334" s="1">
        <v>45399</v>
      </c>
      <c r="D334" s="1">
        <v>45401</v>
      </c>
      <c r="E334" t="s">
        <v>25</v>
      </c>
      <c r="F334" t="s">
        <v>838</v>
      </c>
      <c r="G334" t="s">
        <v>8</v>
      </c>
      <c r="H334">
        <v>2</v>
      </c>
      <c r="I334" t="str">
        <f>_xlfn.IFS(dOrders_1[[#This Row],[Waktu_Diserahkan_Kurir(Hari)]]&gt;$B$4,"Tidak Patuh",dOrders_1[[#This Row],[Waktu_Diserahkan_Kurir(Hari)]]="","Data Tidak Lengkap",TRUE,"Patuh")</f>
        <v>Patuh</v>
      </c>
      <c r="J334" t="str">
        <f>IF(OR(LEN(dOrders_1[[#This Row],[Nomor_Resi]])=$E$3,LEFT(dOrders_1[[#This Row],[Nomor_Resi]],4)=$E$4,ISNUMBER(VALUE(RIGHT(dOrders_1[[#This Row],[Nomor_Resi]],7)))),"Valid","Tidak Valid")</f>
        <v>Valid</v>
      </c>
      <c r="K334" t="str">
        <f>IF(dOrders_1[[#This Row],[Tgl_Pembayaran]]="","Data Tidak Lengkap","Lengkap")</f>
        <v>Lengkap</v>
      </c>
      <c r="L334" t="str">
        <f>IF(dOrders_1[[#This Row],[Tgl_Diserahkan_Kurir]]="","Data Tidak Lengkap","Lengkap")</f>
        <v>Lengkap</v>
      </c>
      <c r="M334" t="str">
        <f>IF(dOrders_1[[#This Row],[Kurir]]="","Data Tidak Lengkap","Lengkap")</f>
        <v>Lengkap</v>
      </c>
      <c r="N33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34" s="8" t="str">
        <f>IF(dOrders_1[Kurir]="","Kurir Tidak Diisi", IFERROR(VLOOKUP(dOrders_1[[#This Row],[Kurir]],$P$9:$Q$12,2,FALSE),dOrders_1[[#This Row],[Kurir]]))</f>
        <v>SiCepat</v>
      </c>
    </row>
    <row r="335" spans="2:19" x14ac:dyDescent="0.25">
      <c r="B335" t="s">
        <v>389</v>
      </c>
      <c r="C335" s="1">
        <v>45218</v>
      </c>
      <c r="D335" s="1">
        <v>45220</v>
      </c>
      <c r="E335" t="s">
        <v>9</v>
      </c>
      <c r="F335" t="s">
        <v>839</v>
      </c>
      <c r="G335" t="s">
        <v>8</v>
      </c>
      <c r="H335">
        <v>2</v>
      </c>
      <c r="I335" t="str">
        <f>_xlfn.IFS(dOrders_1[[#This Row],[Waktu_Diserahkan_Kurir(Hari)]]&gt;$B$4,"Tidak Patuh",dOrders_1[[#This Row],[Waktu_Diserahkan_Kurir(Hari)]]="","Data Tidak Lengkap",TRUE,"Patuh")</f>
        <v>Patuh</v>
      </c>
      <c r="J335" t="str">
        <f>IF(OR(LEN(dOrders_1[[#This Row],[Nomor_Resi]])=$E$3,LEFT(dOrders_1[[#This Row],[Nomor_Resi]],4)=$E$4,ISNUMBER(VALUE(RIGHT(dOrders_1[[#This Row],[Nomor_Resi]],7)))),"Valid","Tidak Valid")</f>
        <v>Valid</v>
      </c>
      <c r="K335" t="str">
        <f>IF(dOrders_1[[#This Row],[Tgl_Pembayaran]]="","Data Tidak Lengkap","Lengkap")</f>
        <v>Lengkap</v>
      </c>
      <c r="L335" t="str">
        <f>IF(dOrders_1[[#This Row],[Tgl_Diserahkan_Kurir]]="","Data Tidak Lengkap","Lengkap")</f>
        <v>Lengkap</v>
      </c>
      <c r="M335" t="str">
        <f>IF(dOrders_1[[#This Row],[Kurir]]="","Data Tidak Lengkap","Lengkap")</f>
        <v>Lengkap</v>
      </c>
      <c r="N33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35" s="8" t="str">
        <f>IF(dOrders_1[Kurir]="","Kurir Tidak Diisi", IFERROR(VLOOKUP(dOrders_1[[#This Row],[Kurir]],$P$9:$Q$12,2,FALSE),dOrders_1[[#This Row],[Kurir]]))</f>
        <v>SiCepat</v>
      </c>
    </row>
    <row r="336" spans="2:19" x14ac:dyDescent="0.25">
      <c r="B336" t="s">
        <v>390</v>
      </c>
      <c r="C336" s="1">
        <v>44931</v>
      </c>
      <c r="D336" s="1">
        <v>44941</v>
      </c>
      <c r="E336" t="s">
        <v>7</v>
      </c>
      <c r="F336" t="s">
        <v>840</v>
      </c>
      <c r="G336" t="s">
        <v>32</v>
      </c>
      <c r="H336">
        <v>10</v>
      </c>
      <c r="I336" t="str">
        <f>_xlfn.IFS(dOrders_1[[#This Row],[Waktu_Diserahkan_Kurir(Hari)]]&gt;$B$4,"Tidak Patuh",dOrders_1[[#This Row],[Waktu_Diserahkan_Kurir(Hari)]]="","Data Tidak Lengkap",TRUE,"Patuh")</f>
        <v>Tidak Patuh</v>
      </c>
      <c r="J336" t="str">
        <f>IF(OR(LEN(dOrders_1[[#This Row],[Nomor_Resi]])=$E$3,LEFT(dOrders_1[[#This Row],[Nomor_Resi]],4)=$E$4,ISNUMBER(VALUE(RIGHT(dOrders_1[[#This Row],[Nomor_Resi]],7)))),"Valid","Tidak Valid")</f>
        <v>Valid</v>
      </c>
      <c r="K336" t="str">
        <f>IF(dOrders_1[[#This Row],[Tgl_Pembayaran]]="","Data Tidak Lengkap","Lengkap")</f>
        <v>Lengkap</v>
      </c>
      <c r="L336" t="str">
        <f>IF(dOrders_1[[#This Row],[Tgl_Diserahkan_Kurir]]="","Data Tidak Lengkap","Lengkap")</f>
        <v>Lengkap</v>
      </c>
      <c r="M336" t="str">
        <f>IF(dOrders_1[[#This Row],[Kurir]]="","Data Tidak Lengkap","Lengkap")</f>
        <v>Lengkap</v>
      </c>
      <c r="N33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36" s="8" t="str">
        <f>IF(dOrders_1[Kurir]="","Kurir Tidak Diisi", IFERROR(VLOOKUP(dOrders_1[[#This Row],[Kurir]],$P$9:$Q$12,2,FALSE),dOrders_1[[#This Row],[Kurir]]))</f>
        <v>JNE</v>
      </c>
    </row>
    <row r="337" spans="2:19" x14ac:dyDescent="0.25">
      <c r="B337" t="s">
        <v>391</v>
      </c>
      <c r="C337" s="1">
        <v>45294</v>
      </c>
      <c r="D337" s="1">
        <v>45301</v>
      </c>
      <c r="E337" t="s">
        <v>25</v>
      </c>
      <c r="F337" t="s">
        <v>405</v>
      </c>
      <c r="G337" t="s">
        <v>8</v>
      </c>
      <c r="H337">
        <v>7</v>
      </c>
      <c r="I337" t="str">
        <f>_xlfn.IFS(dOrders_1[[#This Row],[Waktu_Diserahkan_Kurir(Hari)]]&gt;$B$4,"Tidak Patuh",dOrders_1[[#This Row],[Waktu_Diserahkan_Kurir(Hari)]]="","Data Tidak Lengkap",TRUE,"Patuh")</f>
        <v>Tidak Patuh</v>
      </c>
      <c r="J337" t="str">
        <f>IF(OR(LEN(dOrders_1[[#This Row],[Nomor_Resi]])=$E$3,LEFT(dOrders_1[[#This Row],[Nomor_Resi]],4)=$E$4,ISNUMBER(VALUE(RIGHT(dOrders_1[[#This Row],[Nomor_Resi]],7)))),"Valid","Tidak Valid")</f>
        <v>Valid</v>
      </c>
      <c r="K337" t="str">
        <f>IF(dOrders_1[[#This Row],[Tgl_Pembayaran]]="","Data Tidak Lengkap","Lengkap")</f>
        <v>Lengkap</v>
      </c>
      <c r="L337" t="str">
        <f>IF(dOrders_1[[#This Row],[Tgl_Diserahkan_Kurir]]="","Data Tidak Lengkap","Lengkap")</f>
        <v>Lengkap</v>
      </c>
      <c r="M337" t="str">
        <f>IF(dOrders_1[[#This Row],[Kurir]]="","Data Tidak Lengkap","Lengkap")</f>
        <v>Lengkap</v>
      </c>
      <c r="N33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37" s="8" t="str">
        <f>IF(dOrders_1[Kurir]="","Kurir Tidak Diisi", IFERROR(VLOOKUP(dOrders_1[[#This Row],[Kurir]],$P$9:$Q$12,2,FALSE),dOrders_1[[#This Row],[Kurir]]))</f>
        <v>SiCepat</v>
      </c>
    </row>
    <row r="338" spans="2:19" x14ac:dyDescent="0.25">
      <c r="B338" t="s">
        <v>392</v>
      </c>
      <c r="C338" s="1">
        <v>44946</v>
      </c>
      <c r="D338" s="1">
        <v>44947</v>
      </c>
      <c r="E338" t="s">
        <v>9</v>
      </c>
      <c r="F338" t="s">
        <v>407</v>
      </c>
      <c r="G338" t="s">
        <v>32</v>
      </c>
      <c r="H338">
        <v>1</v>
      </c>
      <c r="I338" t="str">
        <f>_xlfn.IFS(dOrders_1[[#This Row],[Waktu_Diserahkan_Kurir(Hari)]]&gt;$B$4,"Tidak Patuh",dOrders_1[[#This Row],[Waktu_Diserahkan_Kurir(Hari)]]="","Data Tidak Lengkap",TRUE,"Patuh")</f>
        <v>Patuh</v>
      </c>
      <c r="J338" t="str">
        <f>IF(OR(LEN(dOrders_1[[#This Row],[Nomor_Resi]])=$E$3,LEFT(dOrders_1[[#This Row],[Nomor_Resi]],4)=$E$4,ISNUMBER(VALUE(RIGHT(dOrders_1[[#This Row],[Nomor_Resi]],7)))),"Valid","Tidak Valid")</f>
        <v>Valid</v>
      </c>
      <c r="K338" t="str">
        <f>IF(dOrders_1[[#This Row],[Tgl_Pembayaran]]="","Data Tidak Lengkap","Lengkap")</f>
        <v>Lengkap</v>
      </c>
      <c r="L338" t="str">
        <f>IF(dOrders_1[[#This Row],[Tgl_Diserahkan_Kurir]]="","Data Tidak Lengkap","Lengkap")</f>
        <v>Lengkap</v>
      </c>
      <c r="M338" t="str">
        <f>IF(dOrders_1[[#This Row],[Kurir]]="","Data Tidak Lengkap","Lengkap")</f>
        <v>Lengkap</v>
      </c>
      <c r="N33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38" s="8" t="str">
        <f>IF(dOrders_1[Kurir]="","Kurir Tidak Diisi", IFERROR(VLOOKUP(dOrders_1[[#This Row],[Kurir]],$P$9:$Q$12,2,FALSE),dOrders_1[[#This Row],[Kurir]]))</f>
        <v>SiCepat</v>
      </c>
    </row>
    <row r="339" spans="2:19" x14ac:dyDescent="0.25">
      <c r="B339" t="s">
        <v>394</v>
      </c>
      <c r="C339" s="1">
        <v>45328</v>
      </c>
      <c r="D339" s="1">
        <v>45333</v>
      </c>
      <c r="E339" t="s">
        <v>23</v>
      </c>
      <c r="F339" t="s">
        <v>841</v>
      </c>
      <c r="G339" t="s">
        <v>32</v>
      </c>
      <c r="H339">
        <v>5</v>
      </c>
      <c r="I339" t="str">
        <f>_xlfn.IFS(dOrders_1[[#This Row],[Waktu_Diserahkan_Kurir(Hari)]]&gt;$B$4,"Tidak Patuh",dOrders_1[[#This Row],[Waktu_Diserahkan_Kurir(Hari)]]="","Data Tidak Lengkap",TRUE,"Patuh")</f>
        <v>Patuh</v>
      </c>
      <c r="J339" t="str">
        <f>IF(OR(LEN(dOrders_1[[#This Row],[Nomor_Resi]])=$E$3,LEFT(dOrders_1[[#This Row],[Nomor_Resi]],4)=$E$4,ISNUMBER(VALUE(RIGHT(dOrders_1[[#This Row],[Nomor_Resi]],7)))),"Valid","Tidak Valid")</f>
        <v>Valid</v>
      </c>
      <c r="K339" t="str">
        <f>IF(dOrders_1[[#This Row],[Tgl_Pembayaran]]="","Data Tidak Lengkap","Lengkap")</f>
        <v>Lengkap</v>
      </c>
      <c r="L339" t="str">
        <f>IF(dOrders_1[[#This Row],[Tgl_Diserahkan_Kurir]]="","Data Tidak Lengkap","Lengkap")</f>
        <v>Lengkap</v>
      </c>
      <c r="M339" t="str">
        <f>IF(dOrders_1[[#This Row],[Kurir]]="","Data Tidak Lengkap","Lengkap")</f>
        <v>Lengkap</v>
      </c>
      <c r="N33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39" s="8" t="str">
        <f>IF(dOrders_1[Kurir]="","Kurir Tidak Diisi", IFERROR(VLOOKUP(dOrders_1[[#This Row],[Kurir]],$P$9:$Q$12,2,FALSE),dOrders_1[[#This Row],[Kurir]]))</f>
        <v>JNE</v>
      </c>
    </row>
    <row r="340" spans="2:19" x14ac:dyDescent="0.25">
      <c r="B340" t="s">
        <v>395</v>
      </c>
      <c r="C340" s="1">
        <v>45090</v>
      </c>
      <c r="D340" s="1">
        <v>45093</v>
      </c>
      <c r="E340" t="s">
        <v>7</v>
      </c>
      <c r="F340" t="s">
        <v>842</v>
      </c>
      <c r="G340" t="s">
        <v>11</v>
      </c>
      <c r="H340">
        <v>3</v>
      </c>
      <c r="I340" t="str">
        <f>_xlfn.IFS(dOrders_1[[#This Row],[Waktu_Diserahkan_Kurir(Hari)]]&gt;$B$4,"Tidak Patuh",dOrders_1[[#This Row],[Waktu_Diserahkan_Kurir(Hari)]]="","Data Tidak Lengkap",TRUE,"Patuh")</f>
        <v>Patuh</v>
      </c>
      <c r="J340" t="str">
        <f>IF(OR(LEN(dOrders_1[[#This Row],[Nomor_Resi]])=$E$3,LEFT(dOrders_1[[#This Row],[Nomor_Resi]],4)=$E$4,ISNUMBER(VALUE(RIGHT(dOrders_1[[#This Row],[Nomor_Resi]],7)))),"Valid","Tidak Valid")</f>
        <v>Valid</v>
      </c>
      <c r="K340" t="str">
        <f>IF(dOrders_1[[#This Row],[Tgl_Pembayaran]]="","Data Tidak Lengkap","Lengkap")</f>
        <v>Lengkap</v>
      </c>
      <c r="L340" t="str">
        <f>IF(dOrders_1[[#This Row],[Tgl_Diserahkan_Kurir]]="","Data Tidak Lengkap","Lengkap")</f>
        <v>Lengkap</v>
      </c>
      <c r="M340" t="str">
        <f>IF(dOrders_1[[#This Row],[Kurir]]="","Data Tidak Lengkap","Lengkap")</f>
        <v>Lengkap</v>
      </c>
      <c r="N34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40" s="8" t="str">
        <f>IF(dOrders_1[Kurir]="","Kurir Tidak Diisi", IFERROR(VLOOKUP(dOrders_1[[#This Row],[Kurir]],$P$9:$Q$12,2,FALSE),dOrders_1[[#This Row],[Kurir]]))</f>
        <v>JNE</v>
      </c>
    </row>
    <row r="341" spans="2:19" x14ac:dyDescent="0.25">
      <c r="B341" t="s">
        <v>396</v>
      </c>
      <c r="C341" s="1">
        <v>45138</v>
      </c>
      <c r="D341" s="1">
        <v>45148</v>
      </c>
      <c r="E341" t="s">
        <v>7</v>
      </c>
      <c r="F341" t="s">
        <v>843</v>
      </c>
      <c r="G341" t="s">
        <v>11</v>
      </c>
      <c r="H341">
        <v>10</v>
      </c>
      <c r="I341" t="str">
        <f>_xlfn.IFS(dOrders_1[[#This Row],[Waktu_Diserahkan_Kurir(Hari)]]&gt;$B$4,"Tidak Patuh",dOrders_1[[#This Row],[Waktu_Diserahkan_Kurir(Hari)]]="","Data Tidak Lengkap",TRUE,"Patuh")</f>
        <v>Tidak Patuh</v>
      </c>
      <c r="J341" t="str">
        <f>IF(OR(LEN(dOrders_1[[#This Row],[Nomor_Resi]])=$E$3,LEFT(dOrders_1[[#This Row],[Nomor_Resi]],4)=$E$4,ISNUMBER(VALUE(RIGHT(dOrders_1[[#This Row],[Nomor_Resi]],7)))),"Valid","Tidak Valid")</f>
        <v>Valid</v>
      </c>
      <c r="K341" t="str">
        <f>IF(dOrders_1[[#This Row],[Tgl_Pembayaran]]="","Data Tidak Lengkap","Lengkap")</f>
        <v>Lengkap</v>
      </c>
      <c r="L341" t="str">
        <f>IF(dOrders_1[[#This Row],[Tgl_Diserahkan_Kurir]]="","Data Tidak Lengkap","Lengkap")</f>
        <v>Lengkap</v>
      </c>
      <c r="M341" t="str">
        <f>IF(dOrders_1[[#This Row],[Kurir]]="","Data Tidak Lengkap","Lengkap")</f>
        <v>Lengkap</v>
      </c>
      <c r="N34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41" s="8" t="str">
        <f>IF(dOrders_1[Kurir]="","Kurir Tidak Diisi", IFERROR(VLOOKUP(dOrders_1[[#This Row],[Kurir]],$P$9:$Q$12,2,FALSE),dOrders_1[[#This Row],[Kurir]]))</f>
        <v>JNE</v>
      </c>
    </row>
    <row r="342" spans="2:19" x14ac:dyDescent="0.25">
      <c r="B342" t="s">
        <v>397</v>
      </c>
      <c r="C342" s="1">
        <v>45484</v>
      </c>
      <c r="D342" s="1">
        <v>45487</v>
      </c>
      <c r="E342" t="s">
        <v>9</v>
      </c>
      <c r="F342" t="s">
        <v>844</v>
      </c>
      <c r="G342" t="s">
        <v>32</v>
      </c>
      <c r="H342">
        <v>3</v>
      </c>
      <c r="I342" t="str">
        <f>_xlfn.IFS(dOrders_1[[#This Row],[Waktu_Diserahkan_Kurir(Hari)]]&gt;$B$4,"Tidak Patuh",dOrders_1[[#This Row],[Waktu_Diserahkan_Kurir(Hari)]]="","Data Tidak Lengkap",TRUE,"Patuh")</f>
        <v>Patuh</v>
      </c>
      <c r="J342" t="str">
        <f>IF(OR(LEN(dOrders_1[[#This Row],[Nomor_Resi]])=$E$3,LEFT(dOrders_1[[#This Row],[Nomor_Resi]],4)=$E$4,ISNUMBER(VALUE(RIGHT(dOrders_1[[#This Row],[Nomor_Resi]],7)))),"Valid","Tidak Valid")</f>
        <v>Valid</v>
      </c>
      <c r="K342" t="str">
        <f>IF(dOrders_1[[#This Row],[Tgl_Pembayaran]]="","Data Tidak Lengkap","Lengkap")</f>
        <v>Lengkap</v>
      </c>
      <c r="L342" t="str">
        <f>IF(dOrders_1[[#This Row],[Tgl_Diserahkan_Kurir]]="","Data Tidak Lengkap","Lengkap")</f>
        <v>Lengkap</v>
      </c>
      <c r="M342" t="str">
        <f>IF(dOrders_1[[#This Row],[Kurir]]="","Data Tidak Lengkap","Lengkap")</f>
        <v>Lengkap</v>
      </c>
      <c r="N34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42" s="8" t="str">
        <f>IF(dOrders_1[Kurir]="","Kurir Tidak Diisi", IFERROR(VLOOKUP(dOrders_1[[#This Row],[Kurir]],$P$9:$Q$12,2,FALSE),dOrders_1[[#This Row],[Kurir]]))</f>
        <v>SiCepat</v>
      </c>
    </row>
    <row r="343" spans="2:19" x14ac:dyDescent="0.25">
      <c r="B343" t="s">
        <v>398</v>
      </c>
      <c r="C343" s="1">
        <v>45738</v>
      </c>
      <c r="D343" s="1">
        <v>45737</v>
      </c>
      <c r="E343" t="s">
        <v>7</v>
      </c>
      <c r="F343" t="s">
        <v>845</v>
      </c>
      <c r="G343" t="s">
        <v>11</v>
      </c>
      <c r="H343">
        <v>-1</v>
      </c>
      <c r="I343" t="str">
        <f>_xlfn.IFS(dOrders_1[[#This Row],[Waktu_Diserahkan_Kurir(Hari)]]&gt;$B$4,"Tidak Patuh",dOrders_1[[#This Row],[Waktu_Diserahkan_Kurir(Hari)]]="","Data Tidak Lengkap",TRUE,"Patuh")</f>
        <v>Patuh</v>
      </c>
      <c r="J343" t="str">
        <f>IF(OR(LEN(dOrders_1[[#This Row],[Nomor_Resi]])=$E$3,LEFT(dOrders_1[[#This Row],[Nomor_Resi]],4)=$E$4,ISNUMBER(VALUE(RIGHT(dOrders_1[[#This Row],[Nomor_Resi]],7)))),"Valid","Tidak Valid")</f>
        <v>Valid</v>
      </c>
      <c r="K343" t="str">
        <f>IF(dOrders_1[[#This Row],[Tgl_Pembayaran]]="","Data Tidak Lengkap","Lengkap")</f>
        <v>Lengkap</v>
      </c>
      <c r="L343" t="str">
        <f>IF(dOrders_1[[#This Row],[Tgl_Diserahkan_Kurir]]="","Data Tidak Lengkap","Lengkap")</f>
        <v>Lengkap</v>
      </c>
      <c r="M343" t="str">
        <f>IF(dOrders_1[[#This Row],[Kurir]]="","Data Tidak Lengkap","Lengkap")</f>
        <v>Lengkap</v>
      </c>
      <c r="N34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43" s="8" t="str">
        <f>IF(dOrders_1[Kurir]="","Kurir Tidak Diisi", IFERROR(VLOOKUP(dOrders_1[[#This Row],[Kurir]],$P$9:$Q$12,2,FALSE),dOrders_1[[#This Row],[Kurir]]))</f>
        <v>JNE</v>
      </c>
    </row>
    <row r="344" spans="2:19" x14ac:dyDescent="0.25">
      <c r="B344" t="s">
        <v>399</v>
      </c>
      <c r="C344" s="1">
        <v>45661</v>
      </c>
      <c r="D344" s="1">
        <v>45663</v>
      </c>
      <c r="E344" t="s">
        <v>9</v>
      </c>
      <c r="F344" t="s">
        <v>846</v>
      </c>
      <c r="G344" t="s">
        <v>8</v>
      </c>
      <c r="H344">
        <v>2</v>
      </c>
      <c r="I344" t="str">
        <f>_xlfn.IFS(dOrders_1[[#This Row],[Waktu_Diserahkan_Kurir(Hari)]]&gt;$B$4,"Tidak Patuh",dOrders_1[[#This Row],[Waktu_Diserahkan_Kurir(Hari)]]="","Data Tidak Lengkap",TRUE,"Patuh")</f>
        <v>Patuh</v>
      </c>
      <c r="J344" t="str">
        <f>IF(OR(LEN(dOrders_1[[#This Row],[Nomor_Resi]])=$E$3,LEFT(dOrders_1[[#This Row],[Nomor_Resi]],4)=$E$4,ISNUMBER(VALUE(RIGHT(dOrders_1[[#This Row],[Nomor_Resi]],7)))),"Valid","Tidak Valid")</f>
        <v>Valid</v>
      </c>
      <c r="K344" t="str">
        <f>IF(dOrders_1[[#This Row],[Tgl_Pembayaran]]="","Data Tidak Lengkap","Lengkap")</f>
        <v>Lengkap</v>
      </c>
      <c r="L344" t="str">
        <f>IF(dOrders_1[[#This Row],[Tgl_Diserahkan_Kurir]]="","Data Tidak Lengkap","Lengkap")</f>
        <v>Lengkap</v>
      </c>
      <c r="M344" t="str">
        <f>IF(dOrders_1[[#This Row],[Kurir]]="","Data Tidak Lengkap","Lengkap")</f>
        <v>Lengkap</v>
      </c>
      <c r="N34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44" s="8" t="str">
        <f>IF(dOrders_1[Kurir]="","Kurir Tidak Diisi", IFERROR(VLOOKUP(dOrders_1[[#This Row],[Kurir]],$P$9:$Q$12,2,FALSE),dOrders_1[[#This Row],[Kurir]]))</f>
        <v>SiCepat</v>
      </c>
    </row>
    <row r="345" spans="2:19" x14ac:dyDescent="0.25">
      <c r="B345" t="s">
        <v>400</v>
      </c>
      <c r="C345" s="1">
        <v>45176</v>
      </c>
      <c r="D345" s="1">
        <v>45177</v>
      </c>
      <c r="E345" t="s">
        <v>25</v>
      </c>
      <c r="F345" t="s">
        <v>416</v>
      </c>
      <c r="G345" t="s">
        <v>11</v>
      </c>
      <c r="H345">
        <v>1</v>
      </c>
      <c r="I345" t="str">
        <f>_xlfn.IFS(dOrders_1[[#This Row],[Waktu_Diserahkan_Kurir(Hari)]]&gt;$B$4,"Tidak Patuh",dOrders_1[[#This Row],[Waktu_Diserahkan_Kurir(Hari)]]="","Data Tidak Lengkap",TRUE,"Patuh")</f>
        <v>Patuh</v>
      </c>
      <c r="J345" t="str">
        <f>IF(OR(LEN(dOrders_1[[#This Row],[Nomor_Resi]])=$E$3,LEFT(dOrders_1[[#This Row],[Nomor_Resi]],4)=$E$4,ISNUMBER(VALUE(RIGHT(dOrders_1[[#This Row],[Nomor_Resi]],7)))),"Valid","Tidak Valid")</f>
        <v>Valid</v>
      </c>
      <c r="K345" t="str">
        <f>IF(dOrders_1[[#This Row],[Tgl_Pembayaran]]="","Data Tidak Lengkap","Lengkap")</f>
        <v>Lengkap</v>
      </c>
      <c r="L345" t="str">
        <f>IF(dOrders_1[[#This Row],[Tgl_Diserahkan_Kurir]]="","Data Tidak Lengkap","Lengkap")</f>
        <v>Lengkap</v>
      </c>
      <c r="M345" t="str">
        <f>IF(dOrders_1[[#This Row],[Kurir]]="","Data Tidak Lengkap","Lengkap")</f>
        <v>Lengkap</v>
      </c>
      <c r="N34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45" s="8" t="str">
        <f>IF(dOrders_1[Kurir]="","Kurir Tidak Diisi", IFERROR(VLOOKUP(dOrders_1[[#This Row],[Kurir]],$P$9:$Q$12,2,FALSE),dOrders_1[[#This Row],[Kurir]]))</f>
        <v>SiCepat</v>
      </c>
    </row>
    <row r="346" spans="2:19" x14ac:dyDescent="0.25">
      <c r="B346" t="s">
        <v>401</v>
      </c>
      <c r="C346" s="1">
        <v>45672</v>
      </c>
      <c r="D346" s="1">
        <v>45679</v>
      </c>
      <c r="E346" t="s">
        <v>25</v>
      </c>
      <c r="F346" t="s">
        <v>847</v>
      </c>
      <c r="G346" t="s">
        <v>11</v>
      </c>
      <c r="H346">
        <v>7</v>
      </c>
      <c r="I346" t="str">
        <f>_xlfn.IFS(dOrders_1[[#This Row],[Waktu_Diserahkan_Kurir(Hari)]]&gt;$B$4,"Tidak Patuh",dOrders_1[[#This Row],[Waktu_Diserahkan_Kurir(Hari)]]="","Data Tidak Lengkap",TRUE,"Patuh")</f>
        <v>Tidak Patuh</v>
      </c>
      <c r="J346" t="str">
        <f>IF(OR(LEN(dOrders_1[[#This Row],[Nomor_Resi]])=$E$3,LEFT(dOrders_1[[#This Row],[Nomor_Resi]],4)=$E$4,ISNUMBER(VALUE(RIGHT(dOrders_1[[#This Row],[Nomor_Resi]],7)))),"Valid","Tidak Valid")</f>
        <v>Valid</v>
      </c>
      <c r="K346" t="str">
        <f>IF(dOrders_1[[#This Row],[Tgl_Pembayaran]]="","Data Tidak Lengkap","Lengkap")</f>
        <v>Lengkap</v>
      </c>
      <c r="L346" t="str">
        <f>IF(dOrders_1[[#This Row],[Tgl_Diserahkan_Kurir]]="","Data Tidak Lengkap","Lengkap")</f>
        <v>Lengkap</v>
      </c>
      <c r="M346" t="str">
        <f>IF(dOrders_1[[#This Row],[Kurir]]="","Data Tidak Lengkap","Lengkap")</f>
        <v>Lengkap</v>
      </c>
      <c r="N34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46" s="8" t="str">
        <f>IF(dOrders_1[Kurir]="","Kurir Tidak Diisi", IFERROR(VLOOKUP(dOrders_1[[#This Row],[Kurir]],$P$9:$Q$12,2,FALSE),dOrders_1[[#This Row],[Kurir]]))</f>
        <v>SiCepat</v>
      </c>
    </row>
    <row r="347" spans="2:19" x14ac:dyDescent="0.25">
      <c r="B347" t="s">
        <v>402</v>
      </c>
      <c r="C347" s="1">
        <v>45629</v>
      </c>
      <c r="D347" s="1">
        <v>45639</v>
      </c>
      <c r="E347" t="s">
        <v>23</v>
      </c>
      <c r="F347" t="s">
        <v>848</v>
      </c>
      <c r="G347" t="s">
        <v>32</v>
      </c>
      <c r="H347">
        <v>10</v>
      </c>
      <c r="I347" t="str">
        <f>_xlfn.IFS(dOrders_1[[#This Row],[Waktu_Diserahkan_Kurir(Hari)]]&gt;$B$4,"Tidak Patuh",dOrders_1[[#This Row],[Waktu_Diserahkan_Kurir(Hari)]]="","Data Tidak Lengkap",TRUE,"Patuh")</f>
        <v>Tidak Patuh</v>
      </c>
      <c r="J347" t="str">
        <f>IF(OR(LEN(dOrders_1[[#This Row],[Nomor_Resi]])=$E$3,LEFT(dOrders_1[[#This Row],[Nomor_Resi]],4)=$E$4,ISNUMBER(VALUE(RIGHT(dOrders_1[[#This Row],[Nomor_Resi]],7)))),"Valid","Tidak Valid")</f>
        <v>Valid</v>
      </c>
      <c r="K347" t="str">
        <f>IF(dOrders_1[[#This Row],[Tgl_Pembayaran]]="","Data Tidak Lengkap","Lengkap")</f>
        <v>Lengkap</v>
      </c>
      <c r="L347" t="str">
        <f>IF(dOrders_1[[#This Row],[Tgl_Diserahkan_Kurir]]="","Data Tidak Lengkap","Lengkap")</f>
        <v>Lengkap</v>
      </c>
      <c r="M347" t="str">
        <f>IF(dOrders_1[[#This Row],[Kurir]]="","Data Tidak Lengkap","Lengkap")</f>
        <v>Lengkap</v>
      </c>
      <c r="N34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47" s="8" t="str">
        <f>IF(dOrders_1[Kurir]="","Kurir Tidak Diisi", IFERROR(VLOOKUP(dOrders_1[[#This Row],[Kurir]],$P$9:$Q$12,2,FALSE),dOrders_1[[#This Row],[Kurir]]))</f>
        <v>JNE</v>
      </c>
    </row>
    <row r="348" spans="2:19" x14ac:dyDescent="0.25">
      <c r="B348" t="s">
        <v>403</v>
      </c>
      <c r="C348" s="1">
        <v>45556</v>
      </c>
      <c r="D348" s="1">
        <v>45557</v>
      </c>
      <c r="E348" t="s">
        <v>25</v>
      </c>
      <c r="F348" t="s">
        <v>849</v>
      </c>
      <c r="G348" t="s">
        <v>11</v>
      </c>
      <c r="H348">
        <v>1</v>
      </c>
      <c r="I348" t="str">
        <f>_xlfn.IFS(dOrders_1[[#This Row],[Waktu_Diserahkan_Kurir(Hari)]]&gt;$B$4,"Tidak Patuh",dOrders_1[[#This Row],[Waktu_Diserahkan_Kurir(Hari)]]="","Data Tidak Lengkap",TRUE,"Patuh")</f>
        <v>Patuh</v>
      </c>
      <c r="J348" t="str">
        <f>IF(OR(LEN(dOrders_1[[#This Row],[Nomor_Resi]])=$E$3,LEFT(dOrders_1[[#This Row],[Nomor_Resi]],4)=$E$4,ISNUMBER(VALUE(RIGHT(dOrders_1[[#This Row],[Nomor_Resi]],7)))),"Valid","Tidak Valid")</f>
        <v>Valid</v>
      </c>
      <c r="K348" t="str">
        <f>IF(dOrders_1[[#This Row],[Tgl_Pembayaran]]="","Data Tidak Lengkap","Lengkap")</f>
        <v>Lengkap</v>
      </c>
      <c r="L348" t="str">
        <f>IF(dOrders_1[[#This Row],[Tgl_Diserahkan_Kurir]]="","Data Tidak Lengkap","Lengkap")</f>
        <v>Lengkap</v>
      </c>
      <c r="M348" t="str">
        <f>IF(dOrders_1[[#This Row],[Kurir]]="","Data Tidak Lengkap","Lengkap")</f>
        <v>Lengkap</v>
      </c>
      <c r="N34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48" s="8" t="str">
        <f>IF(dOrders_1[Kurir]="","Kurir Tidak Diisi", IFERROR(VLOOKUP(dOrders_1[[#This Row],[Kurir]],$P$9:$Q$12,2,FALSE),dOrders_1[[#This Row],[Kurir]]))</f>
        <v>SiCepat</v>
      </c>
    </row>
    <row r="349" spans="2:19" x14ac:dyDescent="0.25">
      <c r="B349" t="s">
        <v>404</v>
      </c>
      <c r="C349" s="1">
        <v>45366</v>
      </c>
      <c r="D349" s="1">
        <v>45371</v>
      </c>
      <c r="E349" t="s">
        <v>23</v>
      </c>
      <c r="F349" t="s">
        <v>422</v>
      </c>
      <c r="G349" t="s">
        <v>11</v>
      </c>
      <c r="H349">
        <v>5</v>
      </c>
      <c r="I349" t="str">
        <f>_xlfn.IFS(dOrders_1[[#This Row],[Waktu_Diserahkan_Kurir(Hari)]]&gt;$B$4,"Tidak Patuh",dOrders_1[[#This Row],[Waktu_Diserahkan_Kurir(Hari)]]="","Data Tidak Lengkap",TRUE,"Patuh")</f>
        <v>Patuh</v>
      </c>
      <c r="J349" t="str">
        <f>IF(OR(LEN(dOrders_1[[#This Row],[Nomor_Resi]])=$E$3,LEFT(dOrders_1[[#This Row],[Nomor_Resi]],4)=$E$4,ISNUMBER(VALUE(RIGHT(dOrders_1[[#This Row],[Nomor_Resi]],7)))),"Valid","Tidak Valid")</f>
        <v>Valid</v>
      </c>
      <c r="K349" t="str">
        <f>IF(dOrders_1[[#This Row],[Tgl_Pembayaran]]="","Data Tidak Lengkap","Lengkap")</f>
        <v>Lengkap</v>
      </c>
      <c r="L349" t="str">
        <f>IF(dOrders_1[[#This Row],[Tgl_Diserahkan_Kurir]]="","Data Tidak Lengkap","Lengkap")</f>
        <v>Lengkap</v>
      </c>
      <c r="M349" t="str">
        <f>IF(dOrders_1[[#This Row],[Kurir]]="","Data Tidak Lengkap","Lengkap")</f>
        <v>Lengkap</v>
      </c>
      <c r="N34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49" s="8" t="str">
        <f>IF(dOrders_1[Kurir]="","Kurir Tidak Diisi", IFERROR(VLOOKUP(dOrders_1[[#This Row],[Kurir]],$P$9:$Q$12,2,FALSE),dOrders_1[[#This Row],[Kurir]]))</f>
        <v>JNE</v>
      </c>
    </row>
    <row r="350" spans="2:19" x14ac:dyDescent="0.25">
      <c r="B350" t="s">
        <v>406</v>
      </c>
      <c r="C350" s="1">
        <v>45824</v>
      </c>
      <c r="D350" s="1">
        <v>45839</v>
      </c>
      <c r="E350" t="s">
        <v>9</v>
      </c>
      <c r="F350" t="s">
        <v>24</v>
      </c>
      <c r="G350" t="s">
        <v>11</v>
      </c>
      <c r="H350">
        <v>15</v>
      </c>
      <c r="I350" t="str">
        <f>_xlfn.IFS(dOrders_1[[#This Row],[Waktu_Diserahkan_Kurir(Hari)]]&gt;$B$4,"Tidak Patuh",dOrders_1[[#This Row],[Waktu_Diserahkan_Kurir(Hari)]]="","Data Tidak Lengkap",TRUE,"Patuh")</f>
        <v>Tidak Patuh</v>
      </c>
      <c r="J350" t="str">
        <f>IF(OR(LEN(dOrders_1[[#This Row],[Nomor_Resi]])=$E$3,LEFT(dOrders_1[[#This Row],[Nomor_Resi]],4)=$E$4,ISNUMBER(VALUE(RIGHT(dOrders_1[[#This Row],[Nomor_Resi]],7)))),"Valid","Tidak Valid")</f>
        <v>Tidak Valid</v>
      </c>
      <c r="K350" t="str">
        <f>IF(dOrders_1[[#This Row],[Tgl_Pembayaran]]="","Data Tidak Lengkap","Lengkap")</f>
        <v>Lengkap</v>
      </c>
      <c r="L350" t="str">
        <f>IF(dOrders_1[[#This Row],[Tgl_Diserahkan_Kurir]]="","Data Tidak Lengkap","Lengkap")</f>
        <v>Lengkap</v>
      </c>
      <c r="M350" t="str">
        <f>IF(dOrders_1[[#This Row],[Kurir]]="","Data Tidak Lengkap","Lengkap")</f>
        <v>Lengkap</v>
      </c>
      <c r="N350"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350" s="8" t="str">
        <f>IF(dOrders_1[Kurir]="","Kurir Tidak Diisi", IFERROR(VLOOKUP(dOrders_1[[#This Row],[Kurir]],$P$9:$Q$12,2,FALSE),dOrders_1[[#This Row],[Kurir]]))</f>
        <v>SiCepat</v>
      </c>
    </row>
    <row r="351" spans="2:19" x14ac:dyDescent="0.25">
      <c r="B351" t="s">
        <v>408</v>
      </c>
      <c r="C351" s="1">
        <v>45137</v>
      </c>
      <c r="D351" s="1">
        <v>45147</v>
      </c>
      <c r="E351" t="s">
        <v>7</v>
      </c>
      <c r="F351" t="s">
        <v>850</v>
      </c>
      <c r="G351" t="s">
        <v>11</v>
      </c>
      <c r="H351">
        <v>10</v>
      </c>
      <c r="I351" t="str">
        <f>_xlfn.IFS(dOrders_1[[#This Row],[Waktu_Diserahkan_Kurir(Hari)]]&gt;$B$4,"Tidak Patuh",dOrders_1[[#This Row],[Waktu_Diserahkan_Kurir(Hari)]]="","Data Tidak Lengkap",TRUE,"Patuh")</f>
        <v>Tidak Patuh</v>
      </c>
      <c r="J351" t="str">
        <f>IF(OR(LEN(dOrders_1[[#This Row],[Nomor_Resi]])=$E$3,LEFT(dOrders_1[[#This Row],[Nomor_Resi]],4)=$E$4,ISNUMBER(VALUE(RIGHT(dOrders_1[[#This Row],[Nomor_Resi]],7)))),"Valid","Tidak Valid")</f>
        <v>Valid</v>
      </c>
      <c r="K351" t="str">
        <f>IF(dOrders_1[[#This Row],[Tgl_Pembayaran]]="","Data Tidak Lengkap","Lengkap")</f>
        <v>Lengkap</v>
      </c>
      <c r="L351" t="str">
        <f>IF(dOrders_1[[#This Row],[Tgl_Diserahkan_Kurir]]="","Data Tidak Lengkap","Lengkap")</f>
        <v>Lengkap</v>
      </c>
      <c r="M351" t="str">
        <f>IF(dOrders_1[[#This Row],[Kurir]]="","Data Tidak Lengkap","Lengkap")</f>
        <v>Lengkap</v>
      </c>
      <c r="N35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51" s="8" t="str">
        <f>IF(dOrders_1[Kurir]="","Kurir Tidak Diisi", IFERROR(VLOOKUP(dOrders_1[[#This Row],[Kurir]],$P$9:$Q$12,2,FALSE),dOrders_1[[#This Row],[Kurir]]))</f>
        <v>JNE</v>
      </c>
    </row>
    <row r="352" spans="2:19" x14ac:dyDescent="0.25">
      <c r="B352" t="s">
        <v>409</v>
      </c>
      <c r="C352" s="1">
        <v>45729</v>
      </c>
      <c r="D352" s="1">
        <v>45728</v>
      </c>
      <c r="E352" t="s">
        <v>12</v>
      </c>
      <c r="F352" t="s">
        <v>851</v>
      </c>
      <c r="G352" t="s">
        <v>11</v>
      </c>
      <c r="H352">
        <v>-1</v>
      </c>
      <c r="I352" t="str">
        <f>_xlfn.IFS(dOrders_1[[#This Row],[Waktu_Diserahkan_Kurir(Hari)]]&gt;$B$4,"Tidak Patuh",dOrders_1[[#This Row],[Waktu_Diserahkan_Kurir(Hari)]]="","Data Tidak Lengkap",TRUE,"Patuh")</f>
        <v>Patuh</v>
      </c>
      <c r="J352" t="str">
        <f>IF(OR(LEN(dOrders_1[[#This Row],[Nomor_Resi]])=$E$3,LEFT(dOrders_1[[#This Row],[Nomor_Resi]],4)=$E$4,ISNUMBER(VALUE(RIGHT(dOrders_1[[#This Row],[Nomor_Resi]],7)))),"Valid","Tidak Valid")</f>
        <v>Valid</v>
      </c>
      <c r="K352" t="str">
        <f>IF(dOrders_1[[#This Row],[Tgl_Pembayaran]]="","Data Tidak Lengkap","Lengkap")</f>
        <v>Lengkap</v>
      </c>
      <c r="L352" t="str">
        <f>IF(dOrders_1[[#This Row],[Tgl_Diserahkan_Kurir]]="","Data Tidak Lengkap","Lengkap")</f>
        <v>Lengkap</v>
      </c>
      <c r="M352" t="str">
        <f>IF(dOrders_1[[#This Row],[Kurir]]="","Data Tidak Lengkap","Lengkap")</f>
        <v>Data Tidak Lengkap</v>
      </c>
      <c r="N352"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352" s="8" t="str">
        <f>IF(dOrders_1[Kurir]="","Kurir Tidak Diisi", IFERROR(VLOOKUP(dOrders_1[[#This Row],[Kurir]],$P$9:$Q$12,2,FALSE),dOrders_1[[#This Row],[Kurir]]))</f>
        <v>Kurir Tidak Diisi</v>
      </c>
    </row>
    <row r="353" spans="2:19" x14ac:dyDescent="0.25">
      <c r="B353" t="s">
        <v>410</v>
      </c>
      <c r="C353" s="1">
        <v>45092</v>
      </c>
      <c r="D353" s="1">
        <v>45094</v>
      </c>
      <c r="E353" t="s">
        <v>7</v>
      </c>
      <c r="F353" t="s">
        <v>24</v>
      </c>
      <c r="G353" t="s">
        <v>8</v>
      </c>
      <c r="H353">
        <v>2</v>
      </c>
      <c r="I353" t="str">
        <f>_xlfn.IFS(dOrders_1[[#This Row],[Waktu_Diserahkan_Kurir(Hari)]]&gt;$B$4,"Tidak Patuh",dOrders_1[[#This Row],[Waktu_Diserahkan_Kurir(Hari)]]="","Data Tidak Lengkap",TRUE,"Patuh")</f>
        <v>Patuh</v>
      </c>
      <c r="J353" t="str">
        <f>IF(OR(LEN(dOrders_1[[#This Row],[Nomor_Resi]])=$E$3,LEFT(dOrders_1[[#This Row],[Nomor_Resi]],4)=$E$4,ISNUMBER(VALUE(RIGHT(dOrders_1[[#This Row],[Nomor_Resi]],7)))),"Valid","Tidak Valid")</f>
        <v>Tidak Valid</v>
      </c>
      <c r="K353" t="str">
        <f>IF(dOrders_1[[#This Row],[Tgl_Pembayaran]]="","Data Tidak Lengkap","Lengkap")</f>
        <v>Lengkap</v>
      </c>
      <c r="L353" t="str">
        <f>IF(dOrders_1[[#This Row],[Tgl_Diserahkan_Kurir]]="","Data Tidak Lengkap","Lengkap")</f>
        <v>Lengkap</v>
      </c>
      <c r="M353" t="str">
        <f>IF(dOrders_1[[#This Row],[Kurir]]="","Data Tidak Lengkap","Lengkap")</f>
        <v>Lengkap</v>
      </c>
      <c r="N353"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353" s="8" t="str">
        <f>IF(dOrders_1[Kurir]="","Kurir Tidak Diisi", IFERROR(VLOOKUP(dOrders_1[[#This Row],[Kurir]],$P$9:$Q$12,2,FALSE),dOrders_1[[#This Row],[Kurir]]))</f>
        <v>JNE</v>
      </c>
    </row>
    <row r="354" spans="2:19" x14ac:dyDescent="0.25">
      <c r="B354" t="s">
        <v>411</v>
      </c>
      <c r="C354" s="1">
        <v>45770</v>
      </c>
      <c r="D354" s="1">
        <v>45773</v>
      </c>
      <c r="E354" t="s">
        <v>7</v>
      </c>
      <c r="F354" t="s">
        <v>852</v>
      </c>
      <c r="G354" t="s">
        <v>8</v>
      </c>
      <c r="H354">
        <v>3</v>
      </c>
      <c r="I354" t="str">
        <f>_xlfn.IFS(dOrders_1[[#This Row],[Waktu_Diserahkan_Kurir(Hari)]]&gt;$B$4,"Tidak Patuh",dOrders_1[[#This Row],[Waktu_Diserahkan_Kurir(Hari)]]="","Data Tidak Lengkap",TRUE,"Patuh")</f>
        <v>Patuh</v>
      </c>
      <c r="J354" t="str">
        <f>IF(OR(LEN(dOrders_1[[#This Row],[Nomor_Resi]])=$E$3,LEFT(dOrders_1[[#This Row],[Nomor_Resi]],4)=$E$4,ISNUMBER(VALUE(RIGHT(dOrders_1[[#This Row],[Nomor_Resi]],7)))),"Valid","Tidak Valid")</f>
        <v>Valid</v>
      </c>
      <c r="K354" t="str">
        <f>IF(dOrders_1[[#This Row],[Tgl_Pembayaran]]="","Data Tidak Lengkap","Lengkap")</f>
        <v>Lengkap</v>
      </c>
      <c r="L354" t="str">
        <f>IF(dOrders_1[[#This Row],[Tgl_Diserahkan_Kurir]]="","Data Tidak Lengkap","Lengkap")</f>
        <v>Lengkap</v>
      </c>
      <c r="M354" t="str">
        <f>IF(dOrders_1[[#This Row],[Kurir]]="","Data Tidak Lengkap","Lengkap")</f>
        <v>Lengkap</v>
      </c>
      <c r="N35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54" s="8" t="str">
        <f>IF(dOrders_1[Kurir]="","Kurir Tidak Diisi", IFERROR(VLOOKUP(dOrders_1[[#This Row],[Kurir]],$P$9:$Q$12,2,FALSE),dOrders_1[[#This Row],[Kurir]]))</f>
        <v>JNE</v>
      </c>
    </row>
    <row r="355" spans="2:19" x14ac:dyDescent="0.25">
      <c r="B355" t="s">
        <v>412</v>
      </c>
      <c r="C355" s="1">
        <v>45133</v>
      </c>
      <c r="D355" s="1"/>
      <c r="E355" t="s">
        <v>9</v>
      </c>
      <c r="F355" t="s">
        <v>853</v>
      </c>
      <c r="G355" t="s">
        <v>8</v>
      </c>
      <c r="I355" t="str">
        <f>_xlfn.IFS(dOrders_1[[#This Row],[Waktu_Diserahkan_Kurir(Hari)]]&gt;$B$4,"Tidak Patuh",dOrders_1[[#This Row],[Waktu_Diserahkan_Kurir(Hari)]]="","Data Tidak Lengkap",TRUE,"Patuh")</f>
        <v>Data Tidak Lengkap</v>
      </c>
      <c r="J355" t="str">
        <f>IF(OR(LEN(dOrders_1[[#This Row],[Nomor_Resi]])=$E$3,LEFT(dOrders_1[[#This Row],[Nomor_Resi]],4)=$E$4,ISNUMBER(VALUE(RIGHT(dOrders_1[[#This Row],[Nomor_Resi]],7)))),"Valid","Tidak Valid")</f>
        <v>Valid</v>
      </c>
      <c r="K355" t="str">
        <f>IF(dOrders_1[[#This Row],[Tgl_Pembayaran]]="","Data Tidak Lengkap","Lengkap")</f>
        <v>Lengkap</v>
      </c>
      <c r="L355" t="str">
        <f>IF(dOrders_1[[#This Row],[Tgl_Diserahkan_Kurir]]="","Data Tidak Lengkap","Lengkap")</f>
        <v>Data Tidak Lengkap</v>
      </c>
      <c r="M355" t="str">
        <f>IF(dOrders_1[[#This Row],[Kurir]]="","Data Tidak Lengkap","Lengkap")</f>
        <v>Lengkap</v>
      </c>
      <c r="N355"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355" s="8" t="str">
        <f>IF(dOrders_1[Kurir]="","Kurir Tidak Diisi", IFERROR(VLOOKUP(dOrders_1[[#This Row],[Kurir]],$P$9:$Q$12,2,FALSE),dOrders_1[[#This Row],[Kurir]]))</f>
        <v>SiCepat</v>
      </c>
    </row>
    <row r="356" spans="2:19" x14ac:dyDescent="0.25">
      <c r="B356" t="s">
        <v>413</v>
      </c>
      <c r="C356" s="1">
        <v>45597</v>
      </c>
      <c r="D356" s="1">
        <v>45598</v>
      </c>
      <c r="E356" t="s">
        <v>23</v>
      </c>
      <c r="F356" t="s">
        <v>854</v>
      </c>
      <c r="G356" t="s">
        <v>32</v>
      </c>
      <c r="H356">
        <v>1</v>
      </c>
      <c r="I356" t="str">
        <f>_xlfn.IFS(dOrders_1[[#This Row],[Waktu_Diserahkan_Kurir(Hari)]]&gt;$B$4,"Tidak Patuh",dOrders_1[[#This Row],[Waktu_Diserahkan_Kurir(Hari)]]="","Data Tidak Lengkap",TRUE,"Patuh")</f>
        <v>Patuh</v>
      </c>
      <c r="J356" t="str">
        <f>IF(OR(LEN(dOrders_1[[#This Row],[Nomor_Resi]])=$E$3,LEFT(dOrders_1[[#This Row],[Nomor_Resi]],4)=$E$4,ISNUMBER(VALUE(RIGHT(dOrders_1[[#This Row],[Nomor_Resi]],7)))),"Valid","Tidak Valid")</f>
        <v>Valid</v>
      </c>
      <c r="K356" t="str">
        <f>IF(dOrders_1[[#This Row],[Tgl_Pembayaran]]="","Data Tidak Lengkap","Lengkap")</f>
        <v>Lengkap</v>
      </c>
      <c r="L356" t="str">
        <f>IF(dOrders_1[[#This Row],[Tgl_Diserahkan_Kurir]]="","Data Tidak Lengkap","Lengkap")</f>
        <v>Lengkap</v>
      </c>
      <c r="M356" t="str">
        <f>IF(dOrders_1[[#This Row],[Kurir]]="","Data Tidak Lengkap","Lengkap")</f>
        <v>Lengkap</v>
      </c>
      <c r="N35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56" s="8" t="str">
        <f>IF(dOrders_1[Kurir]="","Kurir Tidak Diisi", IFERROR(VLOOKUP(dOrders_1[[#This Row],[Kurir]],$P$9:$Q$12,2,FALSE),dOrders_1[[#This Row],[Kurir]]))</f>
        <v>JNE</v>
      </c>
    </row>
    <row r="357" spans="2:19" x14ac:dyDescent="0.25">
      <c r="B357" t="s">
        <v>414</v>
      </c>
      <c r="C357" s="1">
        <v>45670</v>
      </c>
      <c r="D357" s="1">
        <v>45680</v>
      </c>
      <c r="E357" t="s">
        <v>9</v>
      </c>
      <c r="F357" t="s">
        <v>24</v>
      </c>
      <c r="G357" t="s">
        <v>8</v>
      </c>
      <c r="H357">
        <v>10</v>
      </c>
      <c r="I357" t="str">
        <f>_xlfn.IFS(dOrders_1[[#This Row],[Waktu_Diserahkan_Kurir(Hari)]]&gt;$B$4,"Tidak Patuh",dOrders_1[[#This Row],[Waktu_Diserahkan_Kurir(Hari)]]="","Data Tidak Lengkap",TRUE,"Patuh")</f>
        <v>Tidak Patuh</v>
      </c>
      <c r="J357" t="str">
        <f>IF(OR(LEN(dOrders_1[[#This Row],[Nomor_Resi]])=$E$3,LEFT(dOrders_1[[#This Row],[Nomor_Resi]],4)=$E$4,ISNUMBER(VALUE(RIGHT(dOrders_1[[#This Row],[Nomor_Resi]],7)))),"Valid","Tidak Valid")</f>
        <v>Tidak Valid</v>
      </c>
      <c r="K357" t="str">
        <f>IF(dOrders_1[[#This Row],[Tgl_Pembayaran]]="","Data Tidak Lengkap","Lengkap")</f>
        <v>Lengkap</v>
      </c>
      <c r="L357" t="str">
        <f>IF(dOrders_1[[#This Row],[Tgl_Diserahkan_Kurir]]="","Data Tidak Lengkap","Lengkap")</f>
        <v>Lengkap</v>
      </c>
      <c r="M357" t="str">
        <f>IF(dOrders_1[[#This Row],[Kurir]]="","Data Tidak Lengkap","Lengkap")</f>
        <v>Lengkap</v>
      </c>
      <c r="N357"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357" s="8" t="str">
        <f>IF(dOrders_1[Kurir]="","Kurir Tidak Diisi", IFERROR(VLOOKUP(dOrders_1[[#This Row],[Kurir]],$P$9:$Q$12,2,FALSE),dOrders_1[[#This Row],[Kurir]]))</f>
        <v>SiCepat</v>
      </c>
    </row>
    <row r="358" spans="2:19" x14ac:dyDescent="0.25">
      <c r="B358" t="s">
        <v>415</v>
      </c>
      <c r="C358" s="1">
        <v>45343</v>
      </c>
      <c r="D358" s="1">
        <v>45345</v>
      </c>
      <c r="E358" t="s">
        <v>25</v>
      </c>
      <c r="F358" t="s">
        <v>855</v>
      </c>
      <c r="G358" t="s">
        <v>11</v>
      </c>
      <c r="H358">
        <v>2</v>
      </c>
      <c r="I358" t="str">
        <f>_xlfn.IFS(dOrders_1[[#This Row],[Waktu_Diserahkan_Kurir(Hari)]]&gt;$B$4,"Tidak Patuh",dOrders_1[[#This Row],[Waktu_Diserahkan_Kurir(Hari)]]="","Data Tidak Lengkap",TRUE,"Patuh")</f>
        <v>Patuh</v>
      </c>
      <c r="J358" t="str">
        <f>IF(OR(LEN(dOrders_1[[#This Row],[Nomor_Resi]])=$E$3,LEFT(dOrders_1[[#This Row],[Nomor_Resi]],4)=$E$4,ISNUMBER(VALUE(RIGHT(dOrders_1[[#This Row],[Nomor_Resi]],7)))),"Valid","Tidak Valid")</f>
        <v>Valid</v>
      </c>
      <c r="K358" t="str">
        <f>IF(dOrders_1[[#This Row],[Tgl_Pembayaran]]="","Data Tidak Lengkap","Lengkap")</f>
        <v>Lengkap</v>
      </c>
      <c r="L358" t="str">
        <f>IF(dOrders_1[[#This Row],[Tgl_Diserahkan_Kurir]]="","Data Tidak Lengkap","Lengkap")</f>
        <v>Lengkap</v>
      </c>
      <c r="M358" t="str">
        <f>IF(dOrders_1[[#This Row],[Kurir]]="","Data Tidak Lengkap","Lengkap")</f>
        <v>Lengkap</v>
      </c>
      <c r="N35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58" s="8" t="str">
        <f>IF(dOrders_1[Kurir]="","Kurir Tidak Diisi", IFERROR(VLOOKUP(dOrders_1[[#This Row],[Kurir]],$P$9:$Q$12,2,FALSE),dOrders_1[[#This Row],[Kurir]]))</f>
        <v>SiCepat</v>
      </c>
    </row>
    <row r="359" spans="2:19" x14ac:dyDescent="0.25">
      <c r="B359" t="s">
        <v>417</v>
      </c>
      <c r="C359" s="1">
        <v>45380</v>
      </c>
      <c r="D359" s="1">
        <v>45395</v>
      </c>
      <c r="E359" t="s">
        <v>9</v>
      </c>
      <c r="F359" t="s">
        <v>856</v>
      </c>
      <c r="G359" t="s">
        <v>32</v>
      </c>
      <c r="H359">
        <v>15</v>
      </c>
      <c r="I359" t="str">
        <f>_xlfn.IFS(dOrders_1[[#This Row],[Waktu_Diserahkan_Kurir(Hari)]]&gt;$B$4,"Tidak Patuh",dOrders_1[[#This Row],[Waktu_Diserahkan_Kurir(Hari)]]="","Data Tidak Lengkap",TRUE,"Patuh")</f>
        <v>Tidak Patuh</v>
      </c>
      <c r="J359" t="str">
        <f>IF(OR(LEN(dOrders_1[[#This Row],[Nomor_Resi]])=$E$3,LEFT(dOrders_1[[#This Row],[Nomor_Resi]],4)=$E$4,ISNUMBER(VALUE(RIGHT(dOrders_1[[#This Row],[Nomor_Resi]],7)))),"Valid","Tidak Valid")</f>
        <v>Valid</v>
      </c>
      <c r="K359" t="str">
        <f>IF(dOrders_1[[#This Row],[Tgl_Pembayaran]]="","Data Tidak Lengkap","Lengkap")</f>
        <v>Lengkap</v>
      </c>
      <c r="L359" t="str">
        <f>IF(dOrders_1[[#This Row],[Tgl_Diserahkan_Kurir]]="","Data Tidak Lengkap","Lengkap")</f>
        <v>Lengkap</v>
      </c>
      <c r="M359" t="str">
        <f>IF(dOrders_1[[#This Row],[Kurir]]="","Data Tidak Lengkap","Lengkap")</f>
        <v>Lengkap</v>
      </c>
      <c r="N35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59" s="8" t="str">
        <f>IF(dOrders_1[Kurir]="","Kurir Tidak Diisi", IFERROR(VLOOKUP(dOrders_1[[#This Row],[Kurir]],$P$9:$Q$12,2,FALSE),dOrders_1[[#This Row],[Kurir]]))</f>
        <v>SiCepat</v>
      </c>
    </row>
    <row r="360" spans="2:19" x14ac:dyDescent="0.25">
      <c r="B360" t="s">
        <v>418</v>
      </c>
      <c r="C360" s="1">
        <v>45575</v>
      </c>
      <c r="D360" s="1">
        <v>45580</v>
      </c>
      <c r="E360" t="s">
        <v>9</v>
      </c>
      <c r="F360" t="s">
        <v>22</v>
      </c>
      <c r="G360" t="s">
        <v>32</v>
      </c>
      <c r="H360">
        <v>5</v>
      </c>
      <c r="I360" t="str">
        <f>_xlfn.IFS(dOrders_1[[#This Row],[Waktu_Diserahkan_Kurir(Hari)]]&gt;$B$4,"Tidak Patuh",dOrders_1[[#This Row],[Waktu_Diserahkan_Kurir(Hari)]]="","Data Tidak Lengkap",TRUE,"Patuh")</f>
        <v>Patuh</v>
      </c>
      <c r="J360" t="str">
        <f>IF(OR(LEN(dOrders_1[[#This Row],[Nomor_Resi]])=$E$3,LEFT(dOrders_1[[#This Row],[Nomor_Resi]],4)=$E$4,ISNUMBER(VALUE(RIGHT(dOrders_1[[#This Row],[Nomor_Resi]],7)))),"Valid","Tidak Valid")</f>
        <v>Tidak Valid</v>
      </c>
      <c r="K360" t="str">
        <f>IF(dOrders_1[[#This Row],[Tgl_Pembayaran]]="","Data Tidak Lengkap","Lengkap")</f>
        <v>Lengkap</v>
      </c>
      <c r="L360" t="str">
        <f>IF(dOrders_1[[#This Row],[Tgl_Diserahkan_Kurir]]="","Data Tidak Lengkap","Lengkap")</f>
        <v>Lengkap</v>
      </c>
      <c r="M360" t="str">
        <f>IF(dOrders_1[[#This Row],[Kurir]]="","Data Tidak Lengkap","Lengkap")</f>
        <v>Lengkap</v>
      </c>
      <c r="N360"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360" s="8" t="str">
        <f>IF(dOrders_1[Kurir]="","Kurir Tidak Diisi", IFERROR(VLOOKUP(dOrders_1[[#This Row],[Kurir]],$P$9:$Q$12,2,FALSE),dOrders_1[[#This Row],[Kurir]]))</f>
        <v>SiCepat</v>
      </c>
    </row>
    <row r="361" spans="2:19" x14ac:dyDescent="0.25">
      <c r="B361" t="s">
        <v>419</v>
      </c>
      <c r="C361" s="1">
        <v>45181</v>
      </c>
      <c r="D361" s="1">
        <v>45188</v>
      </c>
      <c r="E361" t="s">
        <v>7</v>
      </c>
      <c r="F361" t="s">
        <v>857</v>
      </c>
      <c r="G361" t="s">
        <v>11</v>
      </c>
      <c r="H361">
        <v>7</v>
      </c>
      <c r="I361" t="str">
        <f>_xlfn.IFS(dOrders_1[[#This Row],[Waktu_Diserahkan_Kurir(Hari)]]&gt;$B$4,"Tidak Patuh",dOrders_1[[#This Row],[Waktu_Diserahkan_Kurir(Hari)]]="","Data Tidak Lengkap",TRUE,"Patuh")</f>
        <v>Tidak Patuh</v>
      </c>
      <c r="J361" t="str">
        <f>IF(OR(LEN(dOrders_1[[#This Row],[Nomor_Resi]])=$E$3,LEFT(dOrders_1[[#This Row],[Nomor_Resi]],4)=$E$4,ISNUMBER(VALUE(RIGHT(dOrders_1[[#This Row],[Nomor_Resi]],7)))),"Valid","Tidak Valid")</f>
        <v>Valid</v>
      </c>
      <c r="K361" t="str">
        <f>IF(dOrders_1[[#This Row],[Tgl_Pembayaran]]="","Data Tidak Lengkap","Lengkap")</f>
        <v>Lengkap</v>
      </c>
      <c r="L361" t="str">
        <f>IF(dOrders_1[[#This Row],[Tgl_Diserahkan_Kurir]]="","Data Tidak Lengkap","Lengkap")</f>
        <v>Lengkap</v>
      </c>
      <c r="M361" t="str">
        <f>IF(dOrders_1[[#This Row],[Kurir]]="","Data Tidak Lengkap","Lengkap")</f>
        <v>Lengkap</v>
      </c>
      <c r="N36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61" s="8" t="str">
        <f>IF(dOrders_1[Kurir]="","Kurir Tidak Diisi", IFERROR(VLOOKUP(dOrders_1[[#This Row],[Kurir]],$P$9:$Q$12,2,FALSE),dOrders_1[[#This Row],[Kurir]]))</f>
        <v>JNE</v>
      </c>
    </row>
    <row r="362" spans="2:19" x14ac:dyDescent="0.25">
      <c r="B362" t="s">
        <v>420</v>
      </c>
      <c r="C362" s="1">
        <v>45626</v>
      </c>
      <c r="D362" s="1">
        <v>45631</v>
      </c>
      <c r="E362" t="s">
        <v>25</v>
      </c>
      <c r="F362" t="s">
        <v>858</v>
      </c>
      <c r="G362" t="s">
        <v>8</v>
      </c>
      <c r="H362">
        <v>5</v>
      </c>
      <c r="I362" t="str">
        <f>_xlfn.IFS(dOrders_1[[#This Row],[Waktu_Diserahkan_Kurir(Hari)]]&gt;$B$4,"Tidak Patuh",dOrders_1[[#This Row],[Waktu_Diserahkan_Kurir(Hari)]]="","Data Tidak Lengkap",TRUE,"Patuh")</f>
        <v>Patuh</v>
      </c>
      <c r="J362" t="str">
        <f>IF(OR(LEN(dOrders_1[[#This Row],[Nomor_Resi]])=$E$3,LEFT(dOrders_1[[#This Row],[Nomor_Resi]],4)=$E$4,ISNUMBER(VALUE(RIGHT(dOrders_1[[#This Row],[Nomor_Resi]],7)))),"Valid","Tidak Valid")</f>
        <v>Valid</v>
      </c>
      <c r="K362" t="str">
        <f>IF(dOrders_1[[#This Row],[Tgl_Pembayaran]]="","Data Tidak Lengkap","Lengkap")</f>
        <v>Lengkap</v>
      </c>
      <c r="L362" t="str">
        <f>IF(dOrders_1[[#This Row],[Tgl_Diserahkan_Kurir]]="","Data Tidak Lengkap","Lengkap")</f>
        <v>Lengkap</v>
      </c>
      <c r="M362" t="str">
        <f>IF(dOrders_1[[#This Row],[Kurir]]="","Data Tidak Lengkap","Lengkap")</f>
        <v>Lengkap</v>
      </c>
      <c r="N36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62" s="8" t="str">
        <f>IF(dOrders_1[Kurir]="","Kurir Tidak Diisi", IFERROR(VLOOKUP(dOrders_1[[#This Row],[Kurir]],$P$9:$Q$12,2,FALSE),dOrders_1[[#This Row],[Kurir]]))</f>
        <v>SiCepat</v>
      </c>
    </row>
    <row r="363" spans="2:19" x14ac:dyDescent="0.25">
      <c r="B363" t="s">
        <v>421</v>
      </c>
      <c r="C363" s="1">
        <v>45724</v>
      </c>
      <c r="D363" s="1">
        <v>45726</v>
      </c>
      <c r="E363" t="s">
        <v>9</v>
      </c>
      <c r="F363" t="s">
        <v>859</v>
      </c>
      <c r="G363" t="s">
        <v>11</v>
      </c>
      <c r="H363">
        <v>2</v>
      </c>
      <c r="I363" t="str">
        <f>_xlfn.IFS(dOrders_1[[#This Row],[Waktu_Diserahkan_Kurir(Hari)]]&gt;$B$4,"Tidak Patuh",dOrders_1[[#This Row],[Waktu_Diserahkan_Kurir(Hari)]]="","Data Tidak Lengkap",TRUE,"Patuh")</f>
        <v>Patuh</v>
      </c>
      <c r="J363" t="str">
        <f>IF(OR(LEN(dOrders_1[[#This Row],[Nomor_Resi]])=$E$3,LEFT(dOrders_1[[#This Row],[Nomor_Resi]],4)=$E$4,ISNUMBER(VALUE(RIGHT(dOrders_1[[#This Row],[Nomor_Resi]],7)))),"Valid","Tidak Valid")</f>
        <v>Valid</v>
      </c>
      <c r="K363" t="str">
        <f>IF(dOrders_1[[#This Row],[Tgl_Pembayaran]]="","Data Tidak Lengkap","Lengkap")</f>
        <v>Lengkap</v>
      </c>
      <c r="L363" t="str">
        <f>IF(dOrders_1[[#This Row],[Tgl_Diserahkan_Kurir]]="","Data Tidak Lengkap","Lengkap")</f>
        <v>Lengkap</v>
      </c>
      <c r="M363" t="str">
        <f>IF(dOrders_1[[#This Row],[Kurir]]="","Data Tidak Lengkap","Lengkap")</f>
        <v>Lengkap</v>
      </c>
      <c r="N36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63" s="8" t="str">
        <f>IF(dOrders_1[Kurir]="","Kurir Tidak Diisi", IFERROR(VLOOKUP(dOrders_1[[#This Row],[Kurir]],$P$9:$Q$12,2,FALSE),dOrders_1[[#This Row],[Kurir]]))</f>
        <v>SiCepat</v>
      </c>
    </row>
    <row r="364" spans="2:19" x14ac:dyDescent="0.25">
      <c r="B364" t="s">
        <v>423</v>
      </c>
      <c r="C364" s="1">
        <v>45249</v>
      </c>
      <c r="D364" s="1">
        <v>45248</v>
      </c>
      <c r="E364" t="s">
        <v>23</v>
      </c>
      <c r="F364" t="s">
        <v>860</v>
      </c>
      <c r="G364" t="s">
        <v>11</v>
      </c>
      <c r="H364">
        <v>-1</v>
      </c>
      <c r="I364" t="str">
        <f>_xlfn.IFS(dOrders_1[[#This Row],[Waktu_Diserahkan_Kurir(Hari)]]&gt;$B$4,"Tidak Patuh",dOrders_1[[#This Row],[Waktu_Diserahkan_Kurir(Hari)]]="","Data Tidak Lengkap",TRUE,"Patuh")</f>
        <v>Patuh</v>
      </c>
      <c r="J364" t="str">
        <f>IF(OR(LEN(dOrders_1[[#This Row],[Nomor_Resi]])=$E$3,LEFT(dOrders_1[[#This Row],[Nomor_Resi]],4)=$E$4,ISNUMBER(VALUE(RIGHT(dOrders_1[[#This Row],[Nomor_Resi]],7)))),"Valid","Tidak Valid")</f>
        <v>Valid</v>
      </c>
      <c r="K364" t="str">
        <f>IF(dOrders_1[[#This Row],[Tgl_Pembayaran]]="","Data Tidak Lengkap","Lengkap")</f>
        <v>Lengkap</v>
      </c>
      <c r="L364" t="str">
        <f>IF(dOrders_1[[#This Row],[Tgl_Diserahkan_Kurir]]="","Data Tidak Lengkap","Lengkap")</f>
        <v>Lengkap</v>
      </c>
      <c r="M364" t="str">
        <f>IF(dOrders_1[[#This Row],[Kurir]]="","Data Tidak Lengkap","Lengkap")</f>
        <v>Lengkap</v>
      </c>
      <c r="N36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64" s="8" t="str">
        <f>IF(dOrders_1[Kurir]="","Kurir Tidak Diisi", IFERROR(VLOOKUP(dOrders_1[[#This Row],[Kurir]],$P$9:$Q$12,2,FALSE),dOrders_1[[#This Row],[Kurir]]))</f>
        <v>JNE</v>
      </c>
    </row>
    <row r="365" spans="2:19" x14ac:dyDescent="0.25">
      <c r="B365" t="s">
        <v>424</v>
      </c>
      <c r="C365" s="1">
        <v>44960</v>
      </c>
      <c r="D365" s="1">
        <v>44970</v>
      </c>
      <c r="E365" t="s">
        <v>48</v>
      </c>
      <c r="F365" t="s">
        <v>861</v>
      </c>
      <c r="G365" t="s">
        <v>8</v>
      </c>
      <c r="H365">
        <v>10</v>
      </c>
      <c r="I365" t="str">
        <f>_xlfn.IFS(dOrders_1[[#This Row],[Waktu_Diserahkan_Kurir(Hari)]]&gt;$B$4,"Tidak Patuh",dOrders_1[[#This Row],[Waktu_Diserahkan_Kurir(Hari)]]="","Data Tidak Lengkap",TRUE,"Patuh")</f>
        <v>Tidak Patuh</v>
      </c>
      <c r="J365" t="str">
        <f>IF(OR(LEN(dOrders_1[[#This Row],[Nomor_Resi]])=$E$3,LEFT(dOrders_1[[#This Row],[Nomor_Resi]],4)=$E$4,ISNUMBER(VALUE(RIGHT(dOrders_1[[#This Row],[Nomor_Resi]],7)))),"Valid","Tidak Valid")</f>
        <v>Valid</v>
      </c>
      <c r="K365" t="str">
        <f>IF(dOrders_1[[#This Row],[Tgl_Pembayaran]]="","Data Tidak Lengkap","Lengkap")</f>
        <v>Lengkap</v>
      </c>
      <c r="L365" t="str">
        <f>IF(dOrders_1[[#This Row],[Tgl_Diserahkan_Kurir]]="","Data Tidak Lengkap","Lengkap")</f>
        <v>Lengkap</v>
      </c>
      <c r="M365" t="str">
        <f>IF(dOrders_1[[#This Row],[Kurir]]="","Data Tidak Lengkap","Lengkap")</f>
        <v>Lengkap</v>
      </c>
      <c r="N36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65" s="8" t="str">
        <f>IF(dOrders_1[Kurir]="","Kurir Tidak Diisi", IFERROR(VLOOKUP(dOrders_1[[#This Row],[Kurir]],$P$9:$Q$12,2,FALSE),dOrders_1[[#This Row],[Kurir]]))</f>
        <v>Anteraja</v>
      </c>
    </row>
    <row r="366" spans="2:19" x14ac:dyDescent="0.25">
      <c r="B366" t="s">
        <v>425</v>
      </c>
      <c r="C366" s="1">
        <v>45315</v>
      </c>
      <c r="D366" s="1">
        <v>45317</v>
      </c>
      <c r="E366" t="s">
        <v>9</v>
      </c>
      <c r="F366" t="s">
        <v>862</v>
      </c>
      <c r="G366" t="s">
        <v>32</v>
      </c>
      <c r="H366">
        <v>2</v>
      </c>
      <c r="I366" t="str">
        <f>_xlfn.IFS(dOrders_1[[#This Row],[Waktu_Diserahkan_Kurir(Hari)]]&gt;$B$4,"Tidak Patuh",dOrders_1[[#This Row],[Waktu_Diserahkan_Kurir(Hari)]]="","Data Tidak Lengkap",TRUE,"Patuh")</f>
        <v>Patuh</v>
      </c>
      <c r="J366" t="str">
        <f>IF(OR(LEN(dOrders_1[[#This Row],[Nomor_Resi]])=$E$3,LEFT(dOrders_1[[#This Row],[Nomor_Resi]],4)=$E$4,ISNUMBER(VALUE(RIGHT(dOrders_1[[#This Row],[Nomor_Resi]],7)))),"Valid","Tidak Valid")</f>
        <v>Valid</v>
      </c>
      <c r="K366" t="str">
        <f>IF(dOrders_1[[#This Row],[Tgl_Pembayaran]]="","Data Tidak Lengkap","Lengkap")</f>
        <v>Lengkap</v>
      </c>
      <c r="L366" t="str">
        <f>IF(dOrders_1[[#This Row],[Tgl_Diserahkan_Kurir]]="","Data Tidak Lengkap","Lengkap")</f>
        <v>Lengkap</v>
      </c>
      <c r="M366" t="str">
        <f>IF(dOrders_1[[#This Row],[Kurir]]="","Data Tidak Lengkap","Lengkap")</f>
        <v>Lengkap</v>
      </c>
      <c r="N36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66" s="8" t="str">
        <f>IF(dOrders_1[Kurir]="","Kurir Tidak Diisi", IFERROR(VLOOKUP(dOrders_1[[#This Row],[Kurir]],$P$9:$Q$12,2,FALSE),dOrders_1[[#This Row],[Kurir]]))</f>
        <v>SiCepat</v>
      </c>
    </row>
    <row r="367" spans="2:19" x14ac:dyDescent="0.25">
      <c r="B367" t="s">
        <v>426</v>
      </c>
      <c r="C367" s="1">
        <v>45361</v>
      </c>
      <c r="D367" s="1">
        <v>45366</v>
      </c>
      <c r="E367" t="s">
        <v>7</v>
      </c>
      <c r="F367" t="s">
        <v>863</v>
      </c>
      <c r="G367" t="s">
        <v>8</v>
      </c>
      <c r="H367">
        <v>5</v>
      </c>
      <c r="I367" t="str">
        <f>_xlfn.IFS(dOrders_1[[#This Row],[Waktu_Diserahkan_Kurir(Hari)]]&gt;$B$4,"Tidak Patuh",dOrders_1[[#This Row],[Waktu_Diserahkan_Kurir(Hari)]]="","Data Tidak Lengkap",TRUE,"Patuh")</f>
        <v>Patuh</v>
      </c>
      <c r="J367" t="str">
        <f>IF(OR(LEN(dOrders_1[[#This Row],[Nomor_Resi]])=$E$3,LEFT(dOrders_1[[#This Row],[Nomor_Resi]],4)=$E$4,ISNUMBER(VALUE(RIGHT(dOrders_1[[#This Row],[Nomor_Resi]],7)))),"Valid","Tidak Valid")</f>
        <v>Valid</v>
      </c>
      <c r="K367" t="str">
        <f>IF(dOrders_1[[#This Row],[Tgl_Pembayaran]]="","Data Tidak Lengkap","Lengkap")</f>
        <v>Lengkap</v>
      </c>
      <c r="L367" t="str">
        <f>IF(dOrders_1[[#This Row],[Tgl_Diserahkan_Kurir]]="","Data Tidak Lengkap","Lengkap")</f>
        <v>Lengkap</v>
      </c>
      <c r="M367" t="str">
        <f>IF(dOrders_1[[#This Row],[Kurir]]="","Data Tidak Lengkap","Lengkap")</f>
        <v>Lengkap</v>
      </c>
      <c r="N36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67" s="8" t="str">
        <f>IF(dOrders_1[Kurir]="","Kurir Tidak Diisi", IFERROR(VLOOKUP(dOrders_1[[#This Row],[Kurir]],$P$9:$Q$12,2,FALSE),dOrders_1[[#This Row],[Kurir]]))</f>
        <v>JNE</v>
      </c>
    </row>
    <row r="368" spans="2:19" x14ac:dyDescent="0.25">
      <c r="B368" t="s">
        <v>427</v>
      </c>
      <c r="C368" s="1">
        <v>45746</v>
      </c>
      <c r="D368" s="1">
        <v>45749</v>
      </c>
      <c r="E368" t="s">
        <v>7</v>
      </c>
      <c r="F368" t="s">
        <v>443</v>
      </c>
      <c r="G368" t="s">
        <v>32</v>
      </c>
      <c r="H368">
        <v>3</v>
      </c>
      <c r="I368" t="str">
        <f>_xlfn.IFS(dOrders_1[[#This Row],[Waktu_Diserahkan_Kurir(Hari)]]&gt;$B$4,"Tidak Patuh",dOrders_1[[#This Row],[Waktu_Diserahkan_Kurir(Hari)]]="","Data Tidak Lengkap",TRUE,"Patuh")</f>
        <v>Patuh</v>
      </c>
      <c r="J368" t="str">
        <f>IF(OR(LEN(dOrders_1[[#This Row],[Nomor_Resi]])=$E$3,LEFT(dOrders_1[[#This Row],[Nomor_Resi]],4)=$E$4,ISNUMBER(VALUE(RIGHT(dOrders_1[[#This Row],[Nomor_Resi]],7)))),"Valid","Tidak Valid")</f>
        <v>Valid</v>
      </c>
      <c r="K368" t="str">
        <f>IF(dOrders_1[[#This Row],[Tgl_Pembayaran]]="","Data Tidak Lengkap","Lengkap")</f>
        <v>Lengkap</v>
      </c>
      <c r="L368" t="str">
        <f>IF(dOrders_1[[#This Row],[Tgl_Diserahkan_Kurir]]="","Data Tidak Lengkap","Lengkap")</f>
        <v>Lengkap</v>
      </c>
      <c r="M368" t="str">
        <f>IF(dOrders_1[[#This Row],[Kurir]]="","Data Tidak Lengkap","Lengkap")</f>
        <v>Lengkap</v>
      </c>
      <c r="N36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68" s="8" t="str">
        <f>IF(dOrders_1[Kurir]="","Kurir Tidak Diisi", IFERROR(VLOOKUP(dOrders_1[[#This Row],[Kurir]],$P$9:$Q$12,2,FALSE),dOrders_1[[#This Row],[Kurir]]))</f>
        <v>JNE</v>
      </c>
    </row>
    <row r="369" spans="2:19" x14ac:dyDescent="0.25">
      <c r="B369" t="s">
        <v>428</v>
      </c>
      <c r="C369" s="1">
        <v>45502</v>
      </c>
      <c r="D369" s="1">
        <v>45503</v>
      </c>
      <c r="E369" t="s">
        <v>25</v>
      </c>
      <c r="F369" t="s">
        <v>864</v>
      </c>
      <c r="G369" t="s">
        <v>32</v>
      </c>
      <c r="H369">
        <v>1</v>
      </c>
      <c r="I369" t="str">
        <f>_xlfn.IFS(dOrders_1[[#This Row],[Waktu_Diserahkan_Kurir(Hari)]]&gt;$B$4,"Tidak Patuh",dOrders_1[[#This Row],[Waktu_Diserahkan_Kurir(Hari)]]="","Data Tidak Lengkap",TRUE,"Patuh")</f>
        <v>Patuh</v>
      </c>
      <c r="J369" t="str">
        <f>IF(OR(LEN(dOrders_1[[#This Row],[Nomor_Resi]])=$E$3,LEFT(dOrders_1[[#This Row],[Nomor_Resi]],4)=$E$4,ISNUMBER(VALUE(RIGHT(dOrders_1[[#This Row],[Nomor_Resi]],7)))),"Valid","Tidak Valid")</f>
        <v>Valid</v>
      </c>
      <c r="K369" t="str">
        <f>IF(dOrders_1[[#This Row],[Tgl_Pembayaran]]="","Data Tidak Lengkap","Lengkap")</f>
        <v>Lengkap</v>
      </c>
      <c r="L369" t="str">
        <f>IF(dOrders_1[[#This Row],[Tgl_Diserahkan_Kurir]]="","Data Tidak Lengkap","Lengkap")</f>
        <v>Lengkap</v>
      </c>
      <c r="M369" t="str">
        <f>IF(dOrders_1[[#This Row],[Kurir]]="","Data Tidak Lengkap","Lengkap")</f>
        <v>Lengkap</v>
      </c>
      <c r="N36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69" s="8" t="str">
        <f>IF(dOrders_1[Kurir]="","Kurir Tidak Diisi", IFERROR(VLOOKUP(dOrders_1[[#This Row],[Kurir]],$P$9:$Q$12,2,FALSE),dOrders_1[[#This Row],[Kurir]]))</f>
        <v>SiCepat</v>
      </c>
    </row>
    <row r="370" spans="2:19" x14ac:dyDescent="0.25">
      <c r="B370" t="s">
        <v>429</v>
      </c>
      <c r="C370" s="1">
        <v>45295</v>
      </c>
      <c r="D370" s="1"/>
      <c r="E370" t="s">
        <v>7</v>
      </c>
      <c r="F370" t="s">
        <v>446</v>
      </c>
      <c r="G370" t="s">
        <v>32</v>
      </c>
      <c r="I370" t="str">
        <f>_xlfn.IFS(dOrders_1[[#This Row],[Waktu_Diserahkan_Kurir(Hari)]]&gt;$B$4,"Tidak Patuh",dOrders_1[[#This Row],[Waktu_Diserahkan_Kurir(Hari)]]="","Data Tidak Lengkap",TRUE,"Patuh")</f>
        <v>Data Tidak Lengkap</v>
      </c>
      <c r="J370" t="str">
        <f>IF(OR(LEN(dOrders_1[[#This Row],[Nomor_Resi]])=$E$3,LEFT(dOrders_1[[#This Row],[Nomor_Resi]],4)=$E$4,ISNUMBER(VALUE(RIGHT(dOrders_1[[#This Row],[Nomor_Resi]],7)))),"Valid","Tidak Valid")</f>
        <v>Valid</v>
      </c>
      <c r="K370" t="str">
        <f>IF(dOrders_1[[#This Row],[Tgl_Pembayaran]]="","Data Tidak Lengkap","Lengkap")</f>
        <v>Lengkap</v>
      </c>
      <c r="L370" t="str">
        <f>IF(dOrders_1[[#This Row],[Tgl_Diserahkan_Kurir]]="","Data Tidak Lengkap","Lengkap")</f>
        <v>Data Tidak Lengkap</v>
      </c>
      <c r="M370" t="str">
        <f>IF(dOrders_1[[#This Row],[Kurir]]="","Data Tidak Lengkap","Lengkap")</f>
        <v>Lengkap</v>
      </c>
      <c r="N370"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370" s="8" t="str">
        <f>IF(dOrders_1[Kurir]="","Kurir Tidak Diisi", IFERROR(VLOOKUP(dOrders_1[[#This Row],[Kurir]],$P$9:$Q$12,2,FALSE),dOrders_1[[#This Row],[Kurir]]))</f>
        <v>JNE</v>
      </c>
    </row>
    <row r="371" spans="2:19" x14ac:dyDescent="0.25">
      <c r="B371" t="s">
        <v>430</v>
      </c>
      <c r="C371" s="1">
        <v>45259</v>
      </c>
      <c r="D371" s="1">
        <v>45258</v>
      </c>
      <c r="E371" t="s">
        <v>9</v>
      </c>
      <c r="F371" t="s">
        <v>448</v>
      </c>
      <c r="G371" t="s">
        <v>32</v>
      </c>
      <c r="H371">
        <v>-1</v>
      </c>
      <c r="I371" t="str">
        <f>_xlfn.IFS(dOrders_1[[#This Row],[Waktu_Diserahkan_Kurir(Hari)]]&gt;$B$4,"Tidak Patuh",dOrders_1[[#This Row],[Waktu_Diserahkan_Kurir(Hari)]]="","Data Tidak Lengkap",TRUE,"Patuh")</f>
        <v>Patuh</v>
      </c>
      <c r="J371" t="str">
        <f>IF(OR(LEN(dOrders_1[[#This Row],[Nomor_Resi]])=$E$3,LEFT(dOrders_1[[#This Row],[Nomor_Resi]],4)=$E$4,ISNUMBER(VALUE(RIGHT(dOrders_1[[#This Row],[Nomor_Resi]],7)))),"Valid","Tidak Valid")</f>
        <v>Valid</v>
      </c>
      <c r="K371" t="str">
        <f>IF(dOrders_1[[#This Row],[Tgl_Pembayaran]]="","Data Tidak Lengkap","Lengkap")</f>
        <v>Lengkap</v>
      </c>
      <c r="L371" t="str">
        <f>IF(dOrders_1[[#This Row],[Tgl_Diserahkan_Kurir]]="","Data Tidak Lengkap","Lengkap")</f>
        <v>Lengkap</v>
      </c>
      <c r="M371" t="str">
        <f>IF(dOrders_1[[#This Row],[Kurir]]="","Data Tidak Lengkap","Lengkap")</f>
        <v>Lengkap</v>
      </c>
      <c r="N37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71" s="8" t="str">
        <f>IF(dOrders_1[Kurir]="","Kurir Tidak Diisi", IFERROR(VLOOKUP(dOrders_1[[#This Row],[Kurir]],$P$9:$Q$12,2,FALSE),dOrders_1[[#This Row],[Kurir]]))</f>
        <v>SiCepat</v>
      </c>
    </row>
    <row r="372" spans="2:19" x14ac:dyDescent="0.25">
      <c r="B372" t="s">
        <v>431</v>
      </c>
      <c r="C372" s="1">
        <v>45573</v>
      </c>
      <c r="D372" s="1">
        <v>45588</v>
      </c>
      <c r="E372" t="s">
        <v>23</v>
      </c>
      <c r="F372" t="s">
        <v>865</v>
      </c>
      <c r="G372" t="s">
        <v>32</v>
      </c>
      <c r="H372">
        <v>15</v>
      </c>
      <c r="I372" t="str">
        <f>_xlfn.IFS(dOrders_1[[#This Row],[Waktu_Diserahkan_Kurir(Hari)]]&gt;$B$4,"Tidak Patuh",dOrders_1[[#This Row],[Waktu_Diserahkan_Kurir(Hari)]]="","Data Tidak Lengkap",TRUE,"Patuh")</f>
        <v>Tidak Patuh</v>
      </c>
      <c r="J372" t="str">
        <f>IF(OR(LEN(dOrders_1[[#This Row],[Nomor_Resi]])=$E$3,LEFT(dOrders_1[[#This Row],[Nomor_Resi]],4)=$E$4,ISNUMBER(VALUE(RIGHT(dOrders_1[[#This Row],[Nomor_Resi]],7)))),"Valid","Tidak Valid")</f>
        <v>Valid</v>
      </c>
      <c r="K372" t="str">
        <f>IF(dOrders_1[[#This Row],[Tgl_Pembayaran]]="","Data Tidak Lengkap","Lengkap")</f>
        <v>Lengkap</v>
      </c>
      <c r="L372" t="str">
        <f>IF(dOrders_1[[#This Row],[Tgl_Diserahkan_Kurir]]="","Data Tidak Lengkap","Lengkap")</f>
        <v>Lengkap</v>
      </c>
      <c r="M372" t="str">
        <f>IF(dOrders_1[[#This Row],[Kurir]]="","Data Tidak Lengkap","Lengkap")</f>
        <v>Lengkap</v>
      </c>
      <c r="N37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72" s="8" t="str">
        <f>IF(dOrders_1[Kurir]="","Kurir Tidak Diisi", IFERROR(VLOOKUP(dOrders_1[[#This Row],[Kurir]],$P$9:$Q$12,2,FALSE),dOrders_1[[#This Row],[Kurir]]))</f>
        <v>JNE</v>
      </c>
    </row>
    <row r="373" spans="2:19" x14ac:dyDescent="0.25">
      <c r="B373" t="s">
        <v>432</v>
      </c>
      <c r="C373" s="1">
        <v>45098</v>
      </c>
      <c r="D373" s="1">
        <v>45101</v>
      </c>
      <c r="E373" t="s">
        <v>48</v>
      </c>
      <c r="F373" t="s">
        <v>866</v>
      </c>
      <c r="G373" t="s">
        <v>8</v>
      </c>
      <c r="H373">
        <v>3</v>
      </c>
      <c r="I373" t="str">
        <f>_xlfn.IFS(dOrders_1[[#This Row],[Waktu_Diserahkan_Kurir(Hari)]]&gt;$B$4,"Tidak Patuh",dOrders_1[[#This Row],[Waktu_Diserahkan_Kurir(Hari)]]="","Data Tidak Lengkap",TRUE,"Patuh")</f>
        <v>Patuh</v>
      </c>
      <c r="J373" t="str">
        <f>IF(OR(LEN(dOrders_1[[#This Row],[Nomor_Resi]])=$E$3,LEFT(dOrders_1[[#This Row],[Nomor_Resi]],4)=$E$4,ISNUMBER(VALUE(RIGHT(dOrders_1[[#This Row],[Nomor_Resi]],7)))),"Valid","Tidak Valid")</f>
        <v>Valid</v>
      </c>
      <c r="K373" t="str">
        <f>IF(dOrders_1[[#This Row],[Tgl_Pembayaran]]="","Data Tidak Lengkap","Lengkap")</f>
        <v>Lengkap</v>
      </c>
      <c r="L373" t="str">
        <f>IF(dOrders_1[[#This Row],[Tgl_Diserahkan_Kurir]]="","Data Tidak Lengkap","Lengkap")</f>
        <v>Lengkap</v>
      </c>
      <c r="M373" t="str">
        <f>IF(dOrders_1[[#This Row],[Kurir]]="","Data Tidak Lengkap","Lengkap")</f>
        <v>Lengkap</v>
      </c>
      <c r="N37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73" s="8" t="str">
        <f>IF(dOrders_1[Kurir]="","Kurir Tidak Diisi", IFERROR(VLOOKUP(dOrders_1[[#This Row],[Kurir]],$P$9:$Q$12,2,FALSE),dOrders_1[[#This Row],[Kurir]]))</f>
        <v>Anteraja</v>
      </c>
    </row>
    <row r="374" spans="2:19" x14ac:dyDescent="0.25">
      <c r="B374" t="s">
        <v>433</v>
      </c>
      <c r="C374" s="1">
        <v>45826</v>
      </c>
      <c r="D374" s="1"/>
      <c r="E374" t="s">
        <v>23</v>
      </c>
      <c r="F374" t="s">
        <v>452</v>
      </c>
      <c r="G374" t="s">
        <v>11</v>
      </c>
      <c r="I374" t="str">
        <f>_xlfn.IFS(dOrders_1[[#This Row],[Waktu_Diserahkan_Kurir(Hari)]]&gt;$B$4,"Tidak Patuh",dOrders_1[[#This Row],[Waktu_Diserahkan_Kurir(Hari)]]="","Data Tidak Lengkap",TRUE,"Patuh")</f>
        <v>Data Tidak Lengkap</v>
      </c>
      <c r="J374" t="str">
        <f>IF(OR(LEN(dOrders_1[[#This Row],[Nomor_Resi]])=$E$3,LEFT(dOrders_1[[#This Row],[Nomor_Resi]],4)=$E$4,ISNUMBER(VALUE(RIGHT(dOrders_1[[#This Row],[Nomor_Resi]],7)))),"Valid","Tidak Valid")</f>
        <v>Valid</v>
      </c>
      <c r="K374" t="str">
        <f>IF(dOrders_1[[#This Row],[Tgl_Pembayaran]]="","Data Tidak Lengkap","Lengkap")</f>
        <v>Lengkap</v>
      </c>
      <c r="L374" t="str">
        <f>IF(dOrders_1[[#This Row],[Tgl_Diserahkan_Kurir]]="","Data Tidak Lengkap","Lengkap")</f>
        <v>Data Tidak Lengkap</v>
      </c>
      <c r="M374" t="str">
        <f>IF(dOrders_1[[#This Row],[Kurir]]="","Data Tidak Lengkap","Lengkap")</f>
        <v>Lengkap</v>
      </c>
      <c r="N374"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374" s="8" t="str">
        <f>IF(dOrders_1[Kurir]="","Kurir Tidak Diisi", IFERROR(VLOOKUP(dOrders_1[[#This Row],[Kurir]],$P$9:$Q$12,2,FALSE),dOrders_1[[#This Row],[Kurir]]))</f>
        <v>JNE</v>
      </c>
    </row>
    <row r="375" spans="2:19" x14ac:dyDescent="0.25">
      <c r="B375" t="s">
        <v>434</v>
      </c>
      <c r="C375" s="1">
        <v>45326</v>
      </c>
      <c r="D375" s="1">
        <v>45333</v>
      </c>
      <c r="E375" t="s">
        <v>7</v>
      </c>
      <c r="F375" t="s">
        <v>24</v>
      </c>
      <c r="G375" t="s">
        <v>11</v>
      </c>
      <c r="H375">
        <v>7</v>
      </c>
      <c r="I375" t="str">
        <f>_xlfn.IFS(dOrders_1[[#This Row],[Waktu_Diserahkan_Kurir(Hari)]]&gt;$B$4,"Tidak Patuh",dOrders_1[[#This Row],[Waktu_Diserahkan_Kurir(Hari)]]="","Data Tidak Lengkap",TRUE,"Patuh")</f>
        <v>Tidak Patuh</v>
      </c>
      <c r="J375" t="str">
        <f>IF(OR(LEN(dOrders_1[[#This Row],[Nomor_Resi]])=$E$3,LEFT(dOrders_1[[#This Row],[Nomor_Resi]],4)=$E$4,ISNUMBER(VALUE(RIGHT(dOrders_1[[#This Row],[Nomor_Resi]],7)))),"Valid","Tidak Valid")</f>
        <v>Tidak Valid</v>
      </c>
      <c r="K375" t="str">
        <f>IF(dOrders_1[[#This Row],[Tgl_Pembayaran]]="","Data Tidak Lengkap","Lengkap")</f>
        <v>Lengkap</v>
      </c>
      <c r="L375" t="str">
        <f>IF(dOrders_1[[#This Row],[Tgl_Diserahkan_Kurir]]="","Data Tidak Lengkap","Lengkap")</f>
        <v>Lengkap</v>
      </c>
      <c r="M375" t="str">
        <f>IF(dOrders_1[[#This Row],[Kurir]]="","Data Tidak Lengkap","Lengkap")</f>
        <v>Lengkap</v>
      </c>
      <c r="N375"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375" s="8" t="str">
        <f>IF(dOrders_1[Kurir]="","Kurir Tidak Diisi", IFERROR(VLOOKUP(dOrders_1[[#This Row],[Kurir]],$P$9:$Q$12,2,FALSE),dOrders_1[[#This Row],[Kurir]]))</f>
        <v>JNE</v>
      </c>
    </row>
    <row r="376" spans="2:19" x14ac:dyDescent="0.25">
      <c r="B376" t="s">
        <v>435</v>
      </c>
      <c r="C376" s="1">
        <v>45292</v>
      </c>
      <c r="D376" s="1">
        <v>45302</v>
      </c>
      <c r="E376" t="s">
        <v>9</v>
      </c>
      <c r="F376" t="s">
        <v>867</v>
      </c>
      <c r="G376" t="s">
        <v>32</v>
      </c>
      <c r="H376">
        <v>10</v>
      </c>
      <c r="I376" t="str">
        <f>_xlfn.IFS(dOrders_1[[#This Row],[Waktu_Diserahkan_Kurir(Hari)]]&gt;$B$4,"Tidak Patuh",dOrders_1[[#This Row],[Waktu_Diserahkan_Kurir(Hari)]]="","Data Tidak Lengkap",TRUE,"Patuh")</f>
        <v>Tidak Patuh</v>
      </c>
      <c r="J376" t="str">
        <f>IF(OR(LEN(dOrders_1[[#This Row],[Nomor_Resi]])=$E$3,LEFT(dOrders_1[[#This Row],[Nomor_Resi]],4)=$E$4,ISNUMBER(VALUE(RIGHT(dOrders_1[[#This Row],[Nomor_Resi]],7)))),"Valid","Tidak Valid")</f>
        <v>Valid</v>
      </c>
      <c r="K376" t="str">
        <f>IF(dOrders_1[[#This Row],[Tgl_Pembayaran]]="","Data Tidak Lengkap","Lengkap")</f>
        <v>Lengkap</v>
      </c>
      <c r="L376" t="str">
        <f>IF(dOrders_1[[#This Row],[Tgl_Diserahkan_Kurir]]="","Data Tidak Lengkap","Lengkap")</f>
        <v>Lengkap</v>
      </c>
      <c r="M376" t="str">
        <f>IF(dOrders_1[[#This Row],[Kurir]]="","Data Tidak Lengkap","Lengkap")</f>
        <v>Lengkap</v>
      </c>
      <c r="N37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76" s="8" t="str">
        <f>IF(dOrders_1[Kurir]="","Kurir Tidak Diisi", IFERROR(VLOOKUP(dOrders_1[[#This Row],[Kurir]],$P$9:$Q$12,2,FALSE),dOrders_1[[#This Row],[Kurir]]))</f>
        <v>SiCepat</v>
      </c>
    </row>
    <row r="377" spans="2:19" x14ac:dyDescent="0.25">
      <c r="B377" t="s">
        <v>436</v>
      </c>
      <c r="C377" s="1">
        <v>45420</v>
      </c>
      <c r="D377" s="1">
        <v>45425</v>
      </c>
      <c r="E377" t="s">
        <v>7</v>
      </c>
      <c r="F377" t="s">
        <v>22</v>
      </c>
      <c r="G377" t="s">
        <v>11</v>
      </c>
      <c r="H377">
        <v>5</v>
      </c>
      <c r="I377" t="str">
        <f>_xlfn.IFS(dOrders_1[[#This Row],[Waktu_Diserahkan_Kurir(Hari)]]&gt;$B$4,"Tidak Patuh",dOrders_1[[#This Row],[Waktu_Diserahkan_Kurir(Hari)]]="","Data Tidak Lengkap",TRUE,"Patuh")</f>
        <v>Patuh</v>
      </c>
      <c r="J377" t="str">
        <f>IF(OR(LEN(dOrders_1[[#This Row],[Nomor_Resi]])=$E$3,LEFT(dOrders_1[[#This Row],[Nomor_Resi]],4)=$E$4,ISNUMBER(VALUE(RIGHT(dOrders_1[[#This Row],[Nomor_Resi]],7)))),"Valid","Tidak Valid")</f>
        <v>Tidak Valid</v>
      </c>
      <c r="K377" t="str">
        <f>IF(dOrders_1[[#This Row],[Tgl_Pembayaran]]="","Data Tidak Lengkap","Lengkap")</f>
        <v>Lengkap</v>
      </c>
      <c r="L377" t="str">
        <f>IF(dOrders_1[[#This Row],[Tgl_Diserahkan_Kurir]]="","Data Tidak Lengkap","Lengkap")</f>
        <v>Lengkap</v>
      </c>
      <c r="M377" t="str">
        <f>IF(dOrders_1[[#This Row],[Kurir]]="","Data Tidak Lengkap","Lengkap")</f>
        <v>Lengkap</v>
      </c>
      <c r="N377"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377" s="8" t="str">
        <f>IF(dOrders_1[Kurir]="","Kurir Tidak Diisi", IFERROR(VLOOKUP(dOrders_1[[#This Row],[Kurir]],$P$9:$Q$12,2,FALSE),dOrders_1[[#This Row],[Kurir]]))</f>
        <v>JNE</v>
      </c>
    </row>
    <row r="378" spans="2:19" x14ac:dyDescent="0.25">
      <c r="B378" t="s">
        <v>437</v>
      </c>
      <c r="C378" s="1">
        <v>45761</v>
      </c>
      <c r="D378" s="1">
        <v>45764</v>
      </c>
      <c r="E378" t="s">
        <v>48</v>
      </c>
      <c r="F378" t="s">
        <v>24</v>
      </c>
      <c r="G378" t="s">
        <v>32</v>
      </c>
      <c r="H378">
        <v>3</v>
      </c>
      <c r="I378" t="str">
        <f>_xlfn.IFS(dOrders_1[[#This Row],[Waktu_Diserahkan_Kurir(Hari)]]&gt;$B$4,"Tidak Patuh",dOrders_1[[#This Row],[Waktu_Diserahkan_Kurir(Hari)]]="","Data Tidak Lengkap",TRUE,"Patuh")</f>
        <v>Patuh</v>
      </c>
      <c r="J378" t="str">
        <f>IF(OR(LEN(dOrders_1[[#This Row],[Nomor_Resi]])=$E$3,LEFT(dOrders_1[[#This Row],[Nomor_Resi]],4)=$E$4,ISNUMBER(VALUE(RIGHT(dOrders_1[[#This Row],[Nomor_Resi]],7)))),"Valid","Tidak Valid")</f>
        <v>Tidak Valid</v>
      </c>
      <c r="K378" t="str">
        <f>IF(dOrders_1[[#This Row],[Tgl_Pembayaran]]="","Data Tidak Lengkap","Lengkap")</f>
        <v>Lengkap</v>
      </c>
      <c r="L378" t="str">
        <f>IF(dOrders_1[[#This Row],[Tgl_Diserahkan_Kurir]]="","Data Tidak Lengkap","Lengkap")</f>
        <v>Lengkap</v>
      </c>
      <c r="M378" t="str">
        <f>IF(dOrders_1[[#This Row],[Kurir]]="","Data Tidak Lengkap","Lengkap")</f>
        <v>Lengkap</v>
      </c>
      <c r="N378"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378" s="8" t="str">
        <f>IF(dOrders_1[Kurir]="","Kurir Tidak Diisi", IFERROR(VLOOKUP(dOrders_1[[#This Row],[Kurir]],$P$9:$Q$12,2,FALSE),dOrders_1[[#This Row],[Kurir]]))</f>
        <v>Anteraja</v>
      </c>
    </row>
    <row r="379" spans="2:19" x14ac:dyDescent="0.25">
      <c r="B379" t="s">
        <v>438</v>
      </c>
      <c r="C379" s="1">
        <v>45744</v>
      </c>
      <c r="D379" s="1">
        <v>45751</v>
      </c>
      <c r="E379" t="s">
        <v>23</v>
      </c>
      <c r="F379" t="s">
        <v>868</v>
      </c>
      <c r="G379" t="s">
        <v>32</v>
      </c>
      <c r="H379">
        <v>7</v>
      </c>
      <c r="I379" t="str">
        <f>_xlfn.IFS(dOrders_1[[#This Row],[Waktu_Diserahkan_Kurir(Hari)]]&gt;$B$4,"Tidak Patuh",dOrders_1[[#This Row],[Waktu_Diserahkan_Kurir(Hari)]]="","Data Tidak Lengkap",TRUE,"Patuh")</f>
        <v>Tidak Patuh</v>
      </c>
      <c r="J379" t="str">
        <f>IF(OR(LEN(dOrders_1[[#This Row],[Nomor_Resi]])=$E$3,LEFT(dOrders_1[[#This Row],[Nomor_Resi]],4)=$E$4,ISNUMBER(VALUE(RIGHT(dOrders_1[[#This Row],[Nomor_Resi]],7)))),"Valid","Tidak Valid")</f>
        <v>Valid</v>
      </c>
      <c r="K379" t="str">
        <f>IF(dOrders_1[[#This Row],[Tgl_Pembayaran]]="","Data Tidak Lengkap","Lengkap")</f>
        <v>Lengkap</v>
      </c>
      <c r="L379" t="str">
        <f>IF(dOrders_1[[#This Row],[Tgl_Diserahkan_Kurir]]="","Data Tidak Lengkap","Lengkap")</f>
        <v>Lengkap</v>
      </c>
      <c r="M379" t="str">
        <f>IF(dOrders_1[[#This Row],[Kurir]]="","Data Tidak Lengkap","Lengkap")</f>
        <v>Lengkap</v>
      </c>
      <c r="N37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79" s="8" t="str">
        <f>IF(dOrders_1[Kurir]="","Kurir Tidak Diisi", IFERROR(VLOOKUP(dOrders_1[[#This Row],[Kurir]],$P$9:$Q$12,2,FALSE),dOrders_1[[#This Row],[Kurir]]))</f>
        <v>JNE</v>
      </c>
    </row>
    <row r="380" spans="2:19" x14ac:dyDescent="0.25">
      <c r="B380" t="s">
        <v>439</v>
      </c>
      <c r="C380" s="1">
        <v>45008</v>
      </c>
      <c r="D380" s="1">
        <v>45023</v>
      </c>
      <c r="E380" t="s">
        <v>7</v>
      </c>
      <c r="F380" t="s">
        <v>869</v>
      </c>
      <c r="G380" t="s">
        <v>8</v>
      </c>
      <c r="H380">
        <v>15</v>
      </c>
      <c r="I380" t="str">
        <f>_xlfn.IFS(dOrders_1[[#This Row],[Waktu_Diserahkan_Kurir(Hari)]]&gt;$B$4,"Tidak Patuh",dOrders_1[[#This Row],[Waktu_Diserahkan_Kurir(Hari)]]="","Data Tidak Lengkap",TRUE,"Patuh")</f>
        <v>Tidak Patuh</v>
      </c>
      <c r="J380" t="str">
        <f>IF(OR(LEN(dOrders_1[[#This Row],[Nomor_Resi]])=$E$3,LEFT(dOrders_1[[#This Row],[Nomor_Resi]],4)=$E$4,ISNUMBER(VALUE(RIGHT(dOrders_1[[#This Row],[Nomor_Resi]],7)))),"Valid","Tidak Valid")</f>
        <v>Valid</v>
      </c>
      <c r="K380" t="str">
        <f>IF(dOrders_1[[#This Row],[Tgl_Pembayaran]]="","Data Tidak Lengkap","Lengkap")</f>
        <v>Lengkap</v>
      </c>
      <c r="L380" t="str">
        <f>IF(dOrders_1[[#This Row],[Tgl_Diserahkan_Kurir]]="","Data Tidak Lengkap","Lengkap")</f>
        <v>Lengkap</v>
      </c>
      <c r="M380" t="str">
        <f>IF(dOrders_1[[#This Row],[Kurir]]="","Data Tidak Lengkap","Lengkap")</f>
        <v>Lengkap</v>
      </c>
      <c r="N38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80" s="8" t="str">
        <f>IF(dOrders_1[Kurir]="","Kurir Tidak Diisi", IFERROR(VLOOKUP(dOrders_1[[#This Row],[Kurir]],$P$9:$Q$12,2,FALSE),dOrders_1[[#This Row],[Kurir]]))</f>
        <v>JNE</v>
      </c>
    </row>
    <row r="381" spans="2:19" x14ac:dyDescent="0.25">
      <c r="B381" t="s">
        <v>440</v>
      </c>
      <c r="C381" s="1">
        <v>45066</v>
      </c>
      <c r="D381" s="1">
        <v>45073</v>
      </c>
      <c r="E381" t="s">
        <v>25</v>
      </c>
      <c r="F381" t="s">
        <v>870</v>
      </c>
      <c r="G381" t="s">
        <v>8</v>
      </c>
      <c r="H381">
        <v>7</v>
      </c>
      <c r="I381" t="str">
        <f>_xlfn.IFS(dOrders_1[[#This Row],[Waktu_Diserahkan_Kurir(Hari)]]&gt;$B$4,"Tidak Patuh",dOrders_1[[#This Row],[Waktu_Diserahkan_Kurir(Hari)]]="","Data Tidak Lengkap",TRUE,"Patuh")</f>
        <v>Tidak Patuh</v>
      </c>
      <c r="J381" t="str">
        <f>IF(OR(LEN(dOrders_1[[#This Row],[Nomor_Resi]])=$E$3,LEFT(dOrders_1[[#This Row],[Nomor_Resi]],4)=$E$4,ISNUMBER(VALUE(RIGHT(dOrders_1[[#This Row],[Nomor_Resi]],7)))),"Valid","Tidak Valid")</f>
        <v>Valid</v>
      </c>
      <c r="K381" t="str">
        <f>IF(dOrders_1[[#This Row],[Tgl_Pembayaran]]="","Data Tidak Lengkap","Lengkap")</f>
        <v>Lengkap</v>
      </c>
      <c r="L381" t="str">
        <f>IF(dOrders_1[[#This Row],[Tgl_Diserahkan_Kurir]]="","Data Tidak Lengkap","Lengkap")</f>
        <v>Lengkap</v>
      </c>
      <c r="M381" t="str">
        <f>IF(dOrders_1[[#This Row],[Kurir]]="","Data Tidak Lengkap","Lengkap")</f>
        <v>Lengkap</v>
      </c>
      <c r="N38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81" s="8" t="str">
        <f>IF(dOrders_1[Kurir]="","Kurir Tidak Diisi", IFERROR(VLOOKUP(dOrders_1[[#This Row],[Kurir]],$P$9:$Q$12,2,FALSE),dOrders_1[[#This Row],[Kurir]]))</f>
        <v>SiCepat</v>
      </c>
    </row>
    <row r="382" spans="2:19" x14ac:dyDescent="0.25">
      <c r="B382" t="s">
        <v>441</v>
      </c>
      <c r="C382" s="1">
        <v>45215</v>
      </c>
      <c r="D382" s="1">
        <v>45222</v>
      </c>
      <c r="E382" t="s">
        <v>7</v>
      </c>
      <c r="F382" t="s">
        <v>22</v>
      </c>
      <c r="G382" t="s">
        <v>8</v>
      </c>
      <c r="H382">
        <v>7</v>
      </c>
      <c r="I382" t="str">
        <f>_xlfn.IFS(dOrders_1[[#This Row],[Waktu_Diserahkan_Kurir(Hari)]]&gt;$B$4,"Tidak Patuh",dOrders_1[[#This Row],[Waktu_Diserahkan_Kurir(Hari)]]="","Data Tidak Lengkap",TRUE,"Patuh")</f>
        <v>Tidak Patuh</v>
      </c>
      <c r="J382" t="str">
        <f>IF(OR(LEN(dOrders_1[[#This Row],[Nomor_Resi]])=$E$3,LEFT(dOrders_1[[#This Row],[Nomor_Resi]],4)=$E$4,ISNUMBER(VALUE(RIGHT(dOrders_1[[#This Row],[Nomor_Resi]],7)))),"Valid","Tidak Valid")</f>
        <v>Tidak Valid</v>
      </c>
      <c r="K382" t="str">
        <f>IF(dOrders_1[[#This Row],[Tgl_Pembayaran]]="","Data Tidak Lengkap","Lengkap")</f>
        <v>Lengkap</v>
      </c>
      <c r="L382" t="str">
        <f>IF(dOrders_1[[#This Row],[Tgl_Diserahkan_Kurir]]="","Data Tidak Lengkap","Lengkap")</f>
        <v>Lengkap</v>
      </c>
      <c r="M382" t="str">
        <f>IF(dOrders_1[[#This Row],[Kurir]]="","Data Tidak Lengkap","Lengkap")</f>
        <v>Lengkap</v>
      </c>
      <c r="N382"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382" s="8" t="str">
        <f>IF(dOrders_1[Kurir]="","Kurir Tidak Diisi", IFERROR(VLOOKUP(dOrders_1[[#This Row],[Kurir]],$P$9:$Q$12,2,FALSE),dOrders_1[[#This Row],[Kurir]]))</f>
        <v>JNE</v>
      </c>
    </row>
    <row r="383" spans="2:19" x14ac:dyDescent="0.25">
      <c r="B383" t="s">
        <v>442</v>
      </c>
      <c r="C383" s="1">
        <v>45277</v>
      </c>
      <c r="D383" s="1">
        <v>45292</v>
      </c>
      <c r="E383" t="s">
        <v>9</v>
      </c>
      <c r="F383" t="s">
        <v>871</v>
      </c>
      <c r="G383" t="s">
        <v>8</v>
      </c>
      <c r="H383">
        <v>15</v>
      </c>
      <c r="I383" t="str">
        <f>_xlfn.IFS(dOrders_1[[#This Row],[Waktu_Diserahkan_Kurir(Hari)]]&gt;$B$4,"Tidak Patuh",dOrders_1[[#This Row],[Waktu_Diserahkan_Kurir(Hari)]]="","Data Tidak Lengkap",TRUE,"Patuh")</f>
        <v>Tidak Patuh</v>
      </c>
      <c r="J383" t="str">
        <f>IF(OR(LEN(dOrders_1[[#This Row],[Nomor_Resi]])=$E$3,LEFT(dOrders_1[[#This Row],[Nomor_Resi]],4)=$E$4,ISNUMBER(VALUE(RIGHT(dOrders_1[[#This Row],[Nomor_Resi]],7)))),"Valid","Tidak Valid")</f>
        <v>Valid</v>
      </c>
      <c r="K383" t="str">
        <f>IF(dOrders_1[[#This Row],[Tgl_Pembayaran]]="","Data Tidak Lengkap","Lengkap")</f>
        <v>Lengkap</v>
      </c>
      <c r="L383" t="str">
        <f>IF(dOrders_1[[#This Row],[Tgl_Diserahkan_Kurir]]="","Data Tidak Lengkap","Lengkap")</f>
        <v>Lengkap</v>
      </c>
      <c r="M383" t="str">
        <f>IF(dOrders_1[[#This Row],[Kurir]]="","Data Tidak Lengkap","Lengkap")</f>
        <v>Lengkap</v>
      </c>
      <c r="N38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83" s="8" t="str">
        <f>IF(dOrders_1[Kurir]="","Kurir Tidak Diisi", IFERROR(VLOOKUP(dOrders_1[[#This Row],[Kurir]],$P$9:$Q$12,2,FALSE),dOrders_1[[#This Row],[Kurir]]))</f>
        <v>SiCepat</v>
      </c>
    </row>
    <row r="384" spans="2:19" x14ac:dyDescent="0.25">
      <c r="B384" t="s">
        <v>444</v>
      </c>
      <c r="C384" s="1">
        <v>45199</v>
      </c>
      <c r="D384" s="1">
        <v>45214</v>
      </c>
      <c r="E384" t="s">
        <v>25</v>
      </c>
      <c r="F384" t="s">
        <v>872</v>
      </c>
      <c r="G384" t="s">
        <v>32</v>
      </c>
      <c r="H384">
        <v>15</v>
      </c>
      <c r="I384" t="str">
        <f>_xlfn.IFS(dOrders_1[[#This Row],[Waktu_Diserahkan_Kurir(Hari)]]&gt;$B$4,"Tidak Patuh",dOrders_1[[#This Row],[Waktu_Diserahkan_Kurir(Hari)]]="","Data Tidak Lengkap",TRUE,"Patuh")</f>
        <v>Tidak Patuh</v>
      </c>
      <c r="J384" t="str">
        <f>IF(OR(LEN(dOrders_1[[#This Row],[Nomor_Resi]])=$E$3,LEFT(dOrders_1[[#This Row],[Nomor_Resi]],4)=$E$4,ISNUMBER(VALUE(RIGHT(dOrders_1[[#This Row],[Nomor_Resi]],7)))),"Valid","Tidak Valid")</f>
        <v>Valid</v>
      </c>
      <c r="K384" t="str">
        <f>IF(dOrders_1[[#This Row],[Tgl_Pembayaran]]="","Data Tidak Lengkap","Lengkap")</f>
        <v>Lengkap</v>
      </c>
      <c r="L384" t="str">
        <f>IF(dOrders_1[[#This Row],[Tgl_Diserahkan_Kurir]]="","Data Tidak Lengkap","Lengkap")</f>
        <v>Lengkap</v>
      </c>
      <c r="M384" t="str">
        <f>IF(dOrders_1[[#This Row],[Kurir]]="","Data Tidak Lengkap","Lengkap")</f>
        <v>Lengkap</v>
      </c>
      <c r="N38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84" s="8" t="str">
        <f>IF(dOrders_1[Kurir]="","Kurir Tidak Diisi", IFERROR(VLOOKUP(dOrders_1[[#This Row],[Kurir]],$P$9:$Q$12,2,FALSE),dOrders_1[[#This Row],[Kurir]]))</f>
        <v>SiCepat</v>
      </c>
    </row>
    <row r="385" spans="2:19" x14ac:dyDescent="0.25">
      <c r="B385" t="s">
        <v>445</v>
      </c>
      <c r="C385" s="1">
        <v>45180</v>
      </c>
      <c r="D385" s="1">
        <v>45181</v>
      </c>
      <c r="E385" t="s">
        <v>9</v>
      </c>
      <c r="F385" t="s">
        <v>873</v>
      </c>
      <c r="G385" t="s">
        <v>11</v>
      </c>
      <c r="H385">
        <v>1</v>
      </c>
      <c r="I385" t="str">
        <f>_xlfn.IFS(dOrders_1[[#This Row],[Waktu_Diserahkan_Kurir(Hari)]]&gt;$B$4,"Tidak Patuh",dOrders_1[[#This Row],[Waktu_Diserahkan_Kurir(Hari)]]="","Data Tidak Lengkap",TRUE,"Patuh")</f>
        <v>Patuh</v>
      </c>
      <c r="J385" t="str">
        <f>IF(OR(LEN(dOrders_1[[#This Row],[Nomor_Resi]])=$E$3,LEFT(dOrders_1[[#This Row],[Nomor_Resi]],4)=$E$4,ISNUMBER(VALUE(RIGHT(dOrders_1[[#This Row],[Nomor_Resi]],7)))),"Valid","Tidak Valid")</f>
        <v>Valid</v>
      </c>
      <c r="K385" t="str">
        <f>IF(dOrders_1[[#This Row],[Tgl_Pembayaran]]="","Data Tidak Lengkap","Lengkap")</f>
        <v>Lengkap</v>
      </c>
      <c r="L385" t="str">
        <f>IF(dOrders_1[[#This Row],[Tgl_Diserahkan_Kurir]]="","Data Tidak Lengkap","Lengkap")</f>
        <v>Lengkap</v>
      </c>
      <c r="M385" t="str">
        <f>IF(dOrders_1[[#This Row],[Kurir]]="","Data Tidak Lengkap","Lengkap")</f>
        <v>Lengkap</v>
      </c>
      <c r="N38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85" s="8" t="str">
        <f>IF(dOrders_1[Kurir]="","Kurir Tidak Diisi", IFERROR(VLOOKUP(dOrders_1[[#This Row],[Kurir]],$P$9:$Q$12,2,FALSE),dOrders_1[[#This Row],[Kurir]]))</f>
        <v>SiCepat</v>
      </c>
    </row>
    <row r="386" spans="2:19" x14ac:dyDescent="0.25">
      <c r="B386" t="s">
        <v>447</v>
      </c>
      <c r="C386" s="1">
        <v>45460</v>
      </c>
      <c r="D386" s="1">
        <v>45462</v>
      </c>
      <c r="E386" t="s">
        <v>25</v>
      </c>
      <c r="F386" t="s">
        <v>874</v>
      </c>
      <c r="G386" t="s">
        <v>32</v>
      </c>
      <c r="H386">
        <v>2</v>
      </c>
      <c r="I386" t="str">
        <f>_xlfn.IFS(dOrders_1[[#This Row],[Waktu_Diserahkan_Kurir(Hari)]]&gt;$B$4,"Tidak Patuh",dOrders_1[[#This Row],[Waktu_Diserahkan_Kurir(Hari)]]="","Data Tidak Lengkap",TRUE,"Patuh")</f>
        <v>Patuh</v>
      </c>
      <c r="J386" t="str">
        <f>IF(OR(LEN(dOrders_1[[#This Row],[Nomor_Resi]])=$E$3,LEFT(dOrders_1[[#This Row],[Nomor_Resi]],4)=$E$4,ISNUMBER(VALUE(RIGHT(dOrders_1[[#This Row],[Nomor_Resi]],7)))),"Valid","Tidak Valid")</f>
        <v>Valid</v>
      </c>
      <c r="K386" t="str">
        <f>IF(dOrders_1[[#This Row],[Tgl_Pembayaran]]="","Data Tidak Lengkap","Lengkap")</f>
        <v>Lengkap</v>
      </c>
      <c r="L386" t="str">
        <f>IF(dOrders_1[[#This Row],[Tgl_Diserahkan_Kurir]]="","Data Tidak Lengkap","Lengkap")</f>
        <v>Lengkap</v>
      </c>
      <c r="M386" t="str">
        <f>IF(dOrders_1[[#This Row],[Kurir]]="","Data Tidak Lengkap","Lengkap")</f>
        <v>Lengkap</v>
      </c>
      <c r="N38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86" s="8" t="str">
        <f>IF(dOrders_1[Kurir]="","Kurir Tidak Diisi", IFERROR(VLOOKUP(dOrders_1[[#This Row],[Kurir]],$P$9:$Q$12,2,FALSE),dOrders_1[[#This Row],[Kurir]]))</f>
        <v>SiCepat</v>
      </c>
    </row>
    <row r="387" spans="2:19" x14ac:dyDescent="0.25">
      <c r="B387" t="s">
        <v>449</v>
      </c>
      <c r="C387" s="1">
        <v>44942</v>
      </c>
      <c r="D387" s="1">
        <v>44945</v>
      </c>
      <c r="E387" t="s">
        <v>7</v>
      </c>
      <c r="F387" t="s">
        <v>22</v>
      </c>
      <c r="G387" t="s">
        <v>11</v>
      </c>
      <c r="H387">
        <v>3</v>
      </c>
      <c r="I387" t="str">
        <f>_xlfn.IFS(dOrders_1[[#This Row],[Waktu_Diserahkan_Kurir(Hari)]]&gt;$B$4,"Tidak Patuh",dOrders_1[[#This Row],[Waktu_Diserahkan_Kurir(Hari)]]="","Data Tidak Lengkap",TRUE,"Patuh")</f>
        <v>Patuh</v>
      </c>
      <c r="J387" t="str">
        <f>IF(OR(LEN(dOrders_1[[#This Row],[Nomor_Resi]])=$E$3,LEFT(dOrders_1[[#This Row],[Nomor_Resi]],4)=$E$4,ISNUMBER(VALUE(RIGHT(dOrders_1[[#This Row],[Nomor_Resi]],7)))),"Valid","Tidak Valid")</f>
        <v>Tidak Valid</v>
      </c>
      <c r="K387" t="str">
        <f>IF(dOrders_1[[#This Row],[Tgl_Pembayaran]]="","Data Tidak Lengkap","Lengkap")</f>
        <v>Lengkap</v>
      </c>
      <c r="L387" t="str">
        <f>IF(dOrders_1[[#This Row],[Tgl_Diserahkan_Kurir]]="","Data Tidak Lengkap","Lengkap")</f>
        <v>Lengkap</v>
      </c>
      <c r="M387" t="str">
        <f>IF(dOrders_1[[#This Row],[Kurir]]="","Data Tidak Lengkap","Lengkap")</f>
        <v>Lengkap</v>
      </c>
      <c r="N387"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387" s="8" t="str">
        <f>IF(dOrders_1[Kurir]="","Kurir Tidak Diisi", IFERROR(VLOOKUP(dOrders_1[[#This Row],[Kurir]],$P$9:$Q$12,2,FALSE),dOrders_1[[#This Row],[Kurir]]))</f>
        <v>JNE</v>
      </c>
    </row>
    <row r="388" spans="2:19" x14ac:dyDescent="0.25">
      <c r="B388" t="s">
        <v>450</v>
      </c>
      <c r="C388" s="1">
        <v>45413</v>
      </c>
      <c r="D388" s="1">
        <v>45416</v>
      </c>
      <c r="E388" t="s">
        <v>7</v>
      </c>
      <c r="F388" t="s">
        <v>875</v>
      </c>
      <c r="G388" t="s">
        <v>8</v>
      </c>
      <c r="H388">
        <v>3</v>
      </c>
      <c r="I388" t="str">
        <f>_xlfn.IFS(dOrders_1[[#This Row],[Waktu_Diserahkan_Kurir(Hari)]]&gt;$B$4,"Tidak Patuh",dOrders_1[[#This Row],[Waktu_Diserahkan_Kurir(Hari)]]="","Data Tidak Lengkap",TRUE,"Patuh")</f>
        <v>Patuh</v>
      </c>
      <c r="J388" t="str">
        <f>IF(OR(LEN(dOrders_1[[#This Row],[Nomor_Resi]])=$E$3,LEFT(dOrders_1[[#This Row],[Nomor_Resi]],4)=$E$4,ISNUMBER(VALUE(RIGHT(dOrders_1[[#This Row],[Nomor_Resi]],7)))),"Valid","Tidak Valid")</f>
        <v>Valid</v>
      </c>
      <c r="K388" t="str">
        <f>IF(dOrders_1[[#This Row],[Tgl_Pembayaran]]="","Data Tidak Lengkap","Lengkap")</f>
        <v>Lengkap</v>
      </c>
      <c r="L388" t="str">
        <f>IF(dOrders_1[[#This Row],[Tgl_Diserahkan_Kurir]]="","Data Tidak Lengkap","Lengkap")</f>
        <v>Lengkap</v>
      </c>
      <c r="M388" t="str">
        <f>IF(dOrders_1[[#This Row],[Kurir]]="","Data Tidak Lengkap","Lengkap")</f>
        <v>Lengkap</v>
      </c>
      <c r="N38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88" s="8" t="str">
        <f>IF(dOrders_1[Kurir]="","Kurir Tidak Diisi", IFERROR(VLOOKUP(dOrders_1[[#This Row],[Kurir]],$P$9:$Q$12,2,FALSE),dOrders_1[[#This Row],[Kurir]]))</f>
        <v>JNE</v>
      </c>
    </row>
    <row r="389" spans="2:19" x14ac:dyDescent="0.25">
      <c r="B389" t="s">
        <v>451</v>
      </c>
      <c r="C389" s="1">
        <v>45291</v>
      </c>
      <c r="D389" s="1">
        <v>45294</v>
      </c>
      <c r="E389" t="s">
        <v>25</v>
      </c>
      <c r="F389" t="s">
        <v>876</v>
      </c>
      <c r="G389" t="s">
        <v>8</v>
      </c>
      <c r="H389">
        <v>3</v>
      </c>
      <c r="I389" t="str">
        <f>_xlfn.IFS(dOrders_1[[#This Row],[Waktu_Diserahkan_Kurir(Hari)]]&gt;$B$4,"Tidak Patuh",dOrders_1[[#This Row],[Waktu_Diserahkan_Kurir(Hari)]]="","Data Tidak Lengkap",TRUE,"Patuh")</f>
        <v>Patuh</v>
      </c>
      <c r="J389" t="str">
        <f>IF(OR(LEN(dOrders_1[[#This Row],[Nomor_Resi]])=$E$3,LEFT(dOrders_1[[#This Row],[Nomor_Resi]],4)=$E$4,ISNUMBER(VALUE(RIGHT(dOrders_1[[#This Row],[Nomor_Resi]],7)))),"Valid","Tidak Valid")</f>
        <v>Valid</v>
      </c>
      <c r="K389" t="str">
        <f>IF(dOrders_1[[#This Row],[Tgl_Pembayaran]]="","Data Tidak Lengkap","Lengkap")</f>
        <v>Lengkap</v>
      </c>
      <c r="L389" t="str">
        <f>IF(dOrders_1[[#This Row],[Tgl_Diserahkan_Kurir]]="","Data Tidak Lengkap","Lengkap")</f>
        <v>Lengkap</v>
      </c>
      <c r="M389" t="str">
        <f>IF(dOrders_1[[#This Row],[Kurir]]="","Data Tidak Lengkap","Lengkap")</f>
        <v>Lengkap</v>
      </c>
      <c r="N38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89" s="8" t="str">
        <f>IF(dOrders_1[Kurir]="","Kurir Tidak Diisi", IFERROR(VLOOKUP(dOrders_1[[#This Row],[Kurir]],$P$9:$Q$12,2,FALSE),dOrders_1[[#This Row],[Kurir]]))</f>
        <v>SiCepat</v>
      </c>
    </row>
    <row r="390" spans="2:19" x14ac:dyDescent="0.25">
      <c r="B390" t="s">
        <v>453</v>
      </c>
      <c r="C390" s="1">
        <v>45423</v>
      </c>
      <c r="D390" s="1">
        <v>45422</v>
      </c>
      <c r="E390" t="s">
        <v>9</v>
      </c>
      <c r="F390" t="s">
        <v>877</v>
      </c>
      <c r="G390" t="s">
        <v>11</v>
      </c>
      <c r="H390">
        <v>-1</v>
      </c>
      <c r="I390" t="str">
        <f>_xlfn.IFS(dOrders_1[[#This Row],[Waktu_Diserahkan_Kurir(Hari)]]&gt;$B$4,"Tidak Patuh",dOrders_1[[#This Row],[Waktu_Diserahkan_Kurir(Hari)]]="","Data Tidak Lengkap",TRUE,"Patuh")</f>
        <v>Patuh</v>
      </c>
      <c r="J390" t="str">
        <f>IF(OR(LEN(dOrders_1[[#This Row],[Nomor_Resi]])=$E$3,LEFT(dOrders_1[[#This Row],[Nomor_Resi]],4)=$E$4,ISNUMBER(VALUE(RIGHT(dOrders_1[[#This Row],[Nomor_Resi]],7)))),"Valid","Tidak Valid")</f>
        <v>Valid</v>
      </c>
      <c r="K390" t="str">
        <f>IF(dOrders_1[[#This Row],[Tgl_Pembayaran]]="","Data Tidak Lengkap","Lengkap")</f>
        <v>Lengkap</v>
      </c>
      <c r="L390" t="str">
        <f>IF(dOrders_1[[#This Row],[Tgl_Diserahkan_Kurir]]="","Data Tidak Lengkap","Lengkap")</f>
        <v>Lengkap</v>
      </c>
      <c r="M390" t="str">
        <f>IF(dOrders_1[[#This Row],[Kurir]]="","Data Tidak Lengkap","Lengkap")</f>
        <v>Lengkap</v>
      </c>
      <c r="N39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90" s="8" t="str">
        <f>IF(dOrders_1[Kurir]="","Kurir Tidak Diisi", IFERROR(VLOOKUP(dOrders_1[[#This Row],[Kurir]],$P$9:$Q$12,2,FALSE),dOrders_1[[#This Row],[Kurir]]))</f>
        <v>SiCepat</v>
      </c>
    </row>
    <row r="391" spans="2:19" x14ac:dyDescent="0.25">
      <c r="B391" t="s">
        <v>454</v>
      </c>
      <c r="C391" s="1">
        <v>45085</v>
      </c>
      <c r="D391" s="1">
        <v>45084</v>
      </c>
      <c r="E391" t="s">
        <v>7</v>
      </c>
      <c r="F391" t="s">
        <v>878</v>
      </c>
      <c r="G391" t="s">
        <v>32</v>
      </c>
      <c r="H391">
        <v>-1</v>
      </c>
      <c r="I391" t="str">
        <f>_xlfn.IFS(dOrders_1[[#This Row],[Waktu_Diserahkan_Kurir(Hari)]]&gt;$B$4,"Tidak Patuh",dOrders_1[[#This Row],[Waktu_Diserahkan_Kurir(Hari)]]="","Data Tidak Lengkap",TRUE,"Patuh")</f>
        <v>Patuh</v>
      </c>
      <c r="J391" t="str">
        <f>IF(OR(LEN(dOrders_1[[#This Row],[Nomor_Resi]])=$E$3,LEFT(dOrders_1[[#This Row],[Nomor_Resi]],4)=$E$4,ISNUMBER(VALUE(RIGHT(dOrders_1[[#This Row],[Nomor_Resi]],7)))),"Valid","Tidak Valid")</f>
        <v>Valid</v>
      </c>
      <c r="K391" t="str">
        <f>IF(dOrders_1[[#This Row],[Tgl_Pembayaran]]="","Data Tidak Lengkap","Lengkap")</f>
        <v>Lengkap</v>
      </c>
      <c r="L391" t="str">
        <f>IF(dOrders_1[[#This Row],[Tgl_Diserahkan_Kurir]]="","Data Tidak Lengkap","Lengkap")</f>
        <v>Lengkap</v>
      </c>
      <c r="M391" t="str">
        <f>IF(dOrders_1[[#This Row],[Kurir]]="","Data Tidak Lengkap","Lengkap")</f>
        <v>Lengkap</v>
      </c>
      <c r="N39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91" s="8" t="str">
        <f>IF(dOrders_1[Kurir]="","Kurir Tidak Diisi", IFERROR(VLOOKUP(dOrders_1[[#This Row],[Kurir]],$P$9:$Q$12,2,FALSE),dOrders_1[[#This Row],[Kurir]]))</f>
        <v>JNE</v>
      </c>
    </row>
    <row r="392" spans="2:19" x14ac:dyDescent="0.25">
      <c r="B392" t="s">
        <v>455</v>
      </c>
      <c r="C392" s="1">
        <v>45721</v>
      </c>
      <c r="D392" s="1">
        <v>45726</v>
      </c>
      <c r="E392" t="s">
        <v>7</v>
      </c>
      <c r="F392" t="s">
        <v>879</v>
      </c>
      <c r="G392" t="s">
        <v>32</v>
      </c>
      <c r="H392">
        <v>5</v>
      </c>
      <c r="I392" t="str">
        <f>_xlfn.IFS(dOrders_1[[#This Row],[Waktu_Diserahkan_Kurir(Hari)]]&gt;$B$4,"Tidak Patuh",dOrders_1[[#This Row],[Waktu_Diserahkan_Kurir(Hari)]]="","Data Tidak Lengkap",TRUE,"Patuh")</f>
        <v>Patuh</v>
      </c>
      <c r="J392" t="str">
        <f>IF(OR(LEN(dOrders_1[[#This Row],[Nomor_Resi]])=$E$3,LEFT(dOrders_1[[#This Row],[Nomor_Resi]],4)=$E$4,ISNUMBER(VALUE(RIGHT(dOrders_1[[#This Row],[Nomor_Resi]],7)))),"Valid","Tidak Valid")</f>
        <v>Valid</v>
      </c>
      <c r="K392" t="str">
        <f>IF(dOrders_1[[#This Row],[Tgl_Pembayaran]]="","Data Tidak Lengkap","Lengkap")</f>
        <v>Lengkap</v>
      </c>
      <c r="L392" t="str">
        <f>IF(dOrders_1[[#This Row],[Tgl_Diserahkan_Kurir]]="","Data Tidak Lengkap","Lengkap")</f>
        <v>Lengkap</v>
      </c>
      <c r="M392" t="str">
        <f>IF(dOrders_1[[#This Row],[Kurir]]="","Data Tidak Lengkap","Lengkap")</f>
        <v>Lengkap</v>
      </c>
      <c r="N39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92" s="8" t="str">
        <f>IF(dOrders_1[Kurir]="","Kurir Tidak Diisi", IFERROR(VLOOKUP(dOrders_1[[#This Row],[Kurir]],$P$9:$Q$12,2,FALSE),dOrders_1[[#This Row],[Kurir]]))</f>
        <v>JNE</v>
      </c>
    </row>
    <row r="393" spans="2:19" x14ac:dyDescent="0.25">
      <c r="B393" t="s">
        <v>456</v>
      </c>
      <c r="C393" s="1">
        <v>45583</v>
      </c>
      <c r="D393" s="1">
        <v>45593</v>
      </c>
      <c r="E393" t="s">
        <v>25</v>
      </c>
      <c r="F393" t="s">
        <v>880</v>
      </c>
      <c r="G393" t="s">
        <v>8</v>
      </c>
      <c r="H393">
        <v>10</v>
      </c>
      <c r="I393" t="str">
        <f>_xlfn.IFS(dOrders_1[[#This Row],[Waktu_Diserahkan_Kurir(Hari)]]&gt;$B$4,"Tidak Patuh",dOrders_1[[#This Row],[Waktu_Diserahkan_Kurir(Hari)]]="","Data Tidak Lengkap",TRUE,"Patuh")</f>
        <v>Tidak Patuh</v>
      </c>
      <c r="J393" t="str">
        <f>IF(OR(LEN(dOrders_1[[#This Row],[Nomor_Resi]])=$E$3,LEFT(dOrders_1[[#This Row],[Nomor_Resi]],4)=$E$4,ISNUMBER(VALUE(RIGHT(dOrders_1[[#This Row],[Nomor_Resi]],7)))),"Valid","Tidak Valid")</f>
        <v>Valid</v>
      </c>
      <c r="K393" t="str">
        <f>IF(dOrders_1[[#This Row],[Tgl_Pembayaran]]="","Data Tidak Lengkap","Lengkap")</f>
        <v>Lengkap</v>
      </c>
      <c r="L393" t="str">
        <f>IF(dOrders_1[[#This Row],[Tgl_Diserahkan_Kurir]]="","Data Tidak Lengkap","Lengkap")</f>
        <v>Lengkap</v>
      </c>
      <c r="M393" t="str">
        <f>IF(dOrders_1[[#This Row],[Kurir]]="","Data Tidak Lengkap","Lengkap")</f>
        <v>Lengkap</v>
      </c>
      <c r="N39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93" s="8" t="str">
        <f>IF(dOrders_1[Kurir]="","Kurir Tidak Diisi", IFERROR(VLOOKUP(dOrders_1[[#This Row],[Kurir]],$P$9:$Q$12,2,FALSE),dOrders_1[[#This Row],[Kurir]]))</f>
        <v>SiCepat</v>
      </c>
    </row>
    <row r="394" spans="2:19" x14ac:dyDescent="0.25">
      <c r="B394" t="s">
        <v>457</v>
      </c>
      <c r="C394" s="1">
        <v>44959</v>
      </c>
      <c r="D394" s="1">
        <v>44974</v>
      </c>
      <c r="E394" t="s">
        <v>7</v>
      </c>
      <c r="F394" t="s">
        <v>12</v>
      </c>
      <c r="G394" t="s">
        <v>8</v>
      </c>
      <c r="H394">
        <v>15</v>
      </c>
      <c r="I394" t="str">
        <f>_xlfn.IFS(dOrders_1[[#This Row],[Waktu_Diserahkan_Kurir(Hari)]]&gt;$B$4,"Tidak Patuh",dOrders_1[[#This Row],[Waktu_Diserahkan_Kurir(Hari)]]="","Data Tidak Lengkap",TRUE,"Patuh")</f>
        <v>Tidak Patuh</v>
      </c>
      <c r="J394" t="str">
        <f>IF(OR(LEN(dOrders_1[[#This Row],[Nomor_Resi]])=$E$3,LEFT(dOrders_1[[#This Row],[Nomor_Resi]],4)=$E$4,ISNUMBER(VALUE(RIGHT(dOrders_1[[#This Row],[Nomor_Resi]],7)))),"Valid","Tidak Valid")</f>
        <v>Tidak Valid</v>
      </c>
      <c r="K394" t="str">
        <f>IF(dOrders_1[[#This Row],[Tgl_Pembayaran]]="","Data Tidak Lengkap","Lengkap")</f>
        <v>Lengkap</v>
      </c>
      <c r="L394" t="str">
        <f>IF(dOrders_1[[#This Row],[Tgl_Diserahkan_Kurir]]="","Data Tidak Lengkap","Lengkap")</f>
        <v>Lengkap</v>
      </c>
      <c r="M394" t="str">
        <f>IF(dOrders_1[[#This Row],[Kurir]]="","Data Tidak Lengkap","Lengkap")</f>
        <v>Lengkap</v>
      </c>
      <c r="N394"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394" s="8" t="str">
        <f>IF(dOrders_1[Kurir]="","Kurir Tidak Diisi", IFERROR(VLOOKUP(dOrders_1[[#This Row],[Kurir]],$P$9:$Q$12,2,FALSE),dOrders_1[[#This Row],[Kurir]]))</f>
        <v>JNE</v>
      </c>
    </row>
    <row r="395" spans="2:19" x14ac:dyDescent="0.25">
      <c r="B395" t="s">
        <v>458</v>
      </c>
      <c r="C395" s="1">
        <v>45598</v>
      </c>
      <c r="D395" s="1">
        <v>45597</v>
      </c>
      <c r="E395" t="s">
        <v>9</v>
      </c>
      <c r="F395" t="s">
        <v>881</v>
      </c>
      <c r="G395" t="s">
        <v>11</v>
      </c>
      <c r="H395">
        <v>-1</v>
      </c>
      <c r="I395" t="str">
        <f>_xlfn.IFS(dOrders_1[[#This Row],[Waktu_Diserahkan_Kurir(Hari)]]&gt;$B$4,"Tidak Patuh",dOrders_1[[#This Row],[Waktu_Diserahkan_Kurir(Hari)]]="","Data Tidak Lengkap",TRUE,"Patuh")</f>
        <v>Patuh</v>
      </c>
      <c r="J395" t="str">
        <f>IF(OR(LEN(dOrders_1[[#This Row],[Nomor_Resi]])=$E$3,LEFT(dOrders_1[[#This Row],[Nomor_Resi]],4)=$E$4,ISNUMBER(VALUE(RIGHT(dOrders_1[[#This Row],[Nomor_Resi]],7)))),"Valid","Tidak Valid")</f>
        <v>Valid</v>
      </c>
      <c r="K395" t="str">
        <f>IF(dOrders_1[[#This Row],[Tgl_Pembayaran]]="","Data Tidak Lengkap","Lengkap")</f>
        <v>Lengkap</v>
      </c>
      <c r="L395" t="str">
        <f>IF(dOrders_1[[#This Row],[Tgl_Diserahkan_Kurir]]="","Data Tidak Lengkap","Lengkap")</f>
        <v>Lengkap</v>
      </c>
      <c r="M395" t="str">
        <f>IF(dOrders_1[[#This Row],[Kurir]]="","Data Tidak Lengkap","Lengkap")</f>
        <v>Lengkap</v>
      </c>
      <c r="N39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95" s="8" t="str">
        <f>IF(dOrders_1[Kurir]="","Kurir Tidak Diisi", IFERROR(VLOOKUP(dOrders_1[[#This Row],[Kurir]],$P$9:$Q$12,2,FALSE),dOrders_1[[#This Row],[Kurir]]))</f>
        <v>SiCepat</v>
      </c>
    </row>
    <row r="396" spans="2:19" x14ac:dyDescent="0.25">
      <c r="B396" t="s">
        <v>459</v>
      </c>
      <c r="C396" s="1">
        <v>45199</v>
      </c>
      <c r="D396" s="1">
        <v>45200</v>
      </c>
      <c r="E396" t="s">
        <v>48</v>
      </c>
      <c r="F396" t="s">
        <v>882</v>
      </c>
      <c r="G396" t="s">
        <v>11</v>
      </c>
      <c r="H396">
        <v>1</v>
      </c>
      <c r="I396" t="str">
        <f>_xlfn.IFS(dOrders_1[[#This Row],[Waktu_Diserahkan_Kurir(Hari)]]&gt;$B$4,"Tidak Patuh",dOrders_1[[#This Row],[Waktu_Diserahkan_Kurir(Hari)]]="","Data Tidak Lengkap",TRUE,"Patuh")</f>
        <v>Patuh</v>
      </c>
      <c r="J396" t="str">
        <f>IF(OR(LEN(dOrders_1[[#This Row],[Nomor_Resi]])=$E$3,LEFT(dOrders_1[[#This Row],[Nomor_Resi]],4)=$E$4,ISNUMBER(VALUE(RIGHT(dOrders_1[[#This Row],[Nomor_Resi]],7)))),"Valid","Tidak Valid")</f>
        <v>Valid</v>
      </c>
      <c r="K396" t="str">
        <f>IF(dOrders_1[[#This Row],[Tgl_Pembayaran]]="","Data Tidak Lengkap","Lengkap")</f>
        <v>Lengkap</v>
      </c>
      <c r="L396" t="str">
        <f>IF(dOrders_1[[#This Row],[Tgl_Diserahkan_Kurir]]="","Data Tidak Lengkap","Lengkap")</f>
        <v>Lengkap</v>
      </c>
      <c r="M396" t="str">
        <f>IF(dOrders_1[[#This Row],[Kurir]]="","Data Tidak Lengkap","Lengkap")</f>
        <v>Lengkap</v>
      </c>
      <c r="N39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96" s="8" t="str">
        <f>IF(dOrders_1[Kurir]="","Kurir Tidak Diisi", IFERROR(VLOOKUP(dOrders_1[[#This Row],[Kurir]],$P$9:$Q$12,2,FALSE),dOrders_1[[#This Row],[Kurir]]))</f>
        <v>Anteraja</v>
      </c>
    </row>
    <row r="397" spans="2:19" x14ac:dyDescent="0.25">
      <c r="B397" t="s">
        <v>460</v>
      </c>
      <c r="C397" s="1">
        <v>45599</v>
      </c>
      <c r="D397" s="1">
        <v>45604</v>
      </c>
      <c r="E397" t="s">
        <v>25</v>
      </c>
      <c r="F397" t="s">
        <v>883</v>
      </c>
      <c r="G397" t="s">
        <v>8</v>
      </c>
      <c r="H397">
        <v>5</v>
      </c>
      <c r="I397" t="str">
        <f>_xlfn.IFS(dOrders_1[[#This Row],[Waktu_Diserahkan_Kurir(Hari)]]&gt;$B$4,"Tidak Patuh",dOrders_1[[#This Row],[Waktu_Diserahkan_Kurir(Hari)]]="","Data Tidak Lengkap",TRUE,"Patuh")</f>
        <v>Patuh</v>
      </c>
      <c r="J397" t="str">
        <f>IF(OR(LEN(dOrders_1[[#This Row],[Nomor_Resi]])=$E$3,LEFT(dOrders_1[[#This Row],[Nomor_Resi]],4)=$E$4,ISNUMBER(VALUE(RIGHT(dOrders_1[[#This Row],[Nomor_Resi]],7)))),"Valid","Tidak Valid")</f>
        <v>Valid</v>
      </c>
      <c r="K397" t="str">
        <f>IF(dOrders_1[[#This Row],[Tgl_Pembayaran]]="","Data Tidak Lengkap","Lengkap")</f>
        <v>Lengkap</v>
      </c>
      <c r="L397" t="str">
        <f>IF(dOrders_1[[#This Row],[Tgl_Diserahkan_Kurir]]="","Data Tidak Lengkap","Lengkap")</f>
        <v>Lengkap</v>
      </c>
      <c r="M397" t="str">
        <f>IF(dOrders_1[[#This Row],[Kurir]]="","Data Tidak Lengkap","Lengkap")</f>
        <v>Lengkap</v>
      </c>
      <c r="N39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97" s="8" t="str">
        <f>IF(dOrders_1[Kurir]="","Kurir Tidak Diisi", IFERROR(VLOOKUP(dOrders_1[[#This Row],[Kurir]],$P$9:$Q$12,2,FALSE),dOrders_1[[#This Row],[Kurir]]))</f>
        <v>SiCepat</v>
      </c>
    </row>
    <row r="398" spans="2:19" x14ac:dyDescent="0.25">
      <c r="B398" t="s">
        <v>461</v>
      </c>
      <c r="C398" s="1">
        <v>45490</v>
      </c>
      <c r="D398" s="1">
        <v>45505</v>
      </c>
      <c r="E398" t="s">
        <v>48</v>
      </c>
      <c r="F398" t="s">
        <v>884</v>
      </c>
      <c r="G398" t="s">
        <v>32</v>
      </c>
      <c r="H398">
        <v>15</v>
      </c>
      <c r="I398" t="str">
        <f>_xlfn.IFS(dOrders_1[[#This Row],[Waktu_Diserahkan_Kurir(Hari)]]&gt;$B$4,"Tidak Patuh",dOrders_1[[#This Row],[Waktu_Diserahkan_Kurir(Hari)]]="","Data Tidak Lengkap",TRUE,"Patuh")</f>
        <v>Tidak Patuh</v>
      </c>
      <c r="J398" t="str">
        <f>IF(OR(LEN(dOrders_1[[#This Row],[Nomor_Resi]])=$E$3,LEFT(dOrders_1[[#This Row],[Nomor_Resi]],4)=$E$4,ISNUMBER(VALUE(RIGHT(dOrders_1[[#This Row],[Nomor_Resi]],7)))),"Valid","Tidak Valid")</f>
        <v>Valid</v>
      </c>
      <c r="K398" t="str">
        <f>IF(dOrders_1[[#This Row],[Tgl_Pembayaran]]="","Data Tidak Lengkap","Lengkap")</f>
        <v>Lengkap</v>
      </c>
      <c r="L398" t="str">
        <f>IF(dOrders_1[[#This Row],[Tgl_Diserahkan_Kurir]]="","Data Tidak Lengkap","Lengkap")</f>
        <v>Lengkap</v>
      </c>
      <c r="M398" t="str">
        <f>IF(dOrders_1[[#This Row],[Kurir]]="","Data Tidak Lengkap","Lengkap")</f>
        <v>Lengkap</v>
      </c>
      <c r="N39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98" s="8" t="str">
        <f>IF(dOrders_1[Kurir]="","Kurir Tidak Diisi", IFERROR(VLOOKUP(dOrders_1[[#This Row],[Kurir]],$P$9:$Q$12,2,FALSE),dOrders_1[[#This Row],[Kurir]]))</f>
        <v>Anteraja</v>
      </c>
    </row>
    <row r="399" spans="2:19" x14ac:dyDescent="0.25">
      <c r="B399" t="s">
        <v>462</v>
      </c>
      <c r="C399" s="1">
        <v>45709</v>
      </c>
      <c r="D399" s="1">
        <v>45724</v>
      </c>
      <c r="E399" t="s">
        <v>23</v>
      </c>
      <c r="F399" t="s">
        <v>885</v>
      </c>
      <c r="G399" t="s">
        <v>32</v>
      </c>
      <c r="H399">
        <v>15</v>
      </c>
      <c r="I399" t="str">
        <f>_xlfn.IFS(dOrders_1[[#This Row],[Waktu_Diserahkan_Kurir(Hari)]]&gt;$B$4,"Tidak Patuh",dOrders_1[[#This Row],[Waktu_Diserahkan_Kurir(Hari)]]="","Data Tidak Lengkap",TRUE,"Patuh")</f>
        <v>Tidak Patuh</v>
      </c>
      <c r="J399" t="str">
        <f>IF(OR(LEN(dOrders_1[[#This Row],[Nomor_Resi]])=$E$3,LEFT(dOrders_1[[#This Row],[Nomor_Resi]],4)=$E$4,ISNUMBER(VALUE(RIGHT(dOrders_1[[#This Row],[Nomor_Resi]],7)))),"Valid","Tidak Valid")</f>
        <v>Valid</v>
      </c>
      <c r="K399" t="str">
        <f>IF(dOrders_1[[#This Row],[Tgl_Pembayaran]]="","Data Tidak Lengkap","Lengkap")</f>
        <v>Lengkap</v>
      </c>
      <c r="L399" t="str">
        <f>IF(dOrders_1[[#This Row],[Tgl_Diserahkan_Kurir]]="","Data Tidak Lengkap","Lengkap")</f>
        <v>Lengkap</v>
      </c>
      <c r="M399" t="str">
        <f>IF(dOrders_1[[#This Row],[Kurir]]="","Data Tidak Lengkap","Lengkap")</f>
        <v>Lengkap</v>
      </c>
      <c r="N39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399" s="8" t="str">
        <f>IF(dOrders_1[Kurir]="","Kurir Tidak Diisi", IFERROR(VLOOKUP(dOrders_1[[#This Row],[Kurir]],$P$9:$Q$12,2,FALSE),dOrders_1[[#This Row],[Kurir]]))</f>
        <v>JNE</v>
      </c>
    </row>
    <row r="400" spans="2:19" x14ac:dyDescent="0.25">
      <c r="B400" t="s">
        <v>463</v>
      </c>
      <c r="C400" s="1">
        <v>44927</v>
      </c>
      <c r="D400" s="1">
        <v>44928</v>
      </c>
      <c r="E400" t="s">
        <v>7</v>
      </c>
      <c r="F400" t="s">
        <v>886</v>
      </c>
      <c r="G400" t="s">
        <v>11</v>
      </c>
      <c r="H400">
        <v>1</v>
      </c>
      <c r="I400" t="str">
        <f>_xlfn.IFS(dOrders_1[[#This Row],[Waktu_Diserahkan_Kurir(Hari)]]&gt;$B$4,"Tidak Patuh",dOrders_1[[#This Row],[Waktu_Diserahkan_Kurir(Hari)]]="","Data Tidak Lengkap",TRUE,"Patuh")</f>
        <v>Patuh</v>
      </c>
      <c r="J400" t="str">
        <f>IF(OR(LEN(dOrders_1[[#This Row],[Nomor_Resi]])=$E$3,LEFT(dOrders_1[[#This Row],[Nomor_Resi]],4)=$E$4,ISNUMBER(VALUE(RIGHT(dOrders_1[[#This Row],[Nomor_Resi]],7)))),"Valid","Tidak Valid")</f>
        <v>Valid</v>
      </c>
      <c r="K400" t="str">
        <f>IF(dOrders_1[[#This Row],[Tgl_Pembayaran]]="","Data Tidak Lengkap","Lengkap")</f>
        <v>Lengkap</v>
      </c>
      <c r="L400" t="str">
        <f>IF(dOrders_1[[#This Row],[Tgl_Diserahkan_Kurir]]="","Data Tidak Lengkap","Lengkap")</f>
        <v>Lengkap</v>
      </c>
      <c r="M400" t="str">
        <f>IF(dOrders_1[[#This Row],[Kurir]]="","Data Tidak Lengkap","Lengkap")</f>
        <v>Lengkap</v>
      </c>
      <c r="N40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00" s="8" t="str">
        <f>IF(dOrders_1[Kurir]="","Kurir Tidak Diisi", IFERROR(VLOOKUP(dOrders_1[[#This Row],[Kurir]],$P$9:$Q$12,2,FALSE),dOrders_1[[#This Row],[Kurir]]))</f>
        <v>JNE</v>
      </c>
    </row>
    <row r="401" spans="2:19" x14ac:dyDescent="0.25">
      <c r="B401" t="s">
        <v>464</v>
      </c>
      <c r="C401" s="1">
        <v>45450</v>
      </c>
      <c r="D401" s="1"/>
      <c r="E401" t="s">
        <v>23</v>
      </c>
      <c r="F401" t="s">
        <v>887</v>
      </c>
      <c r="G401" t="s">
        <v>32</v>
      </c>
      <c r="I401" t="str">
        <f>_xlfn.IFS(dOrders_1[[#This Row],[Waktu_Diserahkan_Kurir(Hari)]]&gt;$B$4,"Tidak Patuh",dOrders_1[[#This Row],[Waktu_Diserahkan_Kurir(Hari)]]="","Data Tidak Lengkap",TRUE,"Patuh")</f>
        <v>Data Tidak Lengkap</v>
      </c>
      <c r="J401" t="str">
        <f>IF(OR(LEN(dOrders_1[[#This Row],[Nomor_Resi]])=$E$3,LEFT(dOrders_1[[#This Row],[Nomor_Resi]],4)=$E$4,ISNUMBER(VALUE(RIGHT(dOrders_1[[#This Row],[Nomor_Resi]],7)))),"Valid","Tidak Valid")</f>
        <v>Valid</v>
      </c>
      <c r="K401" t="str">
        <f>IF(dOrders_1[[#This Row],[Tgl_Pembayaran]]="","Data Tidak Lengkap","Lengkap")</f>
        <v>Lengkap</v>
      </c>
      <c r="L401" t="str">
        <f>IF(dOrders_1[[#This Row],[Tgl_Diserahkan_Kurir]]="","Data Tidak Lengkap","Lengkap")</f>
        <v>Data Tidak Lengkap</v>
      </c>
      <c r="M401" t="str">
        <f>IF(dOrders_1[[#This Row],[Kurir]]="","Data Tidak Lengkap","Lengkap")</f>
        <v>Lengkap</v>
      </c>
      <c r="N401"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401" s="8" t="str">
        <f>IF(dOrders_1[Kurir]="","Kurir Tidak Diisi", IFERROR(VLOOKUP(dOrders_1[[#This Row],[Kurir]],$P$9:$Q$12,2,FALSE),dOrders_1[[#This Row],[Kurir]]))</f>
        <v>JNE</v>
      </c>
    </row>
    <row r="402" spans="2:19" x14ac:dyDescent="0.25">
      <c r="B402" t="s">
        <v>465</v>
      </c>
      <c r="C402" s="1">
        <v>45021</v>
      </c>
      <c r="D402" s="1">
        <v>45036</v>
      </c>
      <c r="E402" t="s">
        <v>7</v>
      </c>
      <c r="F402" t="s">
        <v>481</v>
      </c>
      <c r="G402" t="s">
        <v>11</v>
      </c>
      <c r="H402">
        <v>15</v>
      </c>
      <c r="I402" t="str">
        <f>_xlfn.IFS(dOrders_1[[#This Row],[Waktu_Diserahkan_Kurir(Hari)]]&gt;$B$4,"Tidak Patuh",dOrders_1[[#This Row],[Waktu_Diserahkan_Kurir(Hari)]]="","Data Tidak Lengkap",TRUE,"Patuh")</f>
        <v>Tidak Patuh</v>
      </c>
      <c r="J402" t="str">
        <f>IF(OR(LEN(dOrders_1[[#This Row],[Nomor_Resi]])=$E$3,LEFT(dOrders_1[[#This Row],[Nomor_Resi]],4)=$E$4,ISNUMBER(VALUE(RIGHT(dOrders_1[[#This Row],[Nomor_Resi]],7)))),"Valid","Tidak Valid")</f>
        <v>Valid</v>
      </c>
      <c r="K402" t="str">
        <f>IF(dOrders_1[[#This Row],[Tgl_Pembayaran]]="","Data Tidak Lengkap","Lengkap")</f>
        <v>Lengkap</v>
      </c>
      <c r="L402" t="str">
        <f>IF(dOrders_1[[#This Row],[Tgl_Diserahkan_Kurir]]="","Data Tidak Lengkap","Lengkap")</f>
        <v>Lengkap</v>
      </c>
      <c r="M402" t="str">
        <f>IF(dOrders_1[[#This Row],[Kurir]]="","Data Tidak Lengkap","Lengkap")</f>
        <v>Lengkap</v>
      </c>
      <c r="N40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02" s="8" t="str">
        <f>IF(dOrders_1[Kurir]="","Kurir Tidak Diisi", IFERROR(VLOOKUP(dOrders_1[[#This Row],[Kurir]],$P$9:$Q$12,2,FALSE),dOrders_1[[#This Row],[Kurir]]))</f>
        <v>JNE</v>
      </c>
    </row>
    <row r="403" spans="2:19" x14ac:dyDescent="0.25">
      <c r="B403" t="s">
        <v>466</v>
      </c>
      <c r="C403" s="1">
        <v>45584</v>
      </c>
      <c r="D403" s="1">
        <v>45591</v>
      </c>
      <c r="E403" t="s">
        <v>25</v>
      </c>
      <c r="F403" t="s">
        <v>888</v>
      </c>
      <c r="G403" t="s">
        <v>8</v>
      </c>
      <c r="H403">
        <v>7</v>
      </c>
      <c r="I403" t="str">
        <f>_xlfn.IFS(dOrders_1[[#This Row],[Waktu_Diserahkan_Kurir(Hari)]]&gt;$B$4,"Tidak Patuh",dOrders_1[[#This Row],[Waktu_Diserahkan_Kurir(Hari)]]="","Data Tidak Lengkap",TRUE,"Patuh")</f>
        <v>Tidak Patuh</v>
      </c>
      <c r="J403" t="str">
        <f>IF(OR(LEN(dOrders_1[[#This Row],[Nomor_Resi]])=$E$3,LEFT(dOrders_1[[#This Row],[Nomor_Resi]],4)=$E$4,ISNUMBER(VALUE(RIGHT(dOrders_1[[#This Row],[Nomor_Resi]],7)))),"Valid","Tidak Valid")</f>
        <v>Valid</v>
      </c>
      <c r="K403" t="str">
        <f>IF(dOrders_1[[#This Row],[Tgl_Pembayaran]]="","Data Tidak Lengkap","Lengkap")</f>
        <v>Lengkap</v>
      </c>
      <c r="L403" t="str">
        <f>IF(dOrders_1[[#This Row],[Tgl_Diserahkan_Kurir]]="","Data Tidak Lengkap","Lengkap")</f>
        <v>Lengkap</v>
      </c>
      <c r="M403" t="str">
        <f>IF(dOrders_1[[#This Row],[Kurir]]="","Data Tidak Lengkap","Lengkap")</f>
        <v>Lengkap</v>
      </c>
      <c r="N40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03" s="8" t="str">
        <f>IF(dOrders_1[Kurir]="","Kurir Tidak Diisi", IFERROR(VLOOKUP(dOrders_1[[#This Row],[Kurir]],$P$9:$Q$12,2,FALSE),dOrders_1[[#This Row],[Kurir]]))</f>
        <v>SiCepat</v>
      </c>
    </row>
    <row r="404" spans="2:19" x14ac:dyDescent="0.25">
      <c r="B404" t="s">
        <v>467</v>
      </c>
      <c r="C404" s="1">
        <v>45817</v>
      </c>
      <c r="D404" s="1">
        <v>45822</v>
      </c>
      <c r="E404" t="s">
        <v>23</v>
      </c>
      <c r="F404" t="s">
        <v>22</v>
      </c>
      <c r="G404" t="s">
        <v>11</v>
      </c>
      <c r="H404">
        <v>5</v>
      </c>
      <c r="I404" t="str">
        <f>_xlfn.IFS(dOrders_1[[#This Row],[Waktu_Diserahkan_Kurir(Hari)]]&gt;$B$4,"Tidak Patuh",dOrders_1[[#This Row],[Waktu_Diserahkan_Kurir(Hari)]]="","Data Tidak Lengkap",TRUE,"Patuh")</f>
        <v>Patuh</v>
      </c>
      <c r="J404" t="str">
        <f>IF(OR(LEN(dOrders_1[[#This Row],[Nomor_Resi]])=$E$3,LEFT(dOrders_1[[#This Row],[Nomor_Resi]],4)=$E$4,ISNUMBER(VALUE(RIGHT(dOrders_1[[#This Row],[Nomor_Resi]],7)))),"Valid","Tidak Valid")</f>
        <v>Tidak Valid</v>
      </c>
      <c r="K404" t="str">
        <f>IF(dOrders_1[[#This Row],[Tgl_Pembayaran]]="","Data Tidak Lengkap","Lengkap")</f>
        <v>Lengkap</v>
      </c>
      <c r="L404" t="str">
        <f>IF(dOrders_1[[#This Row],[Tgl_Diserahkan_Kurir]]="","Data Tidak Lengkap","Lengkap")</f>
        <v>Lengkap</v>
      </c>
      <c r="M404" t="str">
        <f>IF(dOrders_1[[#This Row],[Kurir]]="","Data Tidak Lengkap","Lengkap")</f>
        <v>Lengkap</v>
      </c>
      <c r="N404"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404" s="8" t="str">
        <f>IF(dOrders_1[Kurir]="","Kurir Tidak Diisi", IFERROR(VLOOKUP(dOrders_1[[#This Row],[Kurir]],$P$9:$Q$12,2,FALSE),dOrders_1[[#This Row],[Kurir]]))</f>
        <v>JNE</v>
      </c>
    </row>
    <row r="405" spans="2:19" x14ac:dyDescent="0.25">
      <c r="B405" t="s">
        <v>468</v>
      </c>
      <c r="C405" s="1">
        <v>45505</v>
      </c>
      <c r="D405" s="1">
        <v>45508</v>
      </c>
      <c r="E405" t="s">
        <v>9</v>
      </c>
      <c r="F405" t="s">
        <v>485</v>
      </c>
      <c r="G405" t="s">
        <v>32</v>
      </c>
      <c r="H405">
        <v>3</v>
      </c>
      <c r="I405" t="str">
        <f>_xlfn.IFS(dOrders_1[[#This Row],[Waktu_Diserahkan_Kurir(Hari)]]&gt;$B$4,"Tidak Patuh",dOrders_1[[#This Row],[Waktu_Diserahkan_Kurir(Hari)]]="","Data Tidak Lengkap",TRUE,"Patuh")</f>
        <v>Patuh</v>
      </c>
      <c r="J405" t="str">
        <f>IF(OR(LEN(dOrders_1[[#This Row],[Nomor_Resi]])=$E$3,LEFT(dOrders_1[[#This Row],[Nomor_Resi]],4)=$E$4,ISNUMBER(VALUE(RIGHT(dOrders_1[[#This Row],[Nomor_Resi]],7)))),"Valid","Tidak Valid")</f>
        <v>Valid</v>
      </c>
      <c r="K405" t="str">
        <f>IF(dOrders_1[[#This Row],[Tgl_Pembayaran]]="","Data Tidak Lengkap","Lengkap")</f>
        <v>Lengkap</v>
      </c>
      <c r="L405" t="str">
        <f>IF(dOrders_1[[#This Row],[Tgl_Diserahkan_Kurir]]="","Data Tidak Lengkap","Lengkap")</f>
        <v>Lengkap</v>
      </c>
      <c r="M405" t="str">
        <f>IF(dOrders_1[[#This Row],[Kurir]]="","Data Tidak Lengkap","Lengkap")</f>
        <v>Lengkap</v>
      </c>
      <c r="N40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05" s="8" t="str">
        <f>IF(dOrders_1[Kurir]="","Kurir Tidak Diisi", IFERROR(VLOOKUP(dOrders_1[[#This Row],[Kurir]],$P$9:$Q$12,2,FALSE),dOrders_1[[#This Row],[Kurir]]))</f>
        <v>SiCepat</v>
      </c>
    </row>
    <row r="406" spans="2:19" x14ac:dyDescent="0.25">
      <c r="B406" t="s">
        <v>469</v>
      </c>
      <c r="C406" s="1">
        <v>45223</v>
      </c>
      <c r="D406" s="1">
        <v>45238</v>
      </c>
      <c r="E406" t="s">
        <v>9</v>
      </c>
      <c r="F406" t="s">
        <v>889</v>
      </c>
      <c r="G406" t="s">
        <v>8</v>
      </c>
      <c r="H406">
        <v>15</v>
      </c>
      <c r="I406" t="str">
        <f>_xlfn.IFS(dOrders_1[[#This Row],[Waktu_Diserahkan_Kurir(Hari)]]&gt;$B$4,"Tidak Patuh",dOrders_1[[#This Row],[Waktu_Diserahkan_Kurir(Hari)]]="","Data Tidak Lengkap",TRUE,"Patuh")</f>
        <v>Tidak Patuh</v>
      </c>
      <c r="J406" t="str">
        <f>IF(OR(LEN(dOrders_1[[#This Row],[Nomor_Resi]])=$E$3,LEFT(dOrders_1[[#This Row],[Nomor_Resi]],4)=$E$4,ISNUMBER(VALUE(RIGHT(dOrders_1[[#This Row],[Nomor_Resi]],7)))),"Valid","Tidak Valid")</f>
        <v>Valid</v>
      </c>
      <c r="K406" t="str">
        <f>IF(dOrders_1[[#This Row],[Tgl_Pembayaran]]="","Data Tidak Lengkap","Lengkap")</f>
        <v>Lengkap</v>
      </c>
      <c r="L406" t="str">
        <f>IF(dOrders_1[[#This Row],[Tgl_Diserahkan_Kurir]]="","Data Tidak Lengkap","Lengkap")</f>
        <v>Lengkap</v>
      </c>
      <c r="M406" t="str">
        <f>IF(dOrders_1[[#This Row],[Kurir]]="","Data Tidak Lengkap","Lengkap")</f>
        <v>Lengkap</v>
      </c>
      <c r="N40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06" s="8" t="str">
        <f>IF(dOrders_1[Kurir]="","Kurir Tidak Diisi", IFERROR(VLOOKUP(dOrders_1[[#This Row],[Kurir]],$P$9:$Q$12,2,FALSE),dOrders_1[[#This Row],[Kurir]]))</f>
        <v>SiCepat</v>
      </c>
    </row>
    <row r="407" spans="2:19" x14ac:dyDescent="0.25">
      <c r="B407" t="s">
        <v>470</v>
      </c>
      <c r="C407" s="1">
        <v>45419</v>
      </c>
      <c r="D407" s="1">
        <v>45424</v>
      </c>
      <c r="E407" t="s">
        <v>7</v>
      </c>
      <c r="F407" t="s">
        <v>488</v>
      </c>
      <c r="G407" t="s">
        <v>8</v>
      </c>
      <c r="H407">
        <v>5</v>
      </c>
      <c r="I407" t="str">
        <f>_xlfn.IFS(dOrders_1[[#This Row],[Waktu_Diserahkan_Kurir(Hari)]]&gt;$B$4,"Tidak Patuh",dOrders_1[[#This Row],[Waktu_Diserahkan_Kurir(Hari)]]="","Data Tidak Lengkap",TRUE,"Patuh")</f>
        <v>Patuh</v>
      </c>
      <c r="J407" t="str">
        <f>IF(OR(LEN(dOrders_1[[#This Row],[Nomor_Resi]])=$E$3,LEFT(dOrders_1[[#This Row],[Nomor_Resi]],4)=$E$4,ISNUMBER(VALUE(RIGHT(dOrders_1[[#This Row],[Nomor_Resi]],7)))),"Valid","Tidak Valid")</f>
        <v>Valid</v>
      </c>
      <c r="K407" t="str">
        <f>IF(dOrders_1[[#This Row],[Tgl_Pembayaran]]="","Data Tidak Lengkap","Lengkap")</f>
        <v>Lengkap</v>
      </c>
      <c r="L407" t="str">
        <f>IF(dOrders_1[[#This Row],[Tgl_Diserahkan_Kurir]]="","Data Tidak Lengkap","Lengkap")</f>
        <v>Lengkap</v>
      </c>
      <c r="M407" t="str">
        <f>IF(dOrders_1[[#This Row],[Kurir]]="","Data Tidak Lengkap","Lengkap")</f>
        <v>Lengkap</v>
      </c>
      <c r="N40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07" s="8" t="str">
        <f>IF(dOrders_1[Kurir]="","Kurir Tidak Diisi", IFERROR(VLOOKUP(dOrders_1[[#This Row],[Kurir]],$P$9:$Q$12,2,FALSE),dOrders_1[[#This Row],[Kurir]]))</f>
        <v>JNE</v>
      </c>
    </row>
    <row r="408" spans="2:19" x14ac:dyDescent="0.25">
      <c r="B408" t="s">
        <v>471</v>
      </c>
      <c r="C408" s="1">
        <v>45614</v>
      </c>
      <c r="D408" s="1">
        <v>45629</v>
      </c>
      <c r="E408" t="s">
        <v>9</v>
      </c>
      <c r="F408" t="s">
        <v>22</v>
      </c>
      <c r="G408" t="s">
        <v>32</v>
      </c>
      <c r="H408">
        <v>15</v>
      </c>
      <c r="I408" t="str">
        <f>_xlfn.IFS(dOrders_1[[#This Row],[Waktu_Diserahkan_Kurir(Hari)]]&gt;$B$4,"Tidak Patuh",dOrders_1[[#This Row],[Waktu_Diserahkan_Kurir(Hari)]]="","Data Tidak Lengkap",TRUE,"Patuh")</f>
        <v>Tidak Patuh</v>
      </c>
      <c r="J408" t="str">
        <f>IF(OR(LEN(dOrders_1[[#This Row],[Nomor_Resi]])=$E$3,LEFT(dOrders_1[[#This Row],[Nomor_Resi]],4)=$E$4,ISNUMBER(VALUE(RIGHT(dOrders_1[[#This Row],[Nomor_Resi]],7)))),"Valid","Tidak Valid")</f>
        <v>Tidak Valid</v>
      </c>
      <c r="K408" t="str">
        <f>IF(dOrders_1[[#This Row],[Tgl_Pembayaran]]="","Data Tidak Lengkap","Lengkap")</f>
        <v>Lengkap</v>
      </c>
      <c r="L408" t="str">
        <f>IF(dOrders_1[[#This Row],[Tgl_Diserahkan_Kurir]]="","Data Tidak Lengkap","Lengkap")</f>
        <v>Lengkap</v>
      </c>
      <c r="M408" t="str">
        <f>IF(dOrders_1[[#This Row],[Kurir]]="","Data Tidak Lengkap","Lengkap")</f>
        <v>Lengkap</v>
      </c>
      <c r="N408"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408" s="8" t="str">
        <f>IF(dOrders_1[Kurir]="","Kurir Tidak Diisi", IFERROR(VLOOKUP(dOrders_1[[#This Row],[Kurir]],$P$9:$Q$12,2,FALSE),dOrders_1[[#This Row],[Kurir]]))</f>
        <v>SiCepat</v>
      </c>
    </row>
    <row r="409" spans="2:19" x14ac:dyDescent="0.25">
      <c r="B409" t="s">
        <v>472</v>
      </c>
      <c r="C409" s="1">
        <v>45100</v>
      </c>
      <c r="D409" s="1">
        <v>45110</v>
      </c>
      <c r="E409" t="s">
        <v>7</v>
      </c>
      <c r="F409" t="s">
        <v>890</v>
      </c>
      <c r="G409" t="s">
        <v>11</v>
      </c>
      <c r="H409">
        <v>10</v>
      </c>
      <c r="I409" t="str">
        <f>_xlfn.IFS(dOrders_1[[#This Row],[Waktu_Diserahkan_Kurir(Hari)]]&gt;$B$4,"Tidak Patuh",dOrders_1[[#This Row],[Waktu_Diserahkan_Kurir(Hari)]]="","Data Tidak Lengkap",TRUE,"Patuh")</f>
        <v>Tidak Patuh</v>
      </c>
      <c r="J409" t="str">
        <f>IF(OR(LEN(dOrders_1[[#This Row],[Nomor_Resi]])=$E$3,LEFT(dOrders_1[[#This Row],[Nomor_Resi]],4)=$E$4,ISNUMBER(VALUE(RIGHT(dOrders_1[[#This Row],[Nomor_Resi]],7)))),"Valid","Tidak Valid")</f>
        <v>Valid</v>
      </c>
      <c r="K409" t="str">
        <f>IF(dOrders_1[[#This Row],[Tgl_Pembayaran]]="","Data Tidak Lengkap","Lengkap")</f>
        <v>Lengkap</v>
      </c>
      <c r="L409" t="str">
        <f>IF(dOrders_1[[#This Row],[Tgl_Diserahkan_Kurir]]="","Data Tidak Lengkap","Lengkap")</f>
        <v>Lengkap</v>
      </c>
      <c r="M409" t="str">
        <f>IF(dOrders_1[[#This Row],[Kurir]]="","Data Tidak Lengkap","Lengkap")</f>
        <v>Lengkap</v>
      </c>
      <c r="N40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09" s="8" t="str">
        <f>IF(dOrders_1[Kurir]="","Kurir Tidak Diisi", IFERROR(VLOOKUP(dOrders_1[[#This Row],[Kurir]],$P$9:$Q$12,2,FALSE),dOrders_1[[#This Row],[Kurir]]))</f>
        <v>JNE</v>
      </c>
    </row>
    <row r="410" spans="2:19" x14ac:dyDescent="0.25">
      <c r="B410" t="s">
        <v>473</v>
      </c>
      <c r="C410" s="1">
        <v>45078</v>
      </c>
      <c r="D410" s="1">
        <v>45085</v>
      </c>
      <c r="E410" t="s">
        <v>9</v>
      </c>
      <c r="F410" t="s">
        <v>22</v>
      </c>
      <c r="G410" t="s">
        <v>8</v>
      </c>
      <c r="H410">
        <v>7</v>
      </c>
      <c r="I410" t="str">
        <f>_xlfn.IFS(dOrders_1[[#This Row],[Waktu_Diserahkan_Kurir(Hari)]]&gt;$B$4,"Tidak Patuh",dOrders_1[[#This Row],[Waktu_Diserahkan_Kurir(Hari)]]="","Data Tidak Lengkap",TRUE,"Patuh")</f>
        <v>Tidak Patuh</v>
      </c>
      <c r="J410" t="str">
        <f>IF(OR(LEN(dOrders_1[[#This Row],[Nomor_Resi]])=$E$3,LEFT(dOrders_1[[#This Row],[Nomor_Resi]],4)=$E$4,ISNUMBER(VALUE(RIGHT(dOrders_1[[#This Row],[Nomor_Resi]],7)))),"Valid","Tidak Valid")</f>
        <v>Tidak Valid</v>
      </c>
      <c r="K410" t="str">
        <f>IF(dOrders_1[[#This Row],[Tgl_Pembayaran]]="","Data Tidak Lengkap","Lengkap")</f>
        <v>Lengkap</v>
      </c>
      <c r="L410" t="str">
        <f>IF(dOrders_1[[#This Row],[Tgl_Diserahkan_Kurir]]="","Data Tidak Lengkap","Lengkap")</f>
        <v>Lengkap</v>
      </c>
      <c r="M410" t="str">
        <f>IF(dOrders_1[[#This Row],[Kurir]]="","Data Tidak Lengkap","Lengkap")</f>
        <v>Lengkap</v>
      </c>
      <c r="N410"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410" s="8" t="str">
        <f>IF(dOrders_1[Kurir]="","Kurir Tidak Diisi", IFERROR(VLOOKUP(dOrders_1[[#This Row],[Kurir]],$P$9:$Q$12,2,FALSE),dOrders_1[[#This Row],[Kurir]]))</f>
        <v>SiCepat</v>
      </c>
    </row>
    <row r="411" spans="2:19" x14ac:dyDescent="0.25">
      <c r="B411" t="s">
        <v>474</v>
      </c>
      <c r="C411" s="1">
        <v>45684</v>
      </c>
      <c r="D411" s="1">
        <v>45689</v>
      </c>
      <c r="E411" t="s">
        <v>9</v>
      </c>
      <c r="F411" t="s">
        <v>891</v>
      </c>
      <c r="G411" t="s">
        <v>32</v>
      </c>
      <c r="H411">
        <v>5</v>
      </c>
      <c r="I411" t="str">
        <f>_xlfn.IFS(dOrders_1[[#This Row],[Waktu_Diserahkan_Kurir(Hari)]]&gt;$B$4,"Tidak Patuh",dOrders_1[[#This Row],[Waktu_Diserahkan_Kurir(Hari)]]="","Data Tidak Lengkap",TRUE,"Patuh")</f>
        <v>Patuh</v>
      </c>
      <c r="J411" t="str">
        <f>IF(OR(LEN(dOrders_1[[#This Row],[Nomor_Resi]])=$E$3,LEFT(dOrders_1[[#This Row],[Nomor_Resi]],4)=$E$4,ISNUMBER(VALUE(RIGHT(dOrders_1[[#This Row],[Nomor_Resi]],7)))),"Valid","Tidak Valid")</f>
        <v>Valid</v>
      </c>
      <c r="K411" t="str">
        <f>IF(dOrders_1[[#This Row],[Tgl_Pembayaran]]="","Data Tidak Lengkap","Lengkap")</f>
        <v>Lengkap</v>
      </c>
      <c r="L411" t="str">
        <f>IF(dOrders_1[[#This Row],[Tgl_Diserahkan_Kurir]]="","Data Tidak Lengkap","Lengkap")</f>
        <v>Lengkap</v>
      </c>
      <c r="M411" t="str">
        <f>IF(dOrders_1[[#This Row],[Kurir]]="","Data Tidak Lengkap","Lengkap")</f>
        <v>Lengkap</v>
      </c>
      <c r="N41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11" s="8" t="str">
        <f>IF(dOrders_1[Kurir]="","Kurir Tidak Diisi", IFERROR(VLOOKUP(dOrders_1[[#This Row],[Kurir]],$P$9:$Q$12,2,FALSE),dOrders_1[[#This Row],[Kurir]]))</f>
        <v>SiCepat</v>
      </c>
    </row>
    <row r="412" spans="2:19" x14ac:dyDescent="0.25">
      <c r="B412" t="s">
        <v>475</v>
      </c>
      <c r="C412" s="1">
        <v>45101</v>
      </c>
      <c r="D412" s="1">
        <v>45102</v>
      </c>
      <c r="E412" t="s">
        <v>7</v>
      </c>
      <c r="F412" t="s">
        <v>24</v>
      </c>
      <c r="G412" t="s">
        <v>32</v>
      </c>
      <c r="H412">
        <v>1</v>
      </c>
      <c r="I412" t="str">
        <f>_xlfn.IFS(dOrders_1[[#This Row],[Waktu_Diserahkan_Kurir(Hari)]]&gt;$B$4,"Tidak Patuh",dOrders_1[[#This Row],[Waktu_Diserahkan_Kurir(Hari)]]="","Data Tidak Lengkap",TRUE,"Patuh")</f>
        <v>Patuh</v>
      </c>
      <c r="J412" t="str">
        <f>IF(OR(LEN(dOrders_1[[#This Row],[Nomor_Resi]])=$E$3,LEFT(dOrders_1[[#This Row],[Nomor_Resi]],4)=$E$4,ISNUMBER(VALUE(RIGHT(dOrders_1[[#This Row],[Nomor_Resi]],7)))),"Valid","Tidak Valid")</f>
        <v>Tidak Valid</v>
      </c>
      <c r="K412" t="str">
        <f>IF(dOrders_1[[#This Row],[Tgl_Pembayaran]]="","Data Tidak Lengkap","Lengkap")</f>
        <v>Lengkap</v>
      </c>
      <c r="L412" t="str">
        <f>IF(dOrders_1[[#This Row],[Tgl_Diserahkan_Kurir]]="","Data Tidak Lengkap","Lengkap")</f>
        <v>Lengkap</v>
      </c>
      <c r="M412" t="str">
        <f>IF(dOrders_1[[#This Row],[Kurir]]="","Data Tidak Lengkap","Lengkap")</f>
        <v>Lengkap</v>
      </c>
      <c r="N412"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412" s="8" t="str">
        <f>IF(dOrders_1[Kurir]="","Kurir Tidak Diisi", IFERROR(VLOOKUP(dOrders_1[[#This Row],[Kurir]],$P$9:$Q$12,2,FALSE),dOrders_1[[#This Row],[Kurir]]))</f>
        <v>JNE</v>
      </c>
    </row>
    <row r="413" spans="2:19" x14ac:dyDescent="0.25">
      <c r="B413" t="s">
        <v>476</v>
      </c>
      <c r="C413" s="1">
        <v>45603</v>
      </c>
      <c r="D413" s="1">
        <v>46207</v>
      </c>
      <c r="E413" t="s">
        <v>25</v>
      </c>
      <c r="F413" t="s">
        <v>892</v>
      </c>
      <c r="G413" t="s">
        <v>11</v>
      </c>
      <c r="H413">
        <v>604</v>
      </c>
      <c r="I413" t="str">
        <f>_xlfn.IFS(dOrders_1[[#This Row],[Waktu_Diserahkan_Kurir(Hari)]]&gt;$B$4,"Tidak Patuh",dOrders_1[[#This Row],[Waktu_Diserahkan_Kurir(Hari)]]="","Data Tidak Lengkap",TRUE,"Patuh")</f>
        <v>Tidak Patuh</v>
      </c>
      <c r="J413" t="str">
        <f>IF(OR(LEN(dOrders_1[[#This Row],[Nomor_Resi]])=$E$3,LEFT(dOrders_1[[#This Row],[Nomor_Resi]],4)=$E$4,ISNUMBER(VALUE(RIGHT(dOrders_1[[#This Row],[Nomor_Resi]],7)))),"Valid","Tidak Valid")</f>
        <v>Valid</v>
      </c>
      <c r="K413" t="str">
        <f>IF(dOrders_1[[#This Row],[Tgl_Pembayaran]]="","Data Tidak Lengkap","Lengkap")</f>
        <v>Lengkap</v>
      </c>
      <c r="L413" t="str">
        <f>IF(dOrders_1[[#This Row],[Tgl_Diserahkan_Kurir]]="","Data Tidak Lengkap","Lengkap")</f>
        <v>Lengkap</v>
      </c>
      <c r="M413" t="str">
        <f>IF(dOrders_1[[#This Row],[Kurir]]="","Data Tidak Lengkap","Lengkap")</f>
        <v>Lengkap</v>
      </c>
      <c r="N41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13" s="8" t="str">
        <f>IF(dOrders_1[Kurir]="","Kurir Tidak Diisi", IFERROR(VLOOKUP(dOrders_1[[#This Row],[Kurir]],$P$9:$Q$12,2,FALSE),dOrders_1[[#This Row],[Kurir]]))</f>
        <v>SiCepat</v>
      </c>
    </row>
    <row r="414" spans="2:19" x14ac:dyDescent="0.25">
      <c r="B414" t="s">
        <v>477</v>
      </c>
      <c r="C414" s="1">
        <v>45471</v>
      </c>
      <c r="D414" s="1">
        <v>45473</v>
      </c>
      <c r="E414" t="s">
        <v>7</v>
      </c>
      <c r="F414" t="s">
        <v>893</v>
      </c>
      <c r="G414" t="s">
        <v>8</v>
      </c>
      <c r="H414">
        <v>2</v>
      </c>
      <c r="I414" t="str">
        <f>_xlfn.IFS(dOrders_1[[#This Row],[Waktu_Diserahkan_Kurir(Hari)]]&gt;$B$4,"Tidak Patuh",dOrders_1[[#This Row],[Waktu_Diserahkan_Kurir(Hari)]]="","Data Tidak Lengkap",TRUE,"Patuh")</f>
        <v>Patuh</v>
      </c>
      <c r="J414" t="str">
        <f>IF(OR(LEN(dOrders_1[[#This Row],[Nomor_Resi]])=$E$3,LEFT(dOrders_1[[#This Row],[Nomor_Resi]],4)=$E$4,ISNUMBER(VALUE(RIGHT(dOrders_1[[#This Row],[Nomor_Resi]],7)))),"Valid","Tidak Valid")</f>
        <v>Valid</v>
      </c>
      <c r="K414" t="str">
        <f>IF(dOrders_1[[#This Row],[Tgl_Pembayaran]]="","Data Tidak Lengkap","Lengkap")</f>
        <v>Lengkap</v>
      </c>
      <c r="L414" t="str">
        <f>IF(dOrders_1[[#This Row],[Tgl_Diserahkan_Kurir]]="","Data Tidak Lengkap","Lengkap")</f>
        <v>Lengkap</v>
      </c>
      <c r="M414" t="str">
        <f>IF(dOrders_1[[#This Row],[Kurir]]="","Data Tidak Lengkap","Lengkap")</f>
        <v>Lengkap</v>
      </c>
      <c r="N41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14" s="8" t="str">
        <f>IF(dOrders_1[Kurir]="","Kurir Tidak Diisi", IFERROR(VLOOKUP(dOrders_1[[#This Row],[Kurir]],$P$9:$Q$12,2,FALSE),dOrders_1[[#This Row],[Kurir]]))</f>
        <v>JNE</v>
      </c>
    </row>
    <row r="415" spans="2:19" x14ac:dyDescent="0.25">
      <c r="B415" t="s">
        <v>478</v>
      </c>
      <c r="C415" s="1">
        <v>45282</v>
      </c>
      <c r="D415" s="1">
        <v>45292</v>
      </c>
      <c r="E415" t="s">
        <v>25</v>
      </c>
      <c r="F415" t="s">
        <v>894</v>
      </c>
      <c r="G415" t="s">
        <v>8</v>
      </c>
      <c r="H415">
        <v>10</v>
      </c>
      <c r="I415" t="str">
        <f>_xlfn.IFS(dOrders_1[[#This Row],[Waktu_Diserahkan_Kurir(Hari)]]&gt;$B$4,"Tidak Patuh",dOrders_1[[#This Row],[Waktu_Diserahkan_Kurir(Hari)]]="","Data Tidak Lengkap",TRUE,"Patuh")</f>
        <v>Tidak Patuh</v>
      </c>
      <c r="J415" t="str">
        <f>IF(OR(LEN(dOrders_1[[#This Row],[Nomor_Resi]])=$E$3,LEFT(dOrders_1[[#This Row],[Nomor_Resi]],4)=$E$4,ISNUMBER(VALUE(RIGHT(dOrders_1[[#This Row],[Nomor_Resi]],7)))),"Valid","Tidak Valid")</f>
        <v>Valid</v>
      </c>
      <c r="K415" t="str">
        <f>IF(dOrders_1[[#This Row],[Tgl_Pembayaran]]="","Data Tidak Lengkap","Lengkap")</f>
        <v>Lengkap</v>
      </c>
      <c r="L415" t="str">
        <f>IF(dOrders_1[[#This Row],[Tgl_Diserahkan_Kurir]]="","Data Tidak Lengkap","Lengkap")</f>
        <v>Lengkap</v>
      </c>
      <c r="M415" t="str">
        <f>IF(dOrders_1[[#This Row],[Kurir]]="","Data Tidak Lengkap","Lengkap")</f>
        <v>Lengkap</v>
      </c>
      <c r="N41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15" s="8" t="str">
        <f>IF(dOrders_1[Kurir]="","Kurir Tidak Diisi", IFERROR(VLOOKUP(dOrders_1[[#This Row],[Kurir]],$P$9:$Q$12,2,FALSE),dOrders_1[[#This Row],[Kurir]]))</f>
        <v>SiCepat</v>
      </c>
    </row>
    <row r="416" spans="2:19" x14ac:dyDescent="0.25">
      <c r="B416" t="s">
        <v>479</v>
      </c>
      <c r="C416" s="1">
        <v>45276</v>
      </c>
      <c r="D416" s="1">
        <v>45291</v>
      </c>
      <c r="E416" t="s">
        <v>23</v>
      </c>
      <c r="F416" t="s">
        <v>895</v>
      </c>
      <c r="G416" t="s">
        <v>32</v>
      </c>
      <c r="H416">
        <v>15</v>
      </c>
      <c r="I416" t="str">
        <f>_xlfn.IFS(dOrders_1[[#This Row],[Waktu_Diserahkan_Kurir(Hari)]]&gt;$B$4,"Tidak Patuh",dOrders_1[[#This Row],[Waktu_Diserahkan_Kurir(Hari)]]="","Data Tidak Lengkap",TRUE,"Patuh")</f>
        <v>Tidak Patuh</v>
      </c>
      <c r="J416" t="str">
        <f>IF(OR(LEN(dOrders_1[[#This Row],[Nomor_Resi]])=$E$3,LEFT(dOrders_1[[#This Row],[Nomor_Resi]],4)=$E$4,ISNUMBER(VALUE(RIGHT(dOrders_1[[#This Row],[Nomor_Resi]],7)))),"Valid","Tidak Valid")</f>
        <v>Valid</v>
      </c>
      <c r="K416" t="str">
        <f>IF(dOrders_1[[#This Row],[Tgl_Pembayaran]]="","Data Tidak Lengkap","Lengkap")</f>
        <v>Lengkap</v>
      </c>
      <c r="L416" t="str">
        <f>IF(dOrders_1[[#This Row],[Tgl_Diserahkan_Kurir]]="","Data Tidak Lengkap","Lengkap")</f>
        <v>Lengkap</v>
      </c>
      <c r="M416" t="str">
        <f>IF(dOrders_1[[#This Row],[Kurir]]="","Data Tidak Lengkap","Lengkap")</f>
        <v>Lengkap</v>
      </c>
      <c r="N41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16" s="8" t="str">
        <f>IF(dOrders_1[Kurir]="","Kurir Tidak Diisi", IFERROR(VLOOKUP(dOrders_1[[#This Row],[Kurir]],$P$9:$Q$12,2,FALSE),dOrders_1[[#This Row],[Kurir]]))</f>
        <v>JNE</v>
      </c>
    </row>
    <row r="417" spans="2:19" x14ac:dyDescent="0.25">
      <c r="B417" t="s">
        <v>480</v>
      </c>
      <c r="C417" s="1">
        <v>45482</v>
      </c>
      <c r="D417" s="1">
        <v>45485</v>
      </c>
      <c r="E417" t="s">
        <v>25</v>
      </c>
      <c r="F417" t="s">
        <v>896</v>
      </c>
      <c r="G417" t="s">
        <v>8</v>
      </c>
      <c r="H417">
        <v>3</v>
      </c>
      <c r="I417" t="str">
        <f>_xlfn.IFS(dOrders_1[[#This Row],[Waktu_Diserahkan_Kurir(Hari)]]&gt;$B$4,"Tidak Patuh",dOrders_1[[#This Row],[Waktu_Diserahkan_Kurir(Hari)]]="","Data Tidak Lengkap",TRUE,"Patuh")</f>
        <v>Patuh</v>
      </c>
      <c r="J417" t="str">
        <f>IF(OR(LEN(dOrders_1[[#This Row],[Nomor_Resi]])=$E$3,LEFT(dOrders_1[[#This Row],[Nomor_Resi]],4)=$E$4,ISNUMBER(VALUE(RIGHT(dOrders_1[[#This Row],[Nomor_Resi]],7)))),"Valid","Tidak Valid")</f>
        <v>Valid</v>
      </c>
      <c r="K417" t="str">
        <f>IF(dOrders_1[[#This Row],[Tgl_Pembayaran]]="","Data Tidak Lengkap","Lengkap")</f>
        <v>Lengkap</v>
      </c>
      <c r="L417" t="str">
        <f>IF(dOrders_1[[#This Row],[Tgl_Diserahkan_Kurir]]="","Data Tidak Lengkap","Lengkap")</f>
        <v>Lengkap</v>
      </c>
      <c r="M417" t="str">
        <f>IF(dOrders_1[[#This Row],[Kurir]]="","Data Tidak Lengkap","Lengkap")</f>
        <v>Lengkap</v>
      </c>
      <c r="N41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17" s="8" t="str">
        <f>IF(dOrders_1[Kurir]="","Kurir Tidak Diisi", IFERROR(VLOOKUP(dOrders_1[[#This Row],[Kurir]],$P$9:$Q$12,2,FALSE),dOrders_1[[#This Row],[Kurir]]))</f>
        <v>SiCepat</v>
      </c>
    </row>
    <row r="418" spans="2:19" x14ac:dyDescent="0.25">
      <c r="B418" t="s">
        <v>482</v>
      </c>
      <c r="C418" s="1">
        <v>45598</v>
      </c>
      <c r="D418" s="1">
        <v>45601</v>
      </c>
      <c r="E418" t="s">
        <v>7</v>
      </c>
      <c r="F418" t="s">
        <v>12</v>
      </c>
      <c r="G418" t="s">
        <v>32</v>
      </c>
      <c r="H418">
        <v>3</v>
      </c>
      <c r="I418" t="str">
        <f>_xlfn.IFS(dOrders_1[[#This Row],[Waktu_Diserahkan_Kurir(Hari)]]&gt;$B$4,"Tidak Patuh",dOrders_1[[#This Row],[Waktu_Diserahkan_Kurir(Hari)]]="","Data Tidak Lengkap",TRUE,"Patuh")</f>
        <v>Patuh</v>
      </c>
      <c r="J418" t="str">
        <f>IF(OR(LEN(dOrders_1[[#This Row],[Nomor_Resi]])=$E$3,LEFT(dOrders_1[[#This Row],[Nomor_Resi]],4)=$E$4,ISNUMBER(VALUE(RIGHT(dOrders_1[[#This Row],[Nomor_Resi]],7)))),"Valid","Tidak Valid")</f>
        <v>Tidak Valid</v>
      </c>
      <c r="K418" t="str">
        <f>IF(dOrders_1[[#This Row],[Tgl_Pembayaran]]="","Data Tidak Lengkap","Lengkap")</f>
        <v>Lengkap</v>
      </c>
      <c r="L418" t="str">
        <f>IF(dOrders_1[[#This Row],[Tgl_Diserahkan_Kurir]]="","Data Tidak Lengkap","Lengkap")</f>
        <v>Lengkap</v>
      </c>
      <c r="M418" t="str">
        <f>IF(dOrders_1[[#This Row],[Kurir]]="","Data Tidak Lengkap","Lengkap")</f>
        <v>Lengkap</v>
      </c>
      <c r="N418"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418" s="8" t="str">
        <f>IF(dOrders_1[Kurir]="","Kurir Tidak Diisi", IFERROR(VLOOKUP(dOrders_1[[#This Row],[Kurir]],$P$9:$Q$12,2,FALSE),dOrders_1[[#This Row],[Kurir]]))</f>
        <v>JNE</v>
      </c>
    </row>
    <row r="419" spans="2:19" x14ac:dyDescent="0.25">
      <c r="B419" t="s">
        <v>483</v>
      </c>
      <c r="C419" s="1">
        <v>45350</v>
      </c>
      <c r="D419" s="1">
        <v>45365</v>
      </c>
      <c r="E419" t="s">
        <v>7</v>
      </c>
      <c r="F419" t="s">
        <v>12</v>
      </c>
      <c r="G419" t="s">
        <v>11</v>
      </c>
      <c r="H419">
        <v>15</v>
      </c>
      <c r="I419" t="str">
        <f>_xlfn.IFS(dOrders_1[[#This Row],[Waktu_Diserahkan_Kurir(Hari)]]&gt;$B$4,"Tidak Patuh",dOrders_1[[#This Row],[Waktu_Diserahkan_Kurir(Hari)]]="","Data Tidak Lengkap",TRUE,"Patuh")</f>
        <v>Tidak Patuh</v>
      </c>
      <c r="J419" t="str">
        <f>IF(OR(LEN(dOrders_1[[#This Row],[Nomor_Resi]])=$E$3,LEFT(dOrders_1[[#This Row],[Nomor_Resi]],4)=$E$4,ISNUMBER(VALUE(RIGHT(dOrders_1[[#This Row],[Nomor_Resi]],7)))),"Valid","Tidak Valid")</f>
        <v>Tidak Valid</v>
      </c>
      <c r="K419" t="str">
        <f>IF(dOrders_1[[#This Row],[Tgl_Pembayaran]]="","Data Tidak Lengkap","Lengkap")</f>
        <v>Lengkap</v>
      </c>
      <c r="L419" t="str">
        <f>IF(dOrders_1[[#This Row],[Tgl_Diserahkan_Kurir]]="","Data Tidak Lengkap","Lengkap")</f>
        <v>Lengkap</v>
      </c>
      <c r="M419" t="str">
        <f>IF(dOrders_1[[#This Row],[Kurir]]="","Data Tidak Lengkap","Lengkap")</f>
        <v>Lengkap</v>
      </c>
      <c r="N419"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419" s="8" t="str">
        <f>IF(dOrders_1[Kurir]="","Kurir Tidak Diisi", IFERROR(VLOOKUP(dOrders_1[[#This Row],[Kurir]],$P$9:$Q$12,2,FALSE),dOrders_1[[#This Row],[Kurir]]))</f>
        <v>JNE</v>
      </c>
    </row>
    <row r="420" spans="2:19" x14ac:dyDescent="0.25">
      <c r="B420" t="s">
        <v>484</v>
      </c>
      <c r="C420" s="1">
        <v>45558</v>
      </c>
      <c r="D420" s="1">
        <v>45565</v>
      </c>
      <c r="E420" t="s">
        <v>23</v>
      </c>
      <c r="F420" t="s">
        <v>897</v>
      </c>
      <c r="G420" t="s">
        <v>11</v>
      </c>
      <c r="H420">
        <v>7</v>
      </c>
      <c r="I420" t="str">
        <f>_xlfn.IFS(dOrders_1[[#This Row],[Waktu_Diserahkan_Kurir(Hari)]]&gt;$B$4,"Tidak Patuh",dOrders_1[[#This Row],[Waktu_Diserahkan_Kurir(Hari)]]="","Data Tidak Lengkap",TRUE,"Patuh")</f>
        <v>Tidak Patuh</v>
      </c>
      <c r="J420" t="str">
        <f>IF(OR(LEN(dOrders_1[[#This Row],[Nomor_Resi]])=$E$3,LEFT(dOrders_1[[#This Row],[Nomor_Resi]],4)=$E$4,ISNUMBER(VALUE(RIGHT(dOrders_1[[#This Row],[Nomor_Resi]],7)))),"Valid","Tidak Valid")</f>
        <v>Valid</v>
      </c>
      <c r="K420" t="str">
        <f>IF(dOrders_1[[#This Row],[Tgl_Pembayaran]]="","Data Tidak Lengkap","Lengkap")</f>
        <v>Lengkap</v>
      </c>
      <c r="L420" t="str">
        <f>IF(dOrders_1[[#This Row],[Tgl_Diserahkan_Kurir]]="","Data Tidak Lengkap","Lengkap")</f>
        <v>Lengkap</v>
      </c>
      <c r="M420" t="str">
        <f>IF(dOrders_1[[#This Row],[Kurir]]="","Data Tidak Lengkap","Lengkap")</f>
        <v>Lengkap</v>
      </c>
      <c r="N42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20" s="8" t="str">
        <f>IF(dOrders_1[Kurir]="","Kurir Tidak Diisi", IFERROR(VLOOKUP(dOrders_1[[#This Row],[Kurir]],$P$9:$Q$12,2,FALSE),dOrders_1[[#This Row],[Kurir]]))</f>
        <v>JNE</v>
      </c>
    </row>
    <row r="421" spans="2:19" x14ac:dyDescent="0.25">
      <c r="B421" t="s">
        <v>486</v>
      </c>
      <c r="C421" s="1">
        <v>45592</v>
      </c>
      <c r="D421" s="1">
        <v>45602</v>
      </c>
      <c r="E421" t="s">
        <v>7</v>
      </c>
      <c r="F421" t="s">
        <v>898</v>
      </c>
      <c r="G421" t="s">
        <v>32</v>
      </c>
      <c r="H421">
        <v>10</v>
      </c>
      <c r="I421" t="str">
        <f>_xlfn.IFS(dOrders_1[[#This Row],[Waktu_Diserahkan_Kurir(Hari)]]&gt;$B$4,"Tidak Patuh",dOrders_1[[#This Row],[Waktu_Diserahkan_Kurir(Hari)]]="","Data Tidak Lengkap",TRUE,"Patuh")</f>
        <v>Tidak Patuh</v>
      </c>
      <c r="J421" t="str">
        <f>IF(OR(LEN(dOrders_1[[#This Row],[Nomor_Resi]])=$E$3,LEFT(dOrders_1[[#This Row],[Nomor_Resi]],4)=$E$4,ISNUMBER(VALUE(RIGHT(dOrders_1[[#This Row],[Nomor_Resi]],7)))),"Valid","Tidak Valid")</f>
        <v>Valid</v>
      </c>
      <c r="K421" t="str">
        <f>IF(dOrders_1[[#This Row],[Tgl_Pembayaran]]="","Data Tidak Lengkap","Lengkap")</f>
        <v>Lengkap</v>
      </c>
      <c r="L421" t="str">
        <f>IF(dOrders_1[[#This Row],[Tgl_Diserahkan_Kurir]]="","Data Tidak Lengkap","Lengkap")</f>
        <v>Lengkap</v>
      </c>
      <c r="M421" t="str">
        <f>IF(dOrders_1[[#This Row],[Kurir]]="","Data Tidak Lengkap","Lengkap")</f>
        <v>Lengkap</v>
      </c>
      <c r="N42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21" s="8" t="str">
        <f>IF(dOrders_1[Kurir]="","Kurir Tidak Diisi", IFERROR(VLOOKUP(dOrders_1[[#This Row],[Kurir]],$P$9:$Q$12,2,FALSE),dOrders_1[[#This Row],[Kurir]]))</f>
        <v>JNE</v>
      </c>
    </row>
    <row r="422" spans="2:19" x14ac:dyDescent="0.25">
      <c r="B422" t="s">
        <v>487</v>
      </c>
      <c r="C422" s="1">
        <v>45154</v>
      </c>
      <c r="D422" s="1">
        <v>45159</v>
      </c>
      <c r="E422" t="s">
        <v>25</v>
      </c>
      <c r="F422" t="s">
        <v>899</v>
      </c>
      <c r="G422" t="s">
        <v>32</v>
      </c>
      <c r="H422">
        <v>5</v>
      </c>
      <c r="I422" t="str">
        <f>_xlfn.IFS(dOrders_1[[#This Row],[Waktu_Diserahkan_Kurir(Hari)]]&gt;$B$4,"Tidak Patuh",dOrders_1[[#This Row],[Waktu_Diserahkan_Kurir(Hari)]]="","Data Tidak Lengkap",TRUE,"Patuh")</f>
        <v>Patuh</v>
      </c>
      <c r="J422" t="str">
        <f>IF(OR(LEN(dOrders_1[[#This Row],[Nomor_Resi]])=$E$3,LEFT(dOrders_1[[#This Row],[Nomor_Resi]],4)=$E$4,ISNUMBER(VALUE(RIGHT(dOrders_1[[#This Row],[Nomor_Resi]],7)))),"Valid","Tidak Valid")</f>
        <v>Valid</v>
      </c>
      <c r="K422" t="str">
        <f>IF(dOrders_1[[#This Row],[Tgl_Pembayaran]]="","Data Tidak Lengkap","Lengkap")</f>
        <v>Lengkap</v>
      </c>
      <c r="L422" t="str">
        <f>IF(dOrders_1[[#This Row],[Tgl_Diserahkan_Kurir]]="","Data Tidak Lengkap","Lengkap")</f>
        <v>Lengkap</v>
      </c>
      <c r="M422" t="str">
        <f>IF(dOrders_1[[#This Row],[Kurir]]="","Data Tidak Lengkap","Lengkap")</f>
        <v>Lengkap</v>
      </c>
      <c r="N42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22" s="8" t="str">
        <f>IF(dOrders_1[Kurir]="","Kurir Tidak Diisi", IFERROR(VLOOKUP(dOrders_1[[#This Row],[Kurir]],$P$9:$Q$12,2,FALSE),dOrders_1[[#This Row],[Kurir]]))</f>
        <v>SiCepat</v>
      </c>
    </row>
    <row r="423" spans="2:19" x14ac:dyDescent="0.25">
      <c r="B423" t="s">
        <v>489</v>
      </c>
      <c r="C423" s="1">
        <v>45721</v>
      </c>
      <c r="D423" s="1">
        <v>45722</v>
      </c>
      <c r="E423" t="s">
        <v>9</v>
      </c>
      <c r="F423" t="s">
        <v>506</v>
      </c>
      <c r="G423" t="s">
        <v>11</v>
      </c>
      <c r="H423">
        <v>1</v>
      </c>
      <c r="I423" t="str">
        <f>_xlfn.IFS(dOrders_1[[#This Row],[Waktu_Diserahkan_Kurir(Hari)]]&gt;$B$4,"Tidak Patuh",dOrders_1[[#This Row],[Waktu_Diserahkan_Kurir(Hari)]]="","Data Tidak Lengkap",TRUE,"Patuh")</f>
        <v>Patuh</v>
      </c>
      <c r="J423" t="str">
        <f>IF(OR(LEN(dOrders_1[[#This Row],[Nomor_Resi]])=$E$3,LEFT(dOrders_1[[#This Row],[Nomor_Resi]],4)=$E$4,ISNUMBER(VALUE(RIGHT(dOrders_1[[#This Row],[Nomor_Resi]],7)))),"Valid","Tidak Valid")</f>
        <v>Valid</v>
      </c>
      <c r="K423" t="str">
        <f>IF(dOrders_1[[#This Row],[Tgl_Pembayaran]]="","Data Tidak Lengkap","Lengkap")</f>
        <v>Lengkap</v>
      </c>
      <c r="L423" t="str">
        <f>IF(dOrders_1[[#This Row],[Tgl_Diserahkan_Kurir]]="","Data Tidak Lengkap","Lengkap")</f>
        <v>Lengkap</v>
      </c>
      <c r="M423" t="str">
        <f>IF(dOrders_1[[#This Row],[Kurir]]="","Data Tidak Lengkap","Lengkap")</f>
        <v>Lengkap</v>
      </c>
      <c r="N42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23" s="8" t="str">
        <f>IF(dOrders_1[Kurir]="","Kurir Tidak Diisi", IFERROR(VLOOKUP(dOrders_1[[#This Row],[Kurir]],$P$9:$Q$12,2,FALSE),dOrders_1[[#This Row],[Kurir]]))</f>
        <v>SiCepat</v>
      </c>
    </row>
    <row r="424" spans="2:19" x14ac:dyDescent="0.25">
      <c r="B424" t="s">
        <v>490</v>
      </c>
      <c r="C424" s="1">
        <v>45477</v>
      </c>
      <c r="D424" s="1">
        <v>45492</v>
      </c>
      <c r="E424" t="s">
        <v>7</v>
      </c>
      <c r="F424" t="s">
        <v>508</v>
      </c>
      <c r="G424" t="s">
        <v>8</v>
      </c>
      <c r="H424">
        <v>15</v>
      </c>
      <c r="I424" t="str">
        <f>_xlfn.IFS(dOrders_1[[#This Row],[Waktu_Diserahkan_Kurir(Hari)]]&gt;$B$4,"Tidak Patuh",dOrders_1[[#This Row],[Waktu_Diserahkan_Kurir(Hari)]]="","Data Tidak Lengkap",TRUE,"Patuh")</f>
        <v>Tidak Patuh</v>
      </c>
      <c r="J424" t="str">
        <f>IF(OR(LEN(dOrders_1[[#This Row],[Nomor_Resi]])=$E$3,LEFT(dOrders_1[[#This Row],[Nomor_Resi]],4)=$E$4,ISNUMBER(VALUE(RIGHT(dOrders_1[[#This Row],[Nomor_Resi]],7)))),"Valid","Tidak Valid")</f>
        <v>Valid</v>
      </c>
      <c r="K424" t="str">
        <f>IF(dOrders_1[[#This Row],[Tgl_Pembayaran]]="","Data Tidak Lengkap","Lengkap")</f>
        <v>Lengkap</v>
      </c>
      <c r="L424" t="str">
        <f>IF(dOrders_1[[#This Row],[Tgl_Diserahkan_Kurir]]="","Data Tidak Lengkap","Lengkap")</f>
        <v>Lengkap</v>
      </c>
      <c r="M424" t="str">
        <f>IF(dOrders_1[[#This Row],[Kurir]]="","Data Tidak Lengkap","Lengkap")</f>
        <v>Lengkap</v>
      </c>
      <c r="N42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24" s="8" t="str">
        <f>IF(dOrders_1[Kurir]="","Kurir Tidak Diisi", IFERROR(VLOOKUP(dOrders_1[[#This Row],[Kurir]],$P$9:$Q$12,2,FALSE),dOrders_1[[#This Row],[Kurir]]))</f>
        <v>JNE</v>
      </c>
    </row>
    <row r="425" spans="2:19" x14ac:dyDescent="0.25">
      <c r="B425" t="s">
        <v>491</v>
      </c>
      <c r="C425" s="1">
        <v>45359</v>
      </c>
      <c r="D425" s="1">
        <v>45366</v>
      </c>
      <c r="E425" t="s">
        <v>25</v>
      </c>
      <c r="F425" t="s">
        <v>900</v>
      </c>
      <c r="G425" t="s">
        <v>32</v>
      </c>
      <c r="H425">
        <v>7</v>
      </c>
      <c r="I425" t="str">
        <f>_xlfn.IFS(dOrders_1[[#This Row],[Waktu_Diserahkan_Kurir(Hari)]]&gt;$B$4,"Tidak Patuh",dOrders_1[[#This Row],[Waktu_Diserahkan_Kurir(Hari)]]="","Data Tidak Lengkap",TRUE,"Patuh")</f>
        <v>Tidak Patuh</v>
      </c>
      <c r="J425" t="str">
        <f>IF(OR(LEN(dOrders_1[[#This Row],[Nomor_Resi]])=$E$3,LEFT(dOrders_1[[#This Row],[Nomor_Resi]],4)=$E$4,ISNUMBER(VALUE(RIGHT(dOrders_1[[#This Row],[Nomor_Resi]],7)))),"Valid","Tidak Valid")</f>
        <v>Valid</v>
      </c>
      <c r="K425" t="str">
        <f>IF(dOrders_1[[#This Row],[Tgl_Pembayaran]]="","Data Tidak Lengkap","Lengkap")</f>
        <v>Lengkap</v>
      </c>
      <c r="L425" t="str">
        <f>IF(dOrders_1[[#This Row],[Tgl_Diserahkan_Kurir]]="","Data Tidak Lengkap","Lengkap")</f>
        <v>Lengkap</v>
      </c>
      <c r="M425" t="str">
        <f>IF(dOrders_1[[#This Row],[Kurir]]="","Data Tidak Lengkap","Lengkap")</f>
        <v>Lengkap</v>
      </c>
      <c r="N42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25" s="8" t="str">
        <f>IF(dOrders_1[Kurir]="","Kurir Tidak Diisi", IFERROR(VLOOKUP(dOrders_1[[#This Row],[Kurir]],$P$9:$Q$12,2,FALSE),dOrders_1[[#This Row],[Kurir]]))</f>
        <v>SiCepat</v>
      </c>
    </row>
    <row r="426" spans="2:19" x14ac:dyDescent="0.25">
      <c r="B426" t="s">
        <v>492</v>
      </c>
      <c r="C426" s="1">
        <v>45258</v>
      </c>
      <c r="D426" s="1">
        <v>45257</v>
      </c>
      <c r="E426" t="s">
        <v>25</v>
      </c>
      <c r="F426" t="s">
        <v>901</v>
      </c>
      <c r="G426" t="s">
        <v>8</v>
      </c>
      <c r="H426">
        <v>-1</v>
      </c>
      <c r="I426" t="str">
        <f>_xlfn.IFS(dOrders_1[[#This Row],[Waktu_Diserahkan_Kurir(Hari)]]&gt;$B$4,"Tidak Patuh",dOrders_1[[#This Row],[Waktu_Diserahkan_Kurir(Hari)]]="","Data Tidak Lengkap",TRUE,"Patuh")</f>
        <v>Patuh</v>
      </c>
      <c r="J426" t="str">
        <f>IF(OR(LEN(dOrders_1[[#This Row],[Nomor_Resi]])=$E$3,LEFT(dOrders_1[[#This Row],[Nomor_Resi]],4)=$E$4,ISNUMBER(VALUE(RIGHT(dOrders_1[[#This Row],[Nomor_Resi]],7)))),"Valid","Tidak Valid")</f>
        <v>Valid</v>
      </c>
      <c r="K426" t="str">
        <f>IF(dOrders_1[[#This Row],[Tgl_Pembayaran]]="","Data Tidak Lengkap","Lengkap")</f>
        <v>Lengkap</v>
      </c>
      <c r="L426" t="str">
        <f>IF(dOrders_1[[#This Row],[Tgl_Diserahkan_Kurir]]="","Data Tidak Lengkap","Lengkap")</f>
        <v>Lengkap</v>
      </c>
      <c r="M426" t="str">
        <f>IF(dOrders_1[[#This Row],[Kurir]]="","Data Tidak Lengkap","Lengkap")</f>
        <v>Lengkap</v>
      </c>
      <c r="N42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26" s="8" t="str">
        <f>IF(dOrders_1[Kurir]="","Kurir Tidak Diisi", IFERROR(VLOOKUP(dOrders_1[[#This Row],[Kurir]],$P$9:$Q$12,2,FALSE),dOrders_1[[#This Row],[Kurir]]))</f>
        <v>SiCepat</v>
      </c>
    </row>
    <row r="427" spans="2:19" x14ac:dyDescent="0.25">
      <c r="B427" t="s">
        <v>493</v>
      </c>
      <c r="C427" s="1">
        <v>45043</v>
      </c>
      <c r="D427" s="1">
        <v>45042</v>
      </c>
      <c r="E427" t="s">
        <v>23</v>
      </c>
      <c r="F427" t="s">
        <v>902</v>
      </c>
      <c r="G427" t="s">
        <v>8</v>
      </c>
      <c r="H427">
        <v>-1</v>
      </c>
      <c r="I427" t="str">
        <f>_xlfn.IFS(dOrders_1[[#This Row],[Waktu_Diserahkan_Kurir(Hari)]]&gt;$B$4,"Tidak Patuh",dOrders_1[[#This Row],[Waktu_Diserahkan_Kurir(Hari)]]="","Data Tidak Lengkap",TRUE,"Patuh")</f>
        <v>Patuh</v>
      </c>
      <c r="J427" t="str">
        <f>IF(OR(LEN(dOrders_1[[#This Row],[Nomor_Resi]])=$E$3,LEFT(dOrders_1[[#This Row],[Nomor_Resi]],4)=$E$4,ISNUMBER(VALUE(RIGHT(dOrders_1[[#This Row],[Nomor_Resi]],7)))),"Valid","Tidak Valid")</f>
        <v>Valid</v>
      </c>
      <c r="K427" t="str">
        <f>IF(dOrders_1[[#This Row],[Tgl_Pembayaran]]="","Data Tidak Lengkap","Lengkap")</f>
        <v>Lengkap</v>
      </c>
      <c r="L427" t="str">
        <f>IF(dOrders_1[[#This Row],[Tgl_Diserahkan_Kurir]]="","Data Tidak Lengkap","Lengkap")</f>
        <v>Lengkap</v>
      </c>
      <c r="M427" t="str">
        <f>IF(dOrders_1[[#This Row],[Kurir]]="","Data Tidak Lengkap","Lengkap")</f>
        <v>Lengkap</v>
      </c>
      <c r="N42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27" s="8" t="str">
        <f>IF(dOrders_1[Kurir]="","Kurir Tidak Diisi", IFERROR(VLOOKUP(dOrders_1[[#This Row],[Kurir]],$P$9:$Q$12,2,FALSE),dOrders_1[[#This Row],[Kurir]]))</f>
        <v>JNE</v>
      </c>
    </row>
    <row r="428" spans="2:19" x14ac:dyDescent="0.25">
      <c r="B428" t="s">
        <v>494</v>
      </c>
      <c r="C428" s="1">
        <v>45110</v>
      </c>
      <c r="D428" s="1">
        <v>45111</v>
      </c>
      <c r="E428" t="s">
        <v>7</v>
      </c>
      <c r="F428" t="s">
        <v>903</v>
      </c>
      <c r="G428" t="s">
        <v>32</v>
      </c>
      <c r="H428">
        <v>1</v>
      </c>
      <c r="I428" t="str">
        <f>_xlfn.IFS(dOrders_1[[#This Row],[Waktu_Diserahkan_Kurir(Hari)]]&gt;$B$4,"Tidak Patuh",dOrders_1[[#This Row],[Waktu_Diserahkan_Kurir(Hari)]]="","Data Tidak Lengkap",TRUE,"Patuh")</f>
        <v>Patuh</v>
      </c>
      <c r="J428" t="str">
        <f>IF(OR(LEN(dOrders_1[[#This Row],[Nomor_Resi]])=$E$3,LEFT(dOrders_1[[#This Row],[Nomor_Resi]],4)=$E$4,ISNUMBER(VALUE(RIGHT(dOrders_1[[#This Row],[Nomor_Resi]],7)))),"Valid","Tidak Valid")</f>
        <v>Valid</v>
      </c>
      <c r="K428" t="str">
        <f>IF(dOrders_1[[#This Row],[Tgl_Pembayaran]]="","Data Tidak Lengkap","Lengkap")</f>
        <v>Lengkap</v>
      </c>
      <c r="L428" t="str">
        <f>IF(dOrders_1[[#This Row],[Tgl_Diserahkan_Kurir]]="","Data Tidak Lengkap","Lengkap")</f>
        <v>Lengkap</v>
      </c>
      <c r="M428" t="str">
        <f>IF(dOrders_1[[#This Row],[Kurir]]="","Data Tidak Lengkap","Lengkap")</f>
        <v>Lengkap</v>
      </c>
      <c r="N42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28" s="8" t="str">
        <f>IF(dOrders_1[Kurir]="","Kurir Tidak Diisi", IFERROR(VLOOKUP(dOrders_1[[#This Row],[Kurir]],$P$9:$Q$12,2,FALSE),dOrders_1[[#This Row],[Kurir]]))</f>
        <v>JNE</v>
      </c>
    </row>
    <row r="429" spans="2:19" x14ac:dyDescent="0.25">
      <c r="B429" t="s">
        <v>495</v>
      </c>
      <c r="C429" s="1">
        <v>44939</v>
      </c>
      <c r="D429" s="1">
        <v>44938</v>
      </c>
      <c r="E429" t="s">
        <v>9</v>
      </c>
      <c r="F429" t="s">
        <v>904</v>
      </c>
      <c r="G429" t="s">
        <v>32</v>
      </c>
      <c r="H429">
        <v>-1</v>
      </c>
      <c r="I429" t="str">
        <f>_xlfn.IFS(dOrders_1[[#This Row],[Waktu_Diserahkan_Kurir(Hari)]]&gt;$B$4,"Tidak Patuh",dOrders_1[[#This Row],[Waktu_Diserahkan_Kurir(Hari)]]="","Data Tidak Lengkap",TRUE,"Patuh")</f>
        <v>Patuh</v>
      </c>
      <c r="J429" t="str">
        <f>IF(OR(LEN(dOrders_1[[#This Row],[Nomor_Resi]])=$E$3,LEFT(dOrders_1[[#This Row],[Nomor_Resi]],4)=$E$4,ISNUMBER(VALUE(RIGHT(dOrders_1[[#This Row],[Nomor_Resi]],7)))),"Valid","Tidak Valid")</f>
        <v>Valid</v>
      </c>
      <c r="K429" t="str">
        <f>IF(dOrders_1[[#This Row],[Tgl_Pembayaran]]="","Data Tidak Lengkap","Lengkap")</f>
        <v>Lengkap</v>
      </c>
      <c r="L429" t="str">
        <f>IF(dOrders_1[[#This Row],[Tgl_Diserahkan_Kurir]]="","Data Tidak Lengkap","Lengkap")</f>
        <v>Lengkap</v>
      </c>
      <c r="M429" t="str">
        <f>IF(dOrders_1[[#This Row],[Kurir]]="","Data Tidak Lengkap","Lengkap")</f>
        <v>Lengkap</v>
      </c>
      <c r="N42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29" s="8" t="str">
        <f>IF(dOrders_1[Kurir]="","Kurir Tidak Diisi", IFERROR(VLOOKUP(dOrders_1[[#This Row],[Kurir]],$P$9:$Q$12,2,FALSE),dOrders_1[[#This Row],[Kurir]]))</f>
        <v>SiCepat</v>
      </c>
    </row>
    <row r="430" spans="2:19" x14ac:dyDescent="0.25">
      <c r="B430" t="s">
        <v>496</v>
      </c>
      <c r="C430" s="1">
        <v>45008</v>
      </c>
      <c r="D430" s="1">
        <v>45009</v>
      </c>
      <c r="E430" t="s">
        <v>7</v>
      </c>
      <c r="F430" t="s">
        <v>905</v>
      </c>
      <c r="G430" t="s">
        <v>11</v>
      </c>
      <c r="H430">
        <v>1</v>
      </c>
      <c r="I430" t="str">
        <f>_xlfn.IFS(dOrders_1[[#This Row],[Waktu_Diserahkan_Kurir(Hari)]]&gt;$B$4,"Tidak Patuh",dOrders_1[[#This Row],[Waktu_Diserahkan_Kurir(Hari)]]="","Data Tidak Lengkap",TRUE,"Patuh")</f>
        <v>Patuh</v>
      </c>
      <c r="J430" t="str">
        <f>IF(OR(LEN(dOrders_1[[#This Row],[Nomor_Resi]])=$E$3,LEFT(dOrders_1[[#This Row],[Nomor_Resi]],4)=$E$4,ISNUMBER(VALUE(RIGHT(dOrders_1[[#This Row],[Nomor_Resi]],7)))),"Valid","Tidak Valid")</f>
        <v>Valid</v>
      </c>
      <c r="K430" t="str">
        <f>IF(dOrders_1[[#This Row],[Tgl_Pembayaran]]="","Data Tidak Lengkap","Lengkap")</f>
        <v>Lengkap</v>
      </c>
      <c r="L430" t="str">
        <f>IF(dOrders_1[[#This Row],[Tgl_Diserahkan_Kurir]]="","Data Tidak Lengkap","Lengkap")</f>
        <v>Lengkap</v>
      </c>
      <c r="M430" t="str">
        <f>IF(dOrders_1[[#This Row],[Kurir]]="","Data Tidak Lengkap","Lengkap")</f>
        <v>Lengkap</v>
      </c>
      <c r="N43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30" s="8" t="str">
        <f>IF(dOrders_1[Kurir]="","Kurir Tidak Diisi", IFERROR(VLOOKUP(dOrders_1[[#This Row],[Kurir]],$P$9:$Q$12,2,FALSE),dOrders_1[[#This Row],[Kurir]]))</f>
        <v>JNE</v>
      </c>
    </row>
    <row r="431" spans="2:19" x14ac:dyDescent="0.25">
      <c r="B431" t="s">
        <v>497</v>
      </c>
      <c r="C431" s="1">
        <v>45518</v>
      </c>
      <c r="D431" s="1">
        <v>45525</v>
      </c>
      <c r="E431" t="s">
        <v>12</v>
      </c>
      <c r="F431" t="s">
        <v>906</v>
      </c>
      <c r="G431" t="s">
        <v>32</v>
      </c>
      <c r="H431">
        <v>7</v>
      </c>
      <c r="I431" t="str">
        <f>_xlfn.IFS(dOrders_1[[#This Row],[Waktu_Diserahkan_Kurir(Hari)]]&gt;$B$4,"Tidak Patuh",dOrders_1[[#This Row],[Waktu_Diserahkan_Kurir(Hari)]]="","Data Tidak Lengkap",TRUE,"Patuh")</f>
        <v>Tidak Patuh</v>
      </c>
      <c r="J431" t="str">
        <f>IF(OR(LEN(dOrders_1[[#This Row],[Nomor_Resi]])=$E$3,LEFT(dOrders_1[[#This Row],[Nomor_Resi]],4)=$E$4,ISNUMBER(VALUE(RIGHT(dOrders_1[[#This Row],[Nomor_Resi]],7)))),"Valid","Tidak Valid")</f>
        <v>Valid</v>
      </c>
      <c r="K431" t="str">
        <f>IF(dOrders_1[[#This Row],[Tgl_Pembayaran]]="","Data Tidak Lengkap","Lengkap")</f>
        <v>Lengkap</v>
      </c>
      <c r="L431" t="str">
        <f>IF(dOrders_1[[#This Row],[Tgl_Diserahkan_Kurir]]="","Data Tidak Lengkap","Lengkap")</f>
        <v>Lengkap</v>
      </c>
      <c r="M431" t="str">
        <f>IF(dOrders_1[[#This Row],[Kurir]]="","Data Tidak Lengkap","Lengkap")</f>
        <v>Data Tidak Lengkap</v>
      </c>
      <c r="N431"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431" s="8" t="str">
        <f>IF(dOrders_1[Kurir]="","Kurir Tidak Diisi", IFERROR(VLOOKUP(dOrders_1[[#This Row],[Kurir]],$P$9:$Q$12,2,FALSE),dOrders_1[[#This Row],[Kurir]]))</f>
        <v>Kurir Tidak Diisi</v>
      </c>
    </row>
    <row r="432" spans="2:19" x14ac:dyDescent="0.25">
      <c r="B432" t="s">
        <v>498</v>
      </c>
      <c r="C432" s="1">
        <v>45694</v>
      </c>
      <c r="D432" s="1">
        <v>45704</v>
      </c>
      <c r="E432" t="s">
        <v>25</v>
      </c>
      <c r="F432" t="s">
        <v>907</v>
      </c>
      <c r="G432" t="s">
        <v>32</v>
      </c>
      <c r="H432">
        <v>10</v>
      </c>
      <c r="I432" t="str">
        <f>_xlfn.IFS(dOrders_1[[#This Row],[Waktu_Diserahkan_Kurir(Hari)]]&gt;$B$4,"Tidak Patuh",dOrders_1[[#This Row],[Waktu_Diserahkan_Kurir(Hari)]]="","Data Tidak Lengkap",TRUE,"Patuh")</f>
        <v>Tidak Patuh</v>
      </c>
      <c r="J432" t="str">
        <f>IF(OR(LEN(dOrders_1[[#This Row],[Nomor_Resi]])=$E$3,LEFT(dOrders_1[[#This Row],[Nomor_Resi]],4)=$E$4,ISNUMBER(VALUE(RIGHT(dOrders_1[[#This Row],[Nomor_Resi]],7)))),"Valid","Tidak Valid")</f>
        <v>Valid</v>
      </c>
      <c r="K432" t="str">
        <f>IF(dOrders_1[[#This Row],[Tgl_Pembayaran]]="","Data Tidak Lengkap","Lengkap")</f>
        <v>Lengkap</v>
      </c>
      <c r="L432" t="str">
        <f>IF(dOrders_1[[#This Row],[Tgl_Diserahkan_Kurir]]="","Data Tidak Lengkap","Lengkap")</f>
        <v>Lengkap</v>
      </c>
      <c r="M432" t="str">
        <f>IF(dOrders_1[[#This Row],[Kurir]]="","Data Tidak Lengkap","Lengkap")</f>
        <v>Lengkap</v>
      </c>
      <c r="N43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32" s="8" t="str">
        <f>IF(dOrders_1[Kurir]="","Kurir Tidak Diisi", IFERROR(VLOOKUP(dOrders_1[[#This Row],[Kurir]],$P$9:$Q$12,2,FALSE),dOrders_1[[#This Row],[Kurir]]))</f>
        <v>SiCepat</v>
      </c>
    </row>
    <row r="433" spans="2:19" x14ac:dyDescent="0.25">
      <c r="B433" t="s">
        <v>499</v>
      </c>
      <c r="C433" s="1">
        <v>45064</v>
      </c>
      <c r="D433" s="1">
        <v>45066</v>
      </c>
      <c r="E433" t="s">
        <v>9</v>
      </c>
      <c r="F433" t="s">
        <v>908</v>
      </c>
      <c r="G433" t="s">
        <v>32</v>
      </c>
      <c r="H433">
        <v>2</v>
      </c>
      <c r="I433" t="str">
        <f>_xlfn.IFS(dOrders_1[[#This Row],[Waktu_Diserahkan_Kurir(Hari)]]&gt;$B$4,"Tidak Patuh",dOrders_1[[#This Row],[Waktu_Diserahkan_Kurir(Hari)]]="","Data Tidak Lengkap",TRUE,"Patuh")</f>
        <v>Patuh</v>
      </c>
      <c r="J433" t="str">
        <f>IF(OR(LEN(dOrders_1[[#This Row],[Nomor_Resi]])=$E$3,LEFT(dOrders_1[[#This Row],[Nomor_Resi]],4)=$E$4,ISNUMBER(VALUE(RIGHT(dOrders_1[[#This Row],[Nomor_Resi]],7)))),"Valid","Tidak Valid")</f>
        <v>Valid</v>
      </c>
      <c r="K433" t="str">
        <f>IF(dOrders_1[[#This Row],[Tgl_Pembayaran]]="","Data Tidak Lengkap","Lengkap")</f>
        <v>Lengkap</v>
      </c>
      <c r="L433" t="str">
        <f>IF(dOrders_1[[#This Row],[Tgl_Diserahkan_Kurir]]="","Data Tidak Lengkap","Lengkap")</f>
        <v>Lengkap</v>
      </c>
      <c r="M433" t="str">
        <f>IF(dOrders_1[[#This Row],[Kurir]]="","Data Tidak Lengkap","Lengkap")</f>
        <v>Lengkap</v>
      </c>
      <c r="N43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33" s="8" t="str">
        <f>IF(dOrders_1[Kurir]="","Kurir Tidak Diisi", IFERROR(VLOOKUP(dOrders_1[[#This Row],[Kurir]],$P$9:$Q$12,2,FALSE),dOrders_1[[#This Row],[Kurir]]))</f>
        <v>SiCepat</v>
      </c>
    </row>
    <row r="434" spans="2:19" x14ac:dyDescent="0.25">
      <c r="B434" t="s">
        <v>500</v>
      </c>
      <c r="C434" s="1">
        <v>45668</v>
      </c>
      <c r="D434" s="1">
        <v>45675</v>
      </c>
      <c r="E434" t="s">
        <v>48</v>
      </c>
      <c r="F434" t="s">
        <v>909</v>
      </c>
      <c r="G434" t="s">
        <v>8</v>
      </c>
      <c r="H434">
        <v>7</v>
      </c>
      <c r="I434" t="str">
        <f>_xlfn.IFS(dOrders_1[[#This Row],[Waktu_Diserahkan_Kurir(Hari)]]&gt;$B$4,"Tidak Patuh",dOrders_1[[#This Row],[Waktu_Diserahkan_Kurir(Hari)]]="","Data Tidak Lengkap",TRUE,"Patuh")</f>
        <v>Tidak Patuh</v>
      </c>
      <c r="J434" t="str">
        <f>IF(OR(LEN(dOrders_1[[#This Row],[Nomor_Resi]])=$E$3,LEFT(dOrders_1[[#This Row],[Nomor_Resi]],4)=$E$4,ISNUMBER(VALUE(RIGHT(dOrders_1[[#This Row],[Nomor_Resi]],7)))),"Valid","Tidak Valid")</f>
        <v>Valid</v>
      </c>
      <c r="K434" t="str">
        <f>IF(dOrders_1[[#This Row],[Tgl_Pembayaran]]="","Data Tidak Lengkap","Lengkap")</f>
        <v>Lengkap</v>
      </c>
      <c r="L434" t="str">
        <f>IF(dOrders_1[[#This Row],[Tgl_Diserahkan_Kurir]]="","Data Tidak Lengkap","Lengkap")</f>
        <v>Lengkap</v>
      </c>
      <c r="M434" t="str">
        <f>IF(dOrders_1[[#This Row],[Kurir]]="","Data Tidak Lengkap","Lengkap")</f>
        <v>Lengkap</v>
      </c>
      <c r="N43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34" s="8" t="str">
        <f>IF(dOrders_1[Kurir]="","Kurir Tidak Diisi", IFERROR(VLOOKUP(dOrders_1[[#This Row],[Kurir]],$P$9:$Q$12,2,FALSE),dOrders_1[[#This Row],[Kurir]]))</f>
        <v>Anteraja</v>
      </c>
    </row>
    <row r="435" spans="2:19" x14ac:dyDescent="0.25">
      <c r="B435" t="s">
        <v>501</v>
      </c>
      <c r="C435" s="1">
        <v>45551</v>
      </c>
      <c r="D435" s="1">
        <v>46207</v>
      </c>
      <c r="E435" t="s">
        <v>7</v>
      </c>
      <c r="F435" t="s">
        <v>910</v>
      </c>
      <c r="G435" t="s">
        <v>32</v>
      </c>
      <c r="H435">
        <v>656</v>
      </c>
      <c r="I435" t="str">
        <f>_xlfn.IFS(dOrders_1[[#This Row],[Waktu_Diserahkan_Kurir(Hari)]]&gt;$B$4,"Tidak Patuh",dOrders_1[[#This Row],[Waktu_Diserahkan_Kurir(Hari)]]="","Data Tidak Lengkap",TRUE,"Patuh")</f>
        <v>Tidak Patuh</v>
      </c>
      <c r="J435" t="str">
        <f>IF(OR(LEN(dOrders_1[[#This Row],[Nomor_Resi]])=$E$3,LEFT(dOrders_1[[#This Row],[Nomor_Resi]],4)=$E$4,ISNUMBER(VALUE(RIGHT(dOrders_1[[#This Row],[Nomor_Resi]],7)))),"Valid","Tidak Valid")</f>
        <v>Valid</v>
      </c>
      <c r="K435" t="str">
        <f>IF(dOrders_1[[#This Row],[Tgl_Pembayaran]]="","Data Tidak Lengkap","Lengkap")</f>
        <v>Lengkap</v>
      </c>
      <c r="L435" t="str">
        <f>IF(dOrders_1[[#This Row],[Tgl_Diserahkan_Kurir]]="","Data Tidak Lengkap","Lengkap")</f>
        <v>Lengkap</v>
      </c>
      <c r="M435" t="str">
        <f>IF(dOrders_1[[#This Row],[Kurir]]="","Data Tidak Lengkap","Lengkap")</f>
        <v>Lengkap</v>
      </c>
      <c r="N43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35" s="8" t="str">
        <f>IF(dOrders_1[Kurir]="","Kurir Tidak Diisi", IFERROR(VLOOKUP(dOrders_1[[#This Row],[Kurir]],$P$9:$Q$12,2,FALSE),dOrders_1[[#This Row],[Kurir]]))</f>
        <v>JNE</v>
      </c>
    </row>
    <row r="436" spans="2:19" x14ac:dyDescent="0.25">
      <c r="B436" t="s">
        <v>502</v>
      </c>
      <c r="C436" s="1">
        <v>44973</v>
      </c>
      <c r="D436" s="1">
        <v>44983</v>
      </c>
      <c r="E436" t="s">
        <v>9</v>
      </c>
      <c r="F436" t="s">
        <v>911</v>
      </c>
      <c r="G436" t="s">
        <v>8</v>
      </c>
      <c r="H436">
        <v>10</v>
      </c>
      <c r="I436" t="str">
        <f>_xlfn.IFS(dOrders_1[[#This Row],[Waktu_Diserahkan_Kurir(Hari)]]&gt;$B$4,"Tidak Patuh",dOrders_1[[#This Row],[Waktu_Diserahkan_Kurir(Hari)]]="","Data Tidak Lengkap",TRUE,"Patuh")</f>
        <v>Tidak Patuh</v>
      </c>
      <c r="J436" t="str">
        <f>IF(OR(LEN(dOrders_1[[#This Row],[Nomor_Resi]])=$E$3,LEFT(dOrders_1[[#This Row],[Nomor_Resi]],4)=$E$4,ISNUMBER(VALUE(RIGHT(dOrders_1[[#This Row],[Nomor_Resi]],7)))),"Valid","Tidak Valid")</f>
        <v>Valid</v>
      </c>
      <c r="K436" t="str">
        <f>IF(dOrders_1[[#This Row],[Tgl_Pembayaran]]="","Data Tidak Lengkap","Lengkap")</f>
        <v>Lengkap</v>
      </c>
      <c r="L436" t="str">
        <f>IF(dOrders_1[[#This Row],[Tgl_Diserahkan_Kurir]]="","Data Tidak Lengkap","Lengkap")</f>
        <v>Lengkap</v>
      </c>
      <c r="M436" t="str">
        <f>IF(dOrders_1[[#This Row],[Kurir]]="","Data Tidak Lengkap","Lengkap")</f>
        <v>Lengkap</v>
      </c>
      <c r="N43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36" s="8" t="str">
        <f>IF(dOrders_1[Kurir]="","Kurir Tidak Diisi", IFERROR(VLOOKUP(dOrders_1[[#This Row],[Kurir]],$P$9:$Q$12,2,FALSE),dOrders_1[[#This Row],[Kurir]]))</f>
        <v>SiCepat</v>
      </c>
    </row>
    <row r="437" spans="2:19" x14ac:dyDescent="0.25">
      <c r="B437" t="s">
        <v>503</v>
      </c>
      <c r="C437" s="1">
        <v>45043</v>
      </c>
      <c r="D437" s="1">
        <v>45053</v>
      </c>
      <c r="E437" t="s">
        <v>25</v>
      </c>
      <c r="F437" t="s">
        <v>912</v>
      </c>
      <c r="G437" t="s">
        <v>8</v>
      </c>
      <c r="H437">
        <v>10</v>
      </c>
      <c r="I437" t="str">
        <f>_xlfn.IFS(dOrders_1[[#This Row],[Waktu_Diserahkan_Kurir(Hari)]]&gt;$B$4,"Tidak Patuh",dOrders_1[[#This Row],[Waktu_Diserahkan_Kurir(Hari)]]="","Data Tidak Lengkap",TRUE,"Patuh")</f>
        <v>Tidak Patuh</v>
      </c>
      <c r="J437" t="str">
        <f>IF(OR(LEN(dOrders_1[[#This Row],[Nomor_Resi]])=$E$3,LEFT(dOrders_1[[#This Row],[Nomor_Resi]],4)=$E$4,ISNUMBER(VALUE(RIGHT(dOrders_1[[#This Row],[Nomor_Resi]],7)))),"Valid","Tidak Valid")</f>
        <v>Valid</v>
      </c>
      <c r="K437" t="str">
        <f>IF(dOrders_1[[#This Row],[Tgl_Pembayaran]]="","Data Tidak Lengkap","Lengkap")</f>
        <v>Lengkap</v>
      </c>
      <c r="L437" t="str">
        <f>IF(dOrders_1[[#This Row],[Tgl_Diserahkan_Kurir]]="","Data Tidak Lengkap","Lengkap")</f>
        <v>Lengkap</v>
      </c>
      <c r="M437" t="str">
        <f>IF(dOrders_1[[#This Row],[Kurir]]="","Data Tidak Lengkap","Lengkap")</f>
        <v>Lengkap</v>
      </c>
      <c r="N43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37" s="8" t="str">
        <f>IF(dOrders_1[Kurir]="","Kurir Tidak Diisi", IFERROR(VLOOKUP(dOrders_1[[#This Row],[Kurir]],$P$9:$Q$12,2,FALSE),dOrders_1[[#This Row],[Kurir]]))</f>
        <v>SiCepat</v>
      </c>
    </row>
    <row r="438" spans="2:19" x14ac:dyDescent="0.25">
      <c r="B438" t="s">
        <v>504</v>
      </c>
      <c r="C438" s="1">
        <v>45420</v>
      </c>
      <c r="D438" s="1">
        <v>45423</v>
      </c>
      <c r="E438" t="s">
        <v>9</v>
      </c>
      <c r="F438" t="s">
        <v>913</v>
      </c>
      <c r="G438" t="s">
        <v>11</v>
      </c>
      <c r="H438">
        <v>3</v>
      </c>
      <c r="I438" t="str">
        <f>_xlfn.IFS(dOrders_1[[#This Row],[Waktu_Diserahkan_Kurir(Hari)]]&gt;$B$4,"Tidak Patuh",dOrders_1[[#This Row],[Waktu_Diserahkan_Kurir(Hari)]]="","Data Tidak Lengkap",TRUE,"Patuh")</f>
        <v>Patuh</v>
      </c>
      <c r="J438" t="str">
        <f>IF(OR(LEN(dOrders_1[[#This Row],[Nomor_Resi]])=$E$3,LEFT(dOrders_1[[#This Row],[Nomor_Resi]],4)=$E$4,ISNUMBER(VALUE(RIGHT(dOrders_1[[#This Row],[Nomor_Resi]],7)))),"Valid","Tidak Valid")</f>
        <v>Valid</v>
      </c>
      <c r="K438" t="str">
        <f>IF(dOrders_1[[#This Row],[Tgl_Pembayaran]]="","Data Tidak Lengkap","Lengkap")</f>
        <v>Lengkap</v>
      </c>
      <c r="L438" t="str">
        <f>IF(dOrders_1[[#This Row],[Tgl_Diserahkan_Kurir]]="","Data Tidak Lengkap","Lengkap")</f>
        <v>Lengkap</v>
      </c>
      <c r="M438" t="str">
        <f>IF(dOrders_1[[#This Row],[Kurir]]="","Data Tidak Lengkap","Lengkap")</f>
        <v>Lengkap</v>
      </c>
      <c r="N43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38" s="8" t="str">
        <f>IF(dOrders_1[Kurir]="","Kurir Tidak Diisi", IFERROR(VLOOKUP(dOrders_1[[#This Row],[Kurir]],$P$9:$Q$12,2,FALSE),dOrders_1[[#This Row],[Kurir]]))</f>
        <v>SiCepat</v>
      </c>
    </row>
    <row r="439" spans="2:19" x14ac:dyDescent="0.25">
      <c r="B439" t="s">
        <v>505</v>
      </c>
      <c r="C439" s="1">
        <v>45669</v>
      </c>
      <c r="D439" s="1">
        <v>45679</v>
      </c>
      <c r="E439" t="s">
        <v>7</v>
      </c>
      <c r="F439" t="s">
        <v>914</v>
      </c>
      <c r="G439" t="s">
        <v>8</v>
      </c>
      <c r="H439">
        <v>10</v>
      </c>
      <c r="I439" t="str">
        <f>_xlfn.IFS(dOrders_1[[#This Row],[Waktu_Diserahkan_Kurir(Hari)]]&gt;$B$4,"Tidak Patuh",dOrders_1[[#This Row],[Waktu_Diserahkan_Kurir(Hari)]]="","Data Tidak Lengkap",TRUE,"Patuh")</f>
        <v>Tidak Patuh</v>
      </c>
      <c r="J439" t="str">
        <f>IF(OR(LEN(dOrders_1[[#This Row],[Nomor_Resi]])=$E$3,LEFT(dOrders_1[[#This Row],[Nomor_Resi]],4)=$E$4,ISNUMBER(VALUE(RIGHT(dOrders_1[[#This Row],[Nomor_Resi]],7)))),"Valid","Tidak Valid")</f>
        <v>Valid</v>
      </c>
      <c r="K439" t="str">
        <f>IF(dOrders_1[[#This Row],[Tgl_Pembayaran]]="","Data Tidak Lengkap","Lengkap")</f>
        <v>Lengkap</v>
      </c>
      <c r="L439" t="str">
        <f>IF(dOrders_1[[#This Row],[Tgl_Diserahkan_Kurir]]="","Data Tidak Lengkap","Lengkap")</f>
        <v>Lengkap</v>
      </c>
      <c r="M439" t="str">
        <f>IF(dOrders_1[[#This Row],[Kurir]]="","Data Tidak Lengkap","Lengkap")</f>
        <v>Lengkap</v>
      </c>
      <c r="N43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39" s="8" t="str">
        <f>IF(dOrders_1[Kurir]="","Kurir Tidak Diisi", IFERROR(VLOOKUP(dOrders_1[[#This Row],[Kurir]],$P$9:$Q$12,2,FALSE),dOrders_1[[#This Row],[Kurir]]))</f>
        <v>JNE</v>
      </c>
    </row>
    <row r="440" spans="2:19" x14ac:dyDescent="0.25">
      <c r="B440" t="s">
        <v>507</v>
      </c>
      <c r="C440" s="1">
        <v>45536</v>
      </c>
      <c r="D440" s="1">
        <v>45538</v>
      </c>
      <c r="E440" t="s">
        <v>7</v>
      </c>
      <c r="F440" t="s">
        <v>915</v>
      </c>
      <c r="G440" t="s">
        <v>11</v>
      </c>
      <c r="H440">
        <v>2</v>
      </c>
      <c r="I440" t="str">
        <f>_xlfn.IFS(dOrders_1[[#This Row],[Waktu_Diserahkan_Kurir(Hari)]]&gt;$B$4,"Tidak Patuh",dOrders_1[[#This Row],[Waktu_Diserahkan_Kurir(Hari)]]="","Data Tidak Lengkap",TRUE,"Patuh")</f>
        <v>Patuh</v>
      </c>
      <c r="J440" t="str">
        <f>IF(OR(LEN(dOrders_1[[#This Row],[Nomor_Resi]])=$E$3,LEFT(dOrders_1[[#This Row],[Nomor_Resi]],4)=$E$4,ISNUMBER(VALUE(RIGHT(dOrders_1[[#This Row],[Nomor_Resi]],7)))),"Valid","Tidak Valid")</f>
        <v>Valid</v>
      </c>
      <c r="K440" t="str">
        <f>IF(dOrders_1[[#This Row],[Tgl_Pembayaran]]="","Data Tidak Lengkap","Lengkap")</f>
        <v>Lengkap</v>
      </c>
      <c r="L440" t="str">
        <f>IF(dOrders_1[[#This Row],[Tgl_Diserahkan_Kurir]]="","Data Tidak Lengkap","Lengkap")</f>
        <v>Lengkap</v>
      </c>
      <c r="M440" t="str">
        <f>IF(dOrders_1[[#This Row],[Kurir]]="","Data Tidak Lengkap","Lengkap")</f>
        <v>Lengkap</v>
      </c>
      <c r="N44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40" s="8" t="str">
        <f>IF(dOrders_1[Kurir]="","Kurir Tidak Diisi", IFERROR(VLOOKUP(dOrders_1[[#This Row],[Kurir]],$P$9:$Q$12,2,FALSE),dOrders_1[[#This Row],[Kurir]]))</f>
        <v>JNE</v>
      </c>
    </row>
    <row r="441" spans="2:19" x14ac:dyDescent="0.25">
      <c r="B441" t="s">
        <v>509</v>
      </c>
      <c r="C441" s="1">
        <v>45236</v>
      </c>
      <c r="D441" s="1">
        <v>45239</v>
      </c>
      <c r="E441" t="s">
        <v>48</v>
      </c>
      <c r="F441" t="s">
        <v>24</v>
      </c>
      <c r="G441" t="s">
        <v>32</v>
      </c>
      <c r="H441">
        <v>3</v>
      </c>
      <c r="I441" t="str">
        <f>_xlfn.IFS(dOrders_1[[#This Row],[Waktu_Diserahkan_Kurir(Hari)]]&gt;$B$4,"Tidak Patuh",dOrders_1[[#This Row],[Waktu_Diserahkan_Kurir(Hari)]]="","Data Tidak Lengkap",TRUE,"Patuh")</f>
        <v>Patuh</v>
      </c>
      <c r="J441" t="str">
        <f>IF(OR(LEN(dOrders_1[[#This Row],[Nomor_Resi]])=$E$3,LEFT(dOrders_1[[#This Row],[Nomor_Resi]],4)=$E$4,ISNUMBER(VALUE(RIGHT(dOrders_1[[#This Row],[Nomor_Resi]],7)))),"Valid","Tidak Valid")</f>
        <v>Tidak Valid</v>
      </c>
      <c r="K441" t="str">
        <f>IF(dOrders_1[[#This Row],[Tgl_Pembayaran]]="","Data Tidak Lengkap","Lengkap")</f>
        <v>Lengkap</v>
      </c>
      <c r="L441" t="str">
        <f>IF(dOrders_1[[#This Row],[Tgl_Diserahkan_Kurir]]="","Data Tidak Lengkap","Lengkap")</f>
        <v>Lengkap</v>
      </c>
      <c r="M441" t="str">
        <f>IF(dOrders_1[[#This Row],[Kurir]]="","Data Tidak Lengkap","Lengkap")</f>
        <v>Lengkap</v>
      </c>
      <c r="N441"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441" s="8" t="str">
        <f>IF(dOrders_1[Kurir]="","Kurir Tidak Diisi", IFERROR(VLOOKUP(dOrders_1[[#This Row],[Kurir]],$P$9:$Q$12,2,FALSE),dOrders_1[[#This Row],[Kurir]]))</f>
        <v>Anteraja</v>
      </c>
    </row>
    <row r="442" spans="2:19" x14ac:dyDescent="0.25">
      <c r="B442" t="s">
        <v>510</v>
      </c>
      <c r="C442" s="1">
        <v>45439</v>
      </c>
      <c r="D442" s="1">
        <v>45442</v>
      </c>
      <c r="E442" t="s">
        <v>25</v>
      </c>
      <c r="F442" t="s">
        <v>916</v>
      </c>
      <c r="G442" t="s">
        <v>11</v>
      </c>
      <c r="H442">
        <v>3</v>
      </c>
      <c r="I442" t="str">
        <f>_xlfn.IFS(dOrders_1[[#This Row],[Waktu_Diserahkan_Kurir(Hari)]]&gt;$B$4,"Tidak Patuh",dOrders_1[[#This Row],[Waktu_Diserahkan_Kurir(Hari)]]="","Data Tidak Lengkap",TRUE,"Patuh")</f>
        <v>Patuh</v>
      </c>
      <c r="J442" t="str">
        <f>IF(OR(LEN(dOrders_1[[#This Row],[Nomor_Resi]])=$E$3,LEFT(dOrders_1[[#This Row],[Nomor_Resi]],4)=$E$4,ISNUMBER(VALUE(RIGHT(dOrders_1[[#This Row],[Nomor_Resi]],7)))),"Valid","Tidak Valid")</f>
        <v>Valid</v>
      </c>
      <c r="K442" t="str">
        <f>IF(dOrders_1[[#This Row],[Tgl_Pembayaran]]="","Data Tidak Lengkap","Lengkap")</f>
        <v>Lengkap</v>
      </c>
      <c r="L442" t="str">
        <f>IF(dOrders_1[[#This Row],[Tgl_Diserahkan_Kurir]]="","Data Tidak Lengkap","Lengkap")</f>
        <v>Lengkap</v>
      </c>
      <c r="M442" t="str">
        <f>IF(dOrders_1[[#This Row],[Kurir]]="","Data Tidak Lengkap","Lengkap")</f>
        <v>Lengkap</v>
      </c>
      <c r="N44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42" s="8" t="str">
        <f>IF(dOrders_1[Kurir]="","Kurir Tidak Diisi", IFERROR(VLOOKUP(dOrders_1[[#This Row],[Kurir]],$P$9:$Q$12,2,FALSE),dOrders_1[[#This Row],[Kurir]]))</f>
        <v>SiCepat</v>
      </c>
    </row>
    <row r="443" spans="2:19" x14ac:dyDescent="0.25">
      <c r="B443" t="s">
        <v>511</v>
      </c>
      <c r="C443" s="1">
        <v>44964</v>
      </c>
      <c r="D443" s="1">
        <v>44963</v>
      </c>
      <c r="E443" t="s">
        <v>23</v>
      </c>
      <c r="F443" t="s">
        <v>22</v>
      </c>
      <c r="G443" t="s">
        <v>11</v>
      </c>
      <c r="H443">
        <v>-1</v>
      </c>
      <c r="I443" t="str">
        <f>_xlfn.IFS(dOrders_1[[#This Row],[Waktu_Diserahkan_Kurir(Hari)]]&gt;$B$4,"Tidak Patuh",dOrders_1[[#This Row],[Waktu_Diserahkan_Kurir(Hari)]]="","Data Tidak Lengkap",TRUE,"Patuh")</f>
        <v>Patuh</v>
      </c>
      <c r="J443" t="str">
        <f>IF(OR(LEN(dOrders_1[[#This Row],[Nomor_Resi]])=$E$3,LEFT(dOrders_1[[#This Row],[Nomor_Resi]],4)=$E$4,ISNUMBER(VALUE(RIGHT(dOrders_1[[#This Row],[Nomor_Resi]],7)))),"Valid","Tidak Valid")</f>
        <v>Tidak Valid</v>
      </c>
      <c r="K443" t="str">
        <f>IF(dOrders_1[[#This Row],[Tgl_Pembayaran]]="","Data Tidak Lengkap","Lengkap")</f>
        <v>Lengkap</v>
      </c>
      <c r="L443" t="str">
        <f>IF(dOrders_1[[#This Row],[Tgl_Diserahkan_Kurir]]="","Data Tidak Lengkap","Lengkap")</f>
        <v>Lengkap</v>
      </c>
      <c r="M443" t="str">
        <f>IF(dOrders_1[[#This Row],[Kurir]]="","Data Tidak Lengkap","Lengkap")</f>
        <v>Lengkap</v>
      </c>
      <c r="N443"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443" s="8" t="str">
        <f>IF(dOrders_1[Kurir]="","Kurir Tidak Diisi", IFERROR(VLOOKUP(dOrders_1[[#This Row],[Kurir]],$P$9:$Q$12,2,FALSE),dOrders_1[[#This Row],[Kurir]]))</f>
        <v>JNE</v>
      </c>
    </row>
    <row r="444" spans="2:19" x14ac:dyDescent="0.25">
      <c r="B444" t="s">
        <v>512</v>
      </c>
      <c r="C444" s="1">
        <v>45819</v>
      </c>
      <c r="D444" s="1">
        <v>45821</v>
      </c>
      <c r="E444" t="s">
        <v>7</v>
      </c>
      <c r="F444" t="s">
        <v>917</v>
      </c>
      <c r="G444" t="s">
        <v>32</v>
      </c>
      <c r="H444">
        <v>2</v>
      </c>
      <c r="I444" t="str">
        <f>_xlfn.IFS(dOrders_1[[#This Row],[Waktu_Diserahkan_Kurir(Hari)]]&gt;$B$4,"Tidak Patuh",dOrders_1[[#This Row],[Waktu_Diserahkan_Kurir(Hari)]]="","Data Tidak Lengkap",TRUE,"Patuh")</f>
        <v>Patuh</v>
      </c>
      <c r="J444" t="str">
        <f>IF(OR(LEN(dOrders_1[[#This Row],[Nomor_Resi]])=$E$3,LEFT(dOrders_1[[#This Row],[Nomor_Resi]],4)=$E$4,ISNUMBER(VALUE(RIGHT(dOrders_1[[#This Row],[Nomor_Resi]],7)))),"Valid","Tidak Valid")</f>
        <v>Valid</v>
      </c>
      <c r="K444" t="str">
        <f>IF(dOrders_1[[#This Row],[Tgl_Pembayaran]]="","Data Tidak Lengkap","Lengkap")</f>
        <v>Lengkap</v>
      </c>
      <c r="L444" t="str">
        <f>IF(dOrders_1[[#This Row],[Tgl_Diserahkan_Kurir]]="","Data Tidak Lengkap","Lengkap")</f>
        <v>Lengkap</v>
      </c>
      <c r="M444" t="str">
        <f>IF(dOrders_1[[#This Row],[Kurir]]="","Data Tidak Lengkap","Lengkap")</f>
        <v>Lengkap</v>
      </c>
      <c r="N44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44" s="8" t="str">
        <f>IF(dOrders_1[Kurir]="","Kurir Tidak Diisi", IFERROR(VLOOKUP(dOrders_1[[#This Row],[Kurir]],$P$9:$Q$12,2,FALSE),dOrders_1[[#This Row],[Kurir]]))</f>
        <v>JNE</v>
      </c>
    </row>
    <row r="445" spans="2:19" x14ac:dyDescent="0.25">
      <c r="B445" t="s">
        <v>513</v>
      </c>
      <c r="C445" s="1">
        <v>45210</v>
      </c>
      <c r="D445" s="1">
        <v>45220</v>
      </c>
      <c r="E445" t="s">
        <v>7</v>
      </c>
      <c r="F445" t="s">
        <v>22</v>
      </c>
      <c r="G445" t="s">
        <v>11</v>
      </c>
      <c r="H445">
        <v>10</v>
      </c>
      <c r="I445" t="str">
        <f>_xlfn.IFS(dOrders_1[[#This Row],[Waktu_Diserahkan_Kurir(Hari)]]&gt;$B$4,"Tidak Patuh",dOrders_1[[#This Row],[Waktu_Diserahkan_Kurir(Hari)]]="","Data Tidak Lengkap",TRUE,"Patuh")</f>
        <v>Tidak Patuh</v>
      </c>
      <c r="J445" t="str">
        <f>IF(OR(LEN(dOrders_1[[#This Row],[Nomor_Resi]])=$E$3,LEFT(dOrders_1[[#This Row],[Nomor_Resi]],4)=$E$4,ISNUMBER(VALUE(RIGHT(dOrders_1[[#This Row],[Nomor_Resi]],7)))),"Valid","Tidak Valid")</f>
        <v>Tidak Valid</v>
      </c>
      <c r="K445" t="str">
        <f>IF(dOrders_1[[#This Row],[Tgl_Pembayaran]]="","Data Tidak Lengkap","Lengkap")</f>
        <v>Lengkap</v>
      </c>
      <c r="L445" t="str">
        <f>IF(dOrders_1[[#This Row],[Tgl_Diserahkan_Kurir]]="","Data Tidak Lengkap","Lengkap")</f>
        <v>Lengkap</v>
      </c>
      <c r="M445" t="str">
        <f>IF(dOrders_1[[#This Row],[Kurir]]="","Data Tidak Lengkap","Lengkap")</f>
        <v>Lengkap</v>
      </c>
      <c r="N445"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445" s="8" t="str">
        <f>IF(dOrders_1[Kurir]="","Kurir Tidak Diisi", IFERROR(VLOOKUP(dOrders_1[[#This Row],[Kurir]],$P$9:$Q$12,2,FALSE),dOrders_1[[#This Row],[Kurir]]))</f>
        <v>JNE</v>
      </c>
    </row>
    <row r="446" spans="2:19" x14ac:dyDescent="0.25">
      <c r="B446" t="s">
        <v>514</v>
      </c>
      <c r="C446" s="1">
        <v>45500</v>
      </c>
      <c r="D446" s="1">
        <v>45502</v>
      </c>
      <c r="E446" t="s">
        <v>7</v>
      </c>
      <c r="F446" t="s">
        <v>918</v>
      </c>
      <c r="G446" t="s">
        <v>11</v>
      </c>
      <c r="H446">
        <v>2</v>
      </c>
      <c r="I446" t="str">
        <f>_xlfn.IFS(dOrders_1[[#This Row],[Waktu_Diserahkan_Kurir(Hari)]]&gt;$B$4,"Tidak Patuh",dOrders_1[[#This Row],[Waktu_Diserahkan_Kurir(Hari)]]="","Data Tidak Lengkap",TRUE,"Patuh")</f>
        <v>Patuh</v>
      </c>
      <c r="J446" t="str">
        <f>IF(OR(LEN(dOrders_1[[#This Row],[Nomor_Resi]])=$E$3,LEFT(dOrders_1[[#This Row],[Nomor_Resi]],4)=$E$4,ISNUMBER(VALUE(RIGHT(dOrders_1[[#This Row],[Nomor_Resi]],7)))),"Valid","Tidak Valid")</f>
        <v>Valid</v>
      </c>
      <c r="K446" t="str">
        <f>IF(dOrders_1[[#This Row],[Tgl_Pembayaran]]="","Data Tidak Lengkap","Lengkap")</f>
        <v>Lengkap</v>
      </c>
      <c r="L446" t="str">
        <f>IF(dOrders_1[[#This Row],[Tgl_Diserahkan_Kurir]]="","Data Tidak Lengkap","Lengkap")</f>
        <v>Lengkap</v>
      </c>
      <c r="M446" t="str">
        <f>IF(dOrders_1[[#This Row],[Kurir]]="","Data Tidak Lengkap","Lengkap")</f>
        <v>Lengkap</v>
      </c>
      <c r="N44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46" s="8" t="str">
        <f>IF(dOrders_1[Kurir]="","Kurir Tidak Diisi", IFERROR(VLOOKUP(dOrders_1[[#This Row],[Kurir]],$P$9:$Q$12,2,FALSE),dOrders_1[[#This Row],[Kurir]]))</f>
        <v>JNE</v>
      </c>
    </row>
    <row r="447" spans="2:19" x14ac:dyDescent="0.25">
      <c r="B447" t="s">
        <v>515</v>
      </c>
      <c r="C447" s="1">
        <v>45273</v>
      </c>
      <c r="D447" s="1">
        <v>45272</v>
      </c>
      <c r="E447" t="s">
        <v>7</v>
      </c>
      <c r="F447" t="s">
        <v>919</v>
      </c>
      <c r="G447" t="s">
        <v>11</v>
      </c>
      <c r="H447">
        <v>-1</v>
      </c>
      <c r="I447" t="str">
        <f>_xlfn.IFS(dOrders_1[[#This Row],[Waktu_Diserahkan_Kurir(Hari)]]&gt;$B$4,"Tidak Patuh",dOrders_1[[#This Row],[Waktu_Diserahkan_Kurir(Hari)]]="","Data Tidak Lengkap",TRUE,"Patuh")</f>
        <v>Patuh</v>
      </c>
      <c r="J447" t="str">
        <f>IF(OR(LEN(dOrders_1[[#This Row],[Nomor_Resi]])=$E$3,LEFT(dOrders_1[[#This Row],[Nomor_Resi]],4)=$E$4,ISNUMBER(VALUE(RIGHT(dOrders_1[[#This Row],[Nomor_Resi]],7)))),"Valid","Tidak Valid")</f>
        <v>Valid</v>
      </c>
      <c r="K447" t="str">
        <f>IF(dOrders_1[[#This Row],[Tgl_Pembayaran]]="","Data Tidak Lengkap","Lengkap")</f>
        <v>Lengkap</v>
      </c>
      <c r="L447" t="str">
        <f>IF(dOrders_1[[#This Row],[Tgl_Diserahkan_Kurir]]="","Data Tidak Lengkap","Lengkap")</f>
        <v>Lengkap</v>
      </c>
      <c r="M447" t="str">
        <f>IF(dOrders_1[[#This Row],[Kurir]]="","Data Tidak Lengkap","Lengkap")</f>
        <v>Lengkap</v>
      </c>
      <c r="N44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47" s="8" t="str">
        <f>IF(dOrders_1[Kurir]="","Kurir Tidak Diisi", IFERROR(VLOOKUP(dOrders_1[[#This Row],[Kurir]],$P$9:$Q$12,2,FALSE),dOrders_1[[#This Row],[Kurir]]))</f>
        <v>JNE</v>
      </c>
    </row>
    <row r="448" spans="2:19" x14ac:dyDescent="0.25">
      <c r="B448" t="s">
        <v>516</v>
      </c>
      <c r="C448" s="1">
        <v>45291</v>
      </c>
      <c r="D448" s="1">
        <v>45298</v>
      </c>
      <c r="E448" t="s">
        <v>48</v>
      </c>
      <c r="F448" t="s">
        <v>920</v>
      </c>
      <c r="G448" t="s">
        <v>32</v>
      </c>
      <c r="H448">
        <v>7</v>
      </c>
      <c r="I448" t="str">
        <f>_xlfn.IFS(dOrders_1[[#This Row],[Waktu_Diserahkan_Kurir(Hari)]]&gt;$B$4,"Tidak Patuh",dOrders_1[[#This Row],[Waktu_Diserahkan_Kurir(Hari)]]="","Data Tidak Lengkap",TRUE,"Patuh")</f>
        <v>Tidak Patuh</v>
      </c>
      <c r="J448" t="str">
        <f>IF(OR(LEN(dOrders_1[[#This Row],[Nomor_Resi]])=$E$3,LEFT(dOrders_1[[#This Row],[Nomor_Resi]],4)=$E$4,ISNUMBER(VALUE(RIGHT(dOrders_1[[#This Row],[Nomor_Resi]],7)))),"Valid","Tidak Valid")</f>
        <v>Valid</v>
      </c>
      <c r="K448" t="str">
        <f>IF(dOrders_1[[#This Row],[Tgl_Pembayaran]]="","Data Tidak Lengkap","Lengkap")</f>
        <v>Lengkap</v>
      </c>
      <c r="L448" t="str">
        <f>IF(dOrders_1[[#This Row],[Tgl_Diserahkan_Kurir]]="","Data Tidak Lengkap","Lengkap")</f>
        <v>Lengkap</v>
      </c>
      <c r="M448" t="str">
        <f>IF(dOrders_1[[#This Row],[Kurir]]="","Data Tidak Lengkap","Lengkap")</f>
        <v>Lengkap</v>
      </c>
      <c r="N44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48" s="8" t="str">
        <f>IF(dOrders_1[Kurir]="","Kurir Tidak Diisi", IFERROR(VLOOKUP(dOrders_1[[#This Row],[Kurir]],$P$9:$Q$12,2,FALSE),dOrders_1[[#This Row],[Kurir]]))</f>
        <v>Anteraja</v>
      </c>
    </row>
    <row r="449" spans="2:19" x14ac:dyDescent="0.25">
      <c r="B449" t="s">
        <v>517</v>
      </c>
      <c r="C449" s="1">
        <v>45244</v>
      </c>
      <c r="D449" s="1">
        <v>45243</v>
      </c>
      <c r="E449" t="s">
        <v>48</v>
      </c>
      <c r="F449" t="s">
        <v>921</v>
      </c>
      <c r="G449" t="s">
        <v>32</v>
      </c>
      <c r="H449">
        <v>-1</v>
      </c>
      <c r="I449" t="str">
        <f>_xlfn.IFS(dOrders_1[[#This Row],[Waktu_Diserahkan_Kurir(Hari)]]&gt;$B$4,"Tidak Patuh",dOrders_1[[#This Row],[Waktu_Diserahkan_Kurir(Hari)]]="","Data Tidak Lengkap",TRUE,"Patuh")</f>
        <v>Patuh</v>
      </c>
      <c r="J449" t="str">
        <f>IF(OR(LEN(dOrders_1[[#This Row],[Nomor_Resi]])=$E$3,LEFT(dOrders_1[[#This Row],[Nomor_Resi]],4)=$E$4,ISNUMBER(VALUE(RIGHT(dOrders_1[[#This Row],[Nomor_Resi]],7)))),"Valid","Tidak Valid")</f>
        <v>Valid</v>
      </c>
      <c r="K449" t="str">
        <f>IF(dOrders_1[[#This Row],[Tgl_Pembayaran]]="","Data Tidak Lengkap","Lengkap")</f>
        <v>Lengkap</v>
      </c>
      <c r="L449" t="str">
        <f>IF(dOrders_1[[#This Row],[Tgl_Diserahkan_Kurir]]="","Data Tidak Lengkap","Lengkap")</f>
        <v>Lengkap</v>
      </c>
      <c r="M449" t="str">
        <f>IF(dOrders_1[[#This Row],[Kurir]]="","Data Tidak Lengkap","Lengkap")</f>
        <v>Lengkap</v>
      </c>
      <c r="N44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49" s="8" t="str">
        <f>IF(dOrders_1[Kurir]="","Kurir Tidak Diisi", IFERROR(VLOOKUP(dOrders_1[[#This Row],[Kurir]],$P$9:$Q$12,2,FALSE),dOrders_1[[#This Row],[Kurir]]))</f>
        <v>Anteraja</v>
      </c>
    </row>
    <row r="450" spans="2:19" x14ac:dyDescent="0.25">
      <c r="B450" t="s">
        <v>518</v>
      </c>
      <c r="C450" s="1">
        <v>45426</v>
      </c>
      <c r="D450" s="1">
        <v>45427</v>
      </c>
      <c r="E450" t="s">
        <v>25</v>
      </c>
      <c r="F450" t="s">
        <v>922</v>
      </c>
      <c r="G450" t="s">
        <v>32</v>
      </c>
      <c r="H450">
        <v>1</v>
      </c>
      <c r="I450" t="str">
        <f>_xlfn.IFS(dOrders_1[[#This Row],[Waktu_Diserahkan_Kurir(Hari)]]&gt;$B$4,"Tidak Patuh",dOrders_1[[#This Row],[Waktu_Diserahkan_Kurir(Hari)]]="","Data Tidak Lengkap",TRUE,"Patuh")</f>
        <v>Patuh</v>
      </c>
      <c r="J450" t="str">
        <f>IF(OR(LEN(dOrders_1[[#This Row],[Nomor_Resi]])=$E$3,LEFT(dOrders_1[[#This Row],[Nomor_Resi]],4)=$E$4,ISNUMBER(VALUE(RIGHT(dOrders_1[[#This Row],[Nomor_Resi]],7)))),"Valid","Tidak Valid")</f>
        <v>Valid</v>
      </c>
      <c r="K450" t="str">
        <f>IF(dOrders_1[[#This Row],[Tgl_Pembayaran]]="","Data Tidak Lengkap","Lengkap")</f>
        <v>Lengkap</v>
      </c>
      <c r="L450" t="str">
        <f>IF(dOrders_1[[#This Row],[Tgl_Diserahkan_Kurir]]="","Data Tidak Lengkap","Lengkap")</f>
        <v>Lengkap</v>
      </c>
      <c r="M450" t="str">
        <f>IF(dOrders_1[[#This Row],[Kurir]]="","Data Tidak Lengkap","Lengkap")</f>
        <v>Lengkap</v>
      </c>
      <c r="N45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50" s="8" t="str">
        <f>IF(dOrders_1[Kurir]="","Kurir Tidak Diisi", IFERROR(VLOOKUP(dOrders_1[[#This Row],[Kurir]],$P$9:$Q$12,2,FALSE),dOrders_1[[#This Row],[Kurir]]))</f>
        <v>SiCepat</v>
      </c>
    </row>
    <row r="451" spans="2:19" x14ac:dyDescent="0.25">
      <c r="B451" t="s">
        <v>519</v>
      </c>
      <c r="C451" s="1">
        <v>45764</v>
      </c>
      <c r="D451" s="1">
        <v>45766</v>
      </c>
      <c r="E451" t="s">
        <v>9</v>
      </c>
      <c r="F451" t="s">
        <v>923</v>
      </c>
      <c r="G451" t="s">
        <v>32</v>
      </c>
      <c r="H451">
        <v>2</v>
      </c>
      <c r="I451" t="str">
        <f>_xlfn.IFS(dOrders_1[[#This Row],[Waktu_Diserahkan_Kurir(Hari)]]&gt;$B$4,"Tidak Patuh",dOrders_1[[#This Row],[Waktu_Diserahkan_Kurir(Hari)]]="","Data Tidak Lengkap",TRUE,"Patuh")</f>
        <v>Patuh</v>
      </c>
      <c r="J451" t="str">
        <f>IF(OR(LEN(dOrders_1[[#This Row],[Nomor_Resi]])=$E$3,LEFT(dOrders_1[[#This Row],[Nomor_Resi]],4)=$E$4,ISNUMBER(VALUE(RIGHT(dOrders_1[[#This Row],[Nomor_Resi]],7)))),"Valid","Tidak Valid")</f>
        <v>Valid</v>
      </c>
      <c r="K451" t="str">
        <f>IF(dOrders_1[[#This Row],[Tgl_Pembayaran]]="","Data Tidak Lengkap","Lengkap")</f>
        <v>Lengkap</v>
      </c>
      <c r="L451" t="str">
        <f>IF(dOrders_1[[#This Row],[Tgl_Diserahkan_Kurir]]="","Data Tidak Lengkap","Lengkap")</f>
        <v>Lengkap</v>
      </c>
      <c r="M451" t="str">
        <f>IF(dOrders_1[[#This Row],[Kurir]]="","Data Tidak Lengkap","Lengkap")</f>
        <v>Lengkap</v>
      </c>
      <c r="N45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51" s="8" t="str">
        <f>IF(dOrders_1[Kurir]="","Kurir Tidak Diisi", IFERROR(VLOOKUP(dOrders_1[[#This Row],[Kurir]],$P$9:$Q$12,2,FALSE),dOrders_1[[#This Row],[Kurir]]))</f>
        <v>SiCepat</v>
      </c>
    </row>
    <row r="452" spans="2:19" x14ac:dyDescent="0.25">
      <c r="B452" t="s">
        <v>520</v>
      </c>
      <c r="C452" s="1">
        <v>45320</v>
      </c>
      <c r="D452" s="1">
        <v>45322</v>
      </c>
      <c r="E452" t="s">
        <v>25</v>
      </c>
      <c r="F452" t="s">
        <v>924</v>
      </c>
      <c r="G452" t="s">
        <v>11</v>
      </c>
      <c r="H452">
        <v>2</v>
      </c>
      <c r="I452" t="str">
        <f>_xlfn.IFS(dOrders_1[[#This Row],[Waktu_Diserahkan_Kurir(Hari)]]&gt;$B$4,"Tidak Patuh",dOrders_1[[#This Row],[Waktu_Diserahkan_Kurir(Hari)]]="","Data Tidak Lengkap",TRUE,"Patuh")</f>
        <v>Patuh</v>
      </c>
      <c r="J452" t="str">
        <f>IF(OR(LEN(dOrders_1[[#This Row],[Nomor_Resi]])=$E$3,LEFT(dOrders_1[[#This Row],[Nomor_Resi]],4)=$E$4,ISNUMBER(VALUE(RIGHT(dOrders_1[[#This Row],[Nomor_Resi]],7)))),"Valid","Tidak Valid")</f>
        <v>Valid</v>
      </c>
      <c r="K452" t="str">
        <f>IF(dOrders_1[[#This Row],[Tgl_Pembayaran]]="","Data Tidak Lengkap","Lengkap")</f>
        <v>Lengkap</v>
      </c>
      <c r="L452" t="str">
        <f>IF(dOrders_1[[#This Row],[Tgl_Diserahkan_Kurir]]="","Data Tidak Lengkap","Lengkap")</f>
        <v>Lengkap</v>
      </c>
      <c r="M452" t="str">
        <f>IF(dOrders_1[[#This Row],[Kurir]]="","Data Tidak Lengkap","Lengkap")</f>
        <v>Lengkap</v>
      </c>
      <c r="N45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52" s="8" t="str">
        <f>IF(dOrders_1[Kurir]="","Kurir Tidak Diisi", IFERROR(VLOOKUP(dOrders_1[[#This Row],[Kurir]],$P$9:$Q$12,2,FALSE),dOrders_1[[#This Row],[Kurir]]))</f>
        <v>SiCepat</v>
      </c>
    </row>
    <row r="453" spans="2:19" x14ac:dyDescent="0.25">
      <c r="B453" t="s">
        <v>521</v>
      </c>
      <c r="C453" s="1">
        <v>45612</v>
      </c>
      <c r="D453" s="1">
        <v>45614</v>
      </c>
      <c r="E453" t="s">
        <v>9</v>
      </c>
      <c r="F453" t="s">
        <v>925</v>
      </c>
      <c r="G453" t="s">
        <v>8</v>
      </c>
      <c r="H453">
        <v>2</v>
      </c>
      <c r="I453" t="str">
        <f>_xlfn.IFS(dOrders_1[[#This Row],[Waktu_Diserahkan_Kurir(Hari)]]&gt;$B$4,"Tidak Patuh",dOrders_1[[#This Row],[Waktu_Diserahkan_Kurir(Hari)]]="","Data Tidak Lengkap",TRUE,"Patuh")</f>
        <v>Patuh</v>
      </c>
      <c r="J453" t="str">
        <f>IF(OR(LEN(dOrders_1[[#This Row],[Nomor_Resi]])=$E$3,LEFT(dOrders_1[[#This Row],[Nomor_Resi]],4)=$E$4,ISNUMBER(VALUE(RIGHT(dOrders_1[[#This Row],[Nomor_Resi]],7)))),"Valid","Tidak Valid")</f>
        <v>Valid</v>
      </c>
      <c r="K453" t="str">
        <f>IF(dOrders_1[[#This Row],[Tgl_Pembayaran]]="","Data Tidak Lengkap","Lengkap")</f>
        <v>Lengkap</v>
      </c>
      <c r="L453" t="str">
        <f>IF(dOrders_1[[#This Row],[Tgl_Diserahkan_Kurir]]="","Data Tidak Lengkap","Lengkap")</f>
        <v>Lengkap</v>
      </c>
      <c r="M453" t="str">
        <f>IF(dOrders_1[[#This Row],[Kurir]]="","Data Tidak Lengkap","Lengkap")</f>
        <v>Lengkap</v>
      </c>
      <c r="N45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53" s="8" t="str">
        <f>IF(dOrders_1[Kurir]="","Kurir Tidak Diisi", IFERROR(VLOOKUP(dOrders_1[[#This Row],[Kurir]],$P$9:$Q$12,2,FALSE),dOrders_1[[#This Row],[Kurir]]))</f>
        <v>SiCepat</v>
      </c>
    </row>
    <row r="454" spans="2:19" x14ac:dyDescent="0.25">
      <c r="B454" t="s">
        <v>522</v>
      </c>
      <c r="C454" s="1">
        <v>45628</v>
      </c>
      <c r="D454" s="1">
        <v>45643</v>
      </c>
      <c r="E454" t="s">
        <v>7</v>
      </c>
      <c r="F454" t="s">
        <v>926</v>
      </c>
      <c r="G454" t="s">
        <v>8</v>
      </c>
      <c r="H454">
        <v>15</v>
      </c>
      <c r="I454" t="str">
        <f>_xlfn.IFS(dOrders_1[[#This Row],[Waktu_Diserahkan_Kurir(Hari)]]&gt;$B$4,"Tidak Patuh",dOrders_1[[#This Row],[Waktu_Diserahkan_Kurir(Hari)]]="","Data Tidak Lengkap",TRUE,"Patuh")</f>
        <v>Tidak Patuh</v>
      </c>
      <c r="J454" t="str">
        <f>IF(OR(LEN(dOrders_1[[#This Row],[Nomor_Resi]])=$E$3,LEFT(dOrders_1[[#This Row],[Nomor_Resi]],4)=$E$4,ISNUMBER(VALUE(RIGHT(dOrders_1[[#This Row],[Nomor_Resi]],7)))),"Valid","Tidak Valid")</f>
        <v>Valid</v>
      </c>
      <c r="K454" t="str">
        <f>IF(dOrders_1[[#This Row],[Tgl_Pembayaran]]="","Data Tidak Lengkap","Lengkap")</f>
        <v>Lengkap</v>
      </c>
      <c r="L454" t="str">
        <f>IF(dOrders_1[[#This Row],[Tgl_Diserahkan_Kurir]]="","Data Tidak Lengkap","Lengkap")</f>
        <v>Lengkap</v>
      </c>
      <c r="M454" t="str">
        <f>IF(dOrders_1[[#This Row],[Kurir]]="","Data Tidak Lengkap","Lengkap")</f>
        <v>Lengkap</v>
      </c>
      <c r="N45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54" s="8" t="str">
        <f>IF(dOrders_1[Kurir]="","Kurir Tidak Diisi", IFERROR(VLOOKUP(dOrders_1[[#This Row],[Kurir]],$P$9:$Q$12,2,FALSE),dOrders_1[[#This Row],[Kurir]]))</f>
        <v>JNE</v>
      </c>
    </row>
    <row r="455" spans="2:19" x14ac:dyDescent="0.25">
      <c r="B455" t="s">
        <v>523</v>
      </c>
      <c r="C455" s="1">
        <v>45603</v>
      </c>
      <c r="D455" s="1">
        <v>45606</v>
      </c>
      <c r="E455" t="s">
        <v>7</v>
      </c>
      <c r="F455" t="s">
        <v>927</v>
      </c>
      <c r="G455" t="s">
        <v>8</v>
      </c>
      <c r="H455">
        <v>3</v>
      </c>
      <c r="I455" t="str">
        <f>_xlfn.IFS(dOrders_1[[#This Row],[Waktu_Diserahkan_Kurir(Hari)]]&gt;$B$4,"Tidak Patuh",dOrders_1[[#This Row],[Waktu_Diserahkan_Kurir(Hari)]]="","Data Tidak Lengkap",TRUE,"Patuh")</f>
        <v>Patuh</v>
      </c>
      <c r="J455" t="str">
        <f>IF(OR(LEN(dOrders_1[[#This Row],[Nomor_Resi]])=$E$3,LEFT(dOrders_1[[#This Row],[Nomor_Resi]],4)=$E$4,ISNUMBER(VALUE(RIGHT(dOrders_1[[#This Row],[Nomor_Resi]],7)))),"Valid","Tidak Valid")</f>
        <v>Valid</v>
      </c>
      <c r="K455" t="str">
        <f>IF(dOrders_1[[#This Row],[Tgl_Pembayaran]]="","Data Tidak Lengkap","Lengkap")</f>
        <v>Lengkap</v>
      </c>
      <c r="L455" t="str">
        <f>IF(dOrders_1[[#This Row],[Tgl_Diserahkan_Kurir]]="","Data Tidak Lengkap","Lengkap")</f>
        <v>Lengkap</v>
      </c>
      <c r="M455" t="str">
        <f>IF(dOrders_1[[#This Row],[Kurir]]="","Data Tidak Lengkap","Lengkap")</f>
        <v>Lengkap</v>
      </c>
      <c r="N45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55" s="8" t="str">
        <f>IF(dOrders_1[Kurir]="","Kurir Tidak Diisi", IFERROR(VLOOKUP(dOrders_1[[#This Row],[Kurir]],$P$9:$Q$12,2,FALSE),dOrders_1[[#This Row],[Kurir]]))</f>
        <v>JNE</v>
      </c>
    </row>
    <row r="456" spans="2:19" x14ac:dyDescent="0.25">
      <c r="B456" t="s">
        <v>524</v>
      </c>
      <c r="C456" s="1">
        <v>45553</v>
      </c>
      <c r="D456" s="1">
        <v>45568</v>
      </c>
      <c r="E456" t="s">
        <v>7</v>
      </c>
      <c r="F456" t="s">
        <v>928</v>
      </c>
      <c r="G456" t="s">
        <v>32</v>
      </c>
      <c r="H456">
        <v>15</v>
      </c>
      <c r="I456" t="str">
        <f>_xlfn.IFS(dOrders_1[[#This Row],[Waktu_Diserahkan_Kurir(Hari)]]&gt;$B$4,"Tidak Patuh",dOrders_1[[#This Row],[Waktu_Diserahkan_Kurir(Hari)]]="","Data Tidak Lengkap",TRUE,"Patuh")</f>
        <v>Tidak Patuh</v>
      </c>
      <c r="J456" t="str">
        <f>IF(OR(LEN(dOrders_1[[#This Row],[Nomor_Resi]])=$E$3,LEFT(dOrders_1[[#This Row],[Nomor_Resi]],4)=$E$4,ISNUMBER(VALUE(RIGHT(dOrders_1[[#This Row],[Nomor_Resi]],7)))),"Valid","Tidak Valid")</f>
        <v>Valid</v>
      </c>
      <c r="K456" t="str">
        <f>IF(dOrders_1[[#This Row],[Tgl_Pembayaran]]="","Data Tidak Lengkap","Lengkap")</f>
        <v>Lengkap</v>
      </c>
      <c r="L456" t="str">
        <f>IF(dOrders_1[[#This Row],[Tgl_Diserahkan_Kurir]]="","Data Tidak Lengkap","Lengkap")</f>
        <v>Lengkap</v>
      </c>
      <c r="M456" t="str">
        <f>IF(dOrders_1[[#This Row],[Kurir]]="","Data Tidak Lengkap","Lengkap")</f>
        <v>Lengkap</v>
      </c>
      <c r="N45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56" s="8" t="str">
        <f>IF(dOrders_1[Kurir]="","Kurir Tidak Diisi", IFERROR(VLOOKUP(dOrders_1[[#This Row],[Kurir]],$P$9:$Q$12,2,FALSE),dOrders_1[[#This Row],[Kurir]]))</f>
        <v>JNE</v>
      </c>
    </row>
    <row r="457" spans="2:19" x14ac:dyDescent="0.25">
      <c r="B457" t="s">
        <v>525</v>
      </c>
      <c r="C457" s="1">
        <v>45646</v>
      </c>
      <c r="D457" s="1">
        <v>45661</v>
      </c>
      <c r="E457" t="s">
        <v>9</v>
      </c>
      <c r="F457" t="s">
        <v>929</v>
      </c>
      <c r="G457" t="s">
        <v>32</v>
      </c>
      <c r="H457">
        <v>15</v>
      </c>
      <c r="I457" t="str">
        <f>_xlfn.IFS(dOrders_1[[#This Row],[Waktu_Diserahkan_Kurir(Hari)]]&gt;$B$4,"Tidak Patuh",dOrders_1[[#This Row],[Waktu_Diserahkan_Kurir(Hari)]]="","Data Tidak Lengkap",TRUE,"Patuh")</f>
        <v>Tidak Patuh</v>
      </c>
      <c r="J457" t="str">
        <f>IF(OR(LEN(dOrders_1[[#This Row],[Nomor_Resi]])=$E$3,LEFT(dOrders_1[[#This Row],[Nomor_Resi]],4)=$E$4,ISNUMBER(VALUE(RIGHT(dOrders_1[[#This Row],[Nomor_Resi]],7)))),"Valid","Tidak Valid")</f>
        <v>Valid</v>
      </c>
      <c r="K457" t="str">
        <f>IF(dOrders_1[[#This Row],[Tgl_Pembayaran]]="","Data Tidak Lengkap","Lengkap")</f>
        <v>Lengkap</v>
      </c>
      <c r="L457" t="str">
        <f>IF(dOrders_1[[#This Row],[Tgl_Diserahkan_Kurir]]="","Data Tidak Lengkap","Lengkap")</f>
        <v>Lengkap</v>
      </c>
      <c r="M457" t="str">
        <f>IF(dOrders_1[[#This Row],[Kurir]]="","Data Tidak Lengkap","Lengkap")</f>
        <v>Lengkap</v>
      </c>
      <c r="N45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57" s="8" t="str">
        <f>IF(dOrders_1[Kurir]="","Kurir Tidak Diisi", IFERROR(VLOOKUP(dOrders_1[[#This Row],[Kurir]],$P$9:$Q$12,2,FALSE),dOrders_1[[#This Row],[Kurir]]))</f>
        <v>SiCepat</v>
      </c>
    </row>
    <row r="458" spans="2:19" x14ac:dyDescent="0.25">
      <c r="B458" t="s">
        <v>526</v>
      </c>
      <c r="C458" s="1">
        <v>45084</v>
      </c>
      <c r="D458" s="1">
        <v>45091</v>
      </c>
      <c r="E458" t="s">
        <v>7</v>
      </c>
      <c r="F458" t="s">
        <v>930</v>
      </c>
      <c r="G458" t="s">
        <v>8</v>
      </c>
      <c r="H458">
        <v>7</v>
      </c>
      <c r="I458" t="str">
        <f>_xlfn.IFS(dOrders_1[[#This Row],[Waktu_Diserahkan_Kurir(Hari)]]&gt;$B$4,"Tidak Patuh",dOrders_1[[#This Row],[Waktu_Diserahkan_Kurir(Hari)]]="","Data Tidak Lengkap",TRUE,"Patuh")</f>
        <v>Tidak Patuh</v>
      </c>
      <c r="J458" t="str">
        <f>IF(OR(LEN(dOrders_1[[#This Row],[Nomor_Resi]])=$E$3,LEFT(dOrders_1[[#This Row],[Nomor_Resi]],4)=$E$4,ISNUMBER(VALUE(RIGHT(dOrders_1[[#This Row],[Nomor_Resi]],7)))),"Valid","Tidak Valid")</f>
        <v>Valid</v>
      </c>
      <c r="K458" t="str">
        <f>IF(dOrders_1[[#This Row],[Tgl_Pembayaran]]="","Data Tidak Lengkap","Lengkap")</f>
        <v>Lengkap</v>
      </c>
      <c r="L458" t="str">
        <f>IF(dOrders_1[[#This Row],[Tgl_Diserahkan_Kurir]]="","Data Tidak Lengkap","Lengkap")</f>
        <v>Lengkap</v>
      </c>
      <c r="M458" t="str">
        <f>IF(dOrders_1[[#This Row],[Kurir]]="","Data Tidak Lengkap","Lengkap")</f>
        <v>Lengkap</v>
      </c>
      <c r="N45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58" s="8" t="str">
        <f>IF(dOrders_1[Kurir]="","Kurir Tidak Diisi", IFERROR(VLOOKUP(dOrders_1[[#This Row],[Kurir]],$P$9:$Q$12,2,FALSE),dOrders_1[[#This Row],[Kurir]]))</f>
        <v>JNE</v>
      </c>
    </row>
    <row r="459" spans="2:19" x14ac:dyDescent="0.25">
      <c r="B459" t="s">
        <v>527</v>
      </c>
      <c r="C459" s="1">
        <v>45584</v>
      </c>
      <c r="D459" s="1">
        <v>45599</v>
      </c>
      <c r="E459" t="s">
        <v>9</v>
      </c>
      <c r="F459" t="s">
        <v>931</v>
      </c>
      <c r="G459" t="s">
        <v>8</v>
      </c>
      <c r="H459">
        <v>15</v>
      </c>
      <c r="I459" t="str">
        <f>_xlfn.IFS(dOrders_1[[#This Row],[Waktu_Diserahkan_Kurir(Hari)]]&gt;$B$4,"Tidak Patuh",dOrders_1[[#This Row],[Waktu_Diserahkan_Kurir(Hari)]]="","Data Tidak Lengkap",TRUE,"Patuh")</f>
        <v>Tidak Patuh</v>
      </c>
      <c r="J459" t="str">
        <f>IF(OR(LEN(dOrders_1[[#This Row],[Nomor_Resi]])=$E$3,LEFT(dOrders_1[[#This Row],[Nomor_Resi]],4)=$E$4,ISNUMBER(VALUE(RIGHT(dOrders_1[[#This Row],[Nomor_Resi]],7)))),"Valid","Tidak Valid")</f>
        <v>Valid</v>
      </c>
      <c r="K459" t="str">
        <f>IF(dOrders_1[[#This Row],[Tgl_Pembayaran]]="","Data Tidak Lengkap","Lengkap")</f>
        <v>Lengkap</v>
      </c>
      <c r="L459" t="str">
        <f>IF(dOrders_1[[#This Row],[Tgl_Diserahkan_Kurir]]="","Data Tidak Lengkap","Lengkap")</f>
        <v>Lengkap</v>
      </c>
      <c r="M459" t="str">
        <f>IF(dOrders_1[[#This Row],[Kurir]]="","Data Tidak Lengkap","Lengkap")</f>
        <v>Lengkap</v>
      </c>
      <c r="N45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59" s="8" t="str">
        <f>IF(dOrders_1[Kurir]="","Kurir Tidak Diisi", IFERROR(VLOOKUP(dOrders_1[[#This Row],[Kurir]],$P$9:$Q$12,2,FALSE),dOrders_1[[#This Row],[Kurir]]))</f>
        <v>SiCepat</v>
      </c>
    </row>
    <row r="460" spans="2:19" x14ac:dyDescent="0.25">
      <c r="B460" t="s">
        <v>528</v>
      </c>
      <c r="C460" s="1">
        <v>45117</v>
      </c>
      <c r="D460" s="1">
        <v>45132</v>
      </c>
      <c r="E460" t="s">
        <v>25</v>
      </c>
      <c r="F460" t="s">
        <v>932</v>
      </c>
      <c r="G460" t="s">
        <v>32</v>
      </c>
      <c r="H460">
        <v>15</v>
      </c>
      <c r="I460" t="str">
        <f>_xlfn.IFS(dOrders_1[[#This Row],[Waktu_Diserahkan_Kurir(Hari)]]&gt;$B$4,"Tidak Patuh",dOrders_1[[#This Row],[Waktu_Diserahkan_Kurir(Hari)]]="","Data Tidak Lengkap",TRUE,"Patuh")</f>
        <v>Tidak Patuh</v>
      </c>
      <c r="J460" t="str">
        <f>IF(OR(LEN(dOrders_1[[#This Row],[Nomor_Resi]])=$E$3,LEFT(dOrders_1[[#This Row],[Nomor_Resi]],4)=$E$4,ISNUMBER(VALUE(RIGHT(dOrders_1[[#This Row],[Nomor_Resi]],7)))),"Valid","Tidak Valid")</f>
        <v>Valid</v>
      </c>
      <c r="K460" t="str">
        <f>IF(dOrders_1[[#This Row],[Tgl_Pembayaran]]="","Data Tidak Lengkap","Lengkap")</f>
        <v>Lengkap</v>
      </c>
      <c r="L460" t="str">
        <f>IF(dOrders_1[[#This Row],[Tgl_Diserahkan_Kurir]]="","Data Tidak Lengkap","Lengkap")</f>
        <v>Lengkap</v>
      </c>
      <c r="M460" t="str">
        <f>IF(dOrders_1[[#This Row],[Kurir]]="","Data Tidak Lengkap","Lengkap")</f>
        <v>Lengkap</v>
      </c>
      <c r="N46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60" s="8" t="str">
        <f>IF(dOrders_1[Kurir]="","Kurir Tidak Diisi", IFERROR(VLOOKUP(dOrders_1[[#This Row],[Kurir]],$P$9:$Q$12,2,FALSE),dOrders_1[[#This Row],[Kurir]]))</f>
        <v>SiCepat</v>
      </c>
    </row>
    <row r="461" spans="2:19" x14ac:dyDescent="0.25">
      <c r="B461" t="s">
        <v>529</v>
      </c>
      <c r="C461" s="1">
        <v>45648</v>
      </c>
      <c r="D461" s="1">
        <v>45658</v>
      </c>
      <c r="E461" t="s">
        <v>7</v>
      </c>
      <c r="F461" t="s">
        <v>933</v>
      </c>
      <c r="G461" t="s">
        <v>32</v>
      </c>
      <c r="H461">
        <v>10</v>
      </c>
      <c r="I461" t="str">
        <f>_xlfn.IFS(dOrders_1[[#This Row],[Waktu_Diserahkan_Kurir(Hari)]]&gt;$B$4,"Tidak Patuh",dOrders_1[[#This Row],[Waktu_Diserahkan_Kurir(Hari)]]="","Data Tidak Lengkap",TRUE,"Patuh")</f>
        <v>Tidak Patuh</v>
      </c>
      <c r="J461" t="str">
        <f>IF(OR(LEN(dOrders_1[[#This Row],[Nomor_Resi]])=$E$3,LEFT(dOrders_1[[#This Row],[Nomor_Resi]],4)=$E$4,ISNUMBER(VALUE(RIGHT(dOrders_1[[#This Row],[Nomor_Resi]],7)))),"Valid","Tidak Valid")</f>
        <v>Valid</v>
      </c>
      <c r="K461" t="str">
        <f>IF(dOrders_1[[#This Row],[Tgl_Pembayaran]]="","Data Tidak Lengkap","Lengkap")</f>
        <v>Lengkap</v>
      </c>
      <c r="L461" t="str">
        <f>IF(dOrders_1[[#This Row],[Tgl_Diserahkan_Kurir]]="","Data Tidak Lengkap","Lengkap")</f>
        <v>Lengkap</v>
      </c>
      <c r="M461" t="str">
        <f>IF(dOrders_1[[#This Row],[Kurir]]="","Data Tidak Lengkap","Lengkap")</f>
        <v>Lengkap</v>
      </c>
      <c r="N46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61" s="8" t="str">
        <f>IF(dOrders_1[Kurir]="","Kurir Tidak Diisi", IFERROR(VLOOKUP(dOrders_1[[#This Row],[Kurir]],$P$9:$Q$12,2,FALSE),dOrders_1[[#This Row],[Kurir]]))</f>
        <v>JNE</v>
      </c>
    </row>
    <row r="462" spans="2:19" x14ac:dyDescent="0.25">
      <c r="B462" t="s">
        <v>530</v>
      </c>
      <c r="C462" s="1">
        <v>45456</v>
      </c>
      <c r="D462" s="1">
        <v>45458</v>
      </c>
      <c r="E462" t="s">
        <v>9</v>
      </c>
      <c r="F462" t="s">
        <v>934</v>
      </c>
      <c r="G462" t="s">
        <v>11</v>
      </c>
      <c r="H462">
        <v>2</v>
      </c>
      <c r="I462" t="str">
        <f>_xlfn.IFS(dOrders_1[[#This Row],[Waktu_Diserahkan_Kurir(Hari)]]&gt;$B$4,"Tidak Patuh",dOrders_1[[#This Row],[Waktu_Diserahkan_Kurir(Hari)]]="","Data Tidak Lengkap",TRUE,"Patuh")</f>
        <v>Patuh</v>
      </c>
      <c r="J462" t="str">
        <f>IF(OR(LEN(dOrders_1[[#This Row],[Nomor_Resi]])=$E$3,LEFT(dOrders_1[[#This Row],[Nomor_Resi]],4)=$E$4,ISNUMBER(VALUE(RIGHT(dOrders_1[[#This Row],[Nomor_Resi]],7)))),"Valid","Tidak Valid")</f>
        <v>Valid</v>
      </c>
      <c r="K462" t="str">
        <f>IF(dOrders_1[[#This Row],[Tgl_Pembayaran]]="","Data Tidak Lengkap","Lengkap")</f>
        <v>Lengkap</v>
      </c>
      <c r="L462" t="str">
        <f>IF(dOrders_1[[#This Row],[Tgl_Diserahkan_Kurir]]="","Data Tidak Lengkap","Lengkap")</f>
        <v>Lengkap</v>
      </c>
      <c r="M462" t="str">
        <f>IF(dOrders_1[[#This Row],[Kurir]]="","Data Tidak Lengkap","Lengkap")</f>
        <v>Lengkap</v>
      </c>
      <c r="N46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62" s="8" t="str">
        <f>IF(dOrders_1[Kurir]="","Kurir Tidak Diisi", IFERROR(VLOOKUP(dOrders_1[[#This Row],[Kurir]],$P$9:$Q$12,2,FALSE),dOrders_1[[#This Row],[Kurir]]))</f>
        <v>SiCepat</v>
      </c>
    </row>
    <row r="463" spans="2:19" x14ac:dyDescent="0.25">
      <c r="B463" t="s">
        <v>531</v>
      </c>
      <c r="C463" s="1">
        <v>45724</v>
      </c>
      <c r="D463" s="1">
        <v>45725</v>
      </c>
      <c r="E463" t="s">
        <v>23</v>
      </c>
      <c r="F463" t="s">
        <v>935</v>
      </c>
      <c r="G463" t="s">
        <v>11</v>
      </c>
      <c r="H463">
        <v>1</v>
      </c>
      <c r="I463" t="str">
        <f>_xlfn.IFS(dOrders_1[[#This Row],[Waktu_Diserahkan_Kurir(Hari)]]&gt;$B$4,"Tidak Patuh",dOrders_1[[#This Row],[Waktu_Diserahkan_Kurir(Hari)]]="","Data Tidak Lengkap",TRUE,"Patuh")</f>
        <v>Patuh</v>
      </c>
      <c r="J463" t="str">
        <f>IF(OR(LEN(dOrders_1[[#This Row],[Nomor_Resi]])=$E$3,LEFT(dOrders_1[[#This Row],[Nomor_Resi]],4)=$E$4,ISNUMBER(VALUE(RIGHT(dOrders_1[[#This Row],[Nomor_Resi]],7)))),"Valid","Tidak Valid")</f>
        <v>Valid</v>
      </c>
      <c r="K463" t="str">
        <f>IF(dOrders_1[[#This Row],[Tgl_Pembayaran]]="","Data Tidak Lengkap","Lengkap")</f>
        <v>Lengkap</v>
      </c>
      <c r="L463" t="str">
        <f>IF(dOrders_1[[#This Row],[Tgl_Diserahkan_Kurir]]="","Data Tidak Lengkap","Lengkap")</f>
        <v>Lengkap</v>
      </c>
      <c r="M463" t="str">
        <f>IF(dOrders_1[[#This Row],[Kurir]]="","Data Tidak Lengkap","Lengkap")</f>
        <v>Lengkap</v>
      </c>
      <c r="N46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63" s="8" t="str">
        <f>IF(dOrders_1[Kurir]="","Kurir Tidak Diisi", IFERROR(VLOOKUP(dOrders_1[[#This Row],[Kurir]],$P$9:$Q$12,2,FALSE),dOrders_1[[#This Row],[Kurir]]))</f>
        <v>JNE</v>
      </c>
    </row>
    <row r="464" spans="2:19" x14ac:dyDescent="0.25">
      <c r="B464" t="s">
        <v>532</v>
      </c>
      <c r="C464" s="1">
        <v>45694</v>
      </c>
      <c r="D464" s="1">
        <v>45701</v>
      </c>
      <c r="E464" t="s">
        <v>9</v>
      </c>
      <c r="F464" t="s">
        <v>936</v>
      </c>
      <c r="G464" t="s">
        <v>32</v>
      </c>
      <c r="H464">
        <v>7</v>
      </c>
      <c r="I464" t="str">
        <f>_xlfn.IFS(dOrders_1[[#This Row],[Waktu_Diserahkan_Kurir(Hari)]]&gt;$B$4,"Tidak Patuh",dOrders_1[[#This Row],[Waktu_Diserahkan_Kurir(Hari)]]="","Data Tidak Lengkap",TRUE,"Patuh")</f>
        <v>Tidak Patuh</v>
      </c>
      <c r="J464" t="str">
        <f>IF(OR(LEN(dOrders_1[[#This Row],[Nomor_Resi]])=$E$3,LEFT(dOrders_1[[#This Row],[Nomor_Resi]],4)=$E$4,ISNUMBER(VALUE(RIGHT(dOrders_1[[#This Row],[Nomor_Resi]],7)))),"Valid","Tidak Valid")</f>
        <v>Valid</v>
      </c>
      <c r="K464" t="str">
        <f>IF(dOrders_1[[#This Row],[Tgl_Pembayaran]]="","Data Tidak Lengkap","Lengkap")</f>
        <v>Lengkap</v>
      </c>
      <c r="L464" t="str">
        <f>IF(dOrders_1[[#This Row],[Tgl_Diserahkan_Kurir]]="","Data Tidak Lengkap","Lengkap")</f>
        <v>Lengkap</v>
      </c>
      <c r="M464" t="str">
        <f>IF(dOrders_1[[#This Row],[Kurir]]="","Data Tidak Lengkap","Lengkap")</f>
        <v>Lengkap</v>
      </c>
      <c r="N46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64" s="8" t="str">
        <f>IF(dOrders_1[Kurir]="","Kurir Tidak Diisi", IFERROR(VLOOKUP(dOrders_1[[#This Row],[Kurir]],$P$9:$Q$12,2,FALSE),dOrders_1[[#This Row],[Kurir]]))</f>
        <v>SiCepat</v>
      </c>
    </row>
    <row r="465" spans="2:19" x14ac:dyDescent="0.25">
      <c r="B465" t="s">
        <v>533</v>
      </c>
      <c r="C465" s="1">
        <v>45011</v>
      </c>
      <c r="D465" s="1">
        <v>45014</v>
      </c>
      <c r="E465" t="s">
        <v>9</v>
      </c>
      <c r="F465" t="s">
        <v>937</v>
      </c>
      <c r="G465" t="s">
        <v>11</v>
      </c>
      <c r="H465">
        <v>3</v>
      </c>
      <c r="I465" t="str">
        <f>_xlfn.IFS(dOrders_1[[#This Row],[Waktu_Diserahkan_Kurir(Hari)]]&gt;$B$4,"Tidak Patuh",dOrders_1[[#This Row],[Waktu_Diserahkan_Kurir(Hari)]]="","Data Tidak Lengkap",TRUE,"Patuh")</f>
        <v>Patuh</v>
      </c>
      <c r="J465" t="str">
        <f>IF(OR(LEN(dOrders_1[[#This Row],[Nomor_Resi]])=$E$3,LEFT(dOrders_1[[#This Row],[Nomor_Resi]],4)=$E$4,ISNUMBER(VALUE(RIGHT(dOrders_1[[#This Row],[Nomor_Resi]],7)))),"Valid","Tidak Valid")</f>
        <v>Valid</v>
      </c>
      <c r="K465" t="str">
        <f>IF(dOrders_1[[#This Row],[Tgl_Pembayaran]]="","Data Tidak Lengkap","Lengkap")</f>
        <v>Lengkap</v>
      </c>
      <c r="L465" t="str">
        <f>IF(dOrders_1[[#This Row],[Tgl_Diserahkan_Kurir]]="","Data Tidak Lengkap","Lengkap")</f>
        <v>Lengkap</v>
      </c>
      <c r="M465" t="str">
        <f>IF(dOrders_1[[#This Row],[Kurir]]="","Data Tidak Lengkap","Lengkap")</f>
        <v>Lengkap</v>
      </c>
      <c r="N46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65" s="8" t="str">
        <f>IF(dOrders_1[Kurir]="","Kurir Tidak Diisi", IFERROR(VLOOKUP(dOrders_1[[#This Row],[Kurir]],$P$9:$Q$12,2,FALSE),dOrders_1[[#This Row],[Kurir]]))</f>
        <v>SiCepat</v>
      </c>
    </row>
    <row r="466" spans="2:19" x14ac:dyDescent="0.25">
      <c r="B466" t="s">
        <v>534</v>
      </c>
      <c r="C466" s="1">
        <v>45683</v>
      </c>
      <c r="D466" s="1">
        <v>45686</v>
      </c>
      <c r="E466" t="s">
        <v>9</v>
      </c>
      <c r="F466" t="s">
        <v>553</v>
      </c>
      <c r="G466" t="s">
        <v>32</v>
      </c>
      <c r="H466">
        <v>3</v>
      </c>
      <c r="I466" t="str">
        <f>_xlfn.IFS(dOrders_1[[#This Row],[Waktu_Diserahkan_Kurir(Hari)]]&gt;$B$4,"Tidak Patuh",dOrders_1[[#This Row],[Waktu_Diserahkan_Kurir(Hari)]]="","Data Tidak Lengkap",TRUE,"Patuh")</f>
        <v>Patuh</v>
      </c>
      <c r="J466" t="str">
        <f>IF(OR(LEN(dOrders_1[[#This Row],[Nomor_Resi]])=$E$3,LEFT(dOrders_1[[#This Row],[Nomor_Resi]],4)=$E$4,ISNUMBER(VALUE(RIGHT(dOrders_1[[#This Row],[Nomor_Resi]],7)))),"Valid","Tidak Valid")</f>
        <v>Valid</v>
      </c>
      <c r="K466" t="str">
        <f>IF(dOrders_1[[#This Row],[Tgl_Pembayaran]]="","Data Tidak Lengkap","Lengkap")</f>
        <v>Lengkap</v>
      </c>
      <c r="L466" t="str">
        <f>IF(dOrders_1[[#This Row],[Tgl_Diserahkan_Kurir]]="","Data Tidak Lengkap","Lengkap")</f>
        <v>Lengkap</v>
      </c>
      <c r="M466" t="str">
        <f>IF(dOrders_1[[#This Row],[Kurir]]="","Data Tidak Lengkap","Lengkap")</f>
        <v>Lengkap</v>
      </c>
      <c r="N46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66" s="8" t="str">
        <f>IF(dOrders_1[Kurir]="","Kurir Tidak Diisi", IFERROR(VLOOKUP(dOrders_1[[#This Row],[Kurir]],$P$9:$Q$12,2,FALSE),dOrders_1[[#This Row],[Kurir]]))</f>
        <v>SiCepat</v>
      </c>
    </row>
    <row r="467" spans="2:19" x14ac:dyDescent="0.25">
      <c r="B467" t="s">
        <v>535</v>
      </c>
      <c r="C467" s="1">
        <v>45170</v>
      </c>
      <c r="D467" s="1">
        <v>45169</v>
      </c>
      <c r="E467" t="s">
        <v>7</v>
      </c>
      <c r="F467" t="s">
        <v>938</v>
      </c>
      <c r="G467" t="s">
        <v>32</v>
      </c>
      <c r="H467">
        <v>-1</v>
      </c>
      <c r="I467" t="str">
        <f>_xlfn.IFS(dOrders_1[[#This Row],[Waktu_Diserahkan_Kurir(Hari)]]&gt;$B$4,"Tidak Patuh",dOrders_1[[#This Row],[Waktu_Diserahkan_Kurir(Hari)]]="","Data Tidak Lengkap",TRUE,"Patuh")</f>
        <v>Patuh</v>
      </c>
      <c r="J467" t="str">
        <f>IF(OR(LEN(dOrders_1[[#This Row],[Nomor_Resi]])=$E$3,LEFT(dOrders_1[[#This Row],[Nomor_Resi]],4)=$E$4,ISNUMBER(VALUE(RIGHT(dOrders_1[[#This Row],[Nomor_Resi]],7)))),"Valid","Tidak Valid")</f>
        <v>Valid</v>
      </c>
      <c r="K467" t="str">
        <f>IF(dOrders_1[[#This Row],[Tgl_Pembayaran]]="","Data Tidak Lengkap","Lengkap")</f>
        <v>Lengkap</v>
      </c>
      <c r="L467" t="str">
        <f>IF(dOrders_1[[#This Row],[Tgl_Diserahkan_Kurir]]="","Data Tidak Lengkap","Lengkap")</f>
        <v>Lengkap</v>
      </c>
      <c r="M467" t="str">
        <f>IF(dOrders_1[[#This Row],[Kurir]]="","Data Tidak Lengkap","Lengkap")</f>
        <v>Lengkap</v>
      </c>
      <c r="N46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67" s="8" t="str">
        <f>IF(dOrders_1[Kurir]="","Kurir Tidak Diisi", IFERROR(VLOOKUP(dOrders_1[[#This Row],[Kurir]],$P$9:$Q$12,2,FALSE),dOrders_1[[#This Row],[Kurir]]))</f>
        <v>JNE</v>
      </c>
    </row>
    <row r="468" spans="2:19" x14ac:dyDescent="0.25">
      <c r="B468" t="s">
        <v>536</v>
      </c>
      <c r="C468" s="1">
        <v>45235</v>
      </c>
      <c r="D468" s="1">
        <v>45234</v>
      </c>
      <c r="E468" t="s">
        <v>7</v>
      </c>
      <c r="F468" t="s">
        <v>939</v>
      </c>
      <c r="G468" t="s">
        <v>32</v>
      </c>
      <c r="H468">
        <v>-1</v>
      </c>
      <c r="I468" t="str">
        <f>_xlfn.IFS(dOrders_1[[#This Row],[Waktu_Diserahkan_Kurir(Hari)]]&gt;$B$4,"Tidak Patuh",dOrders_1[[#This Row],[Waktu_Diserahkan_Kurir(Hari)]]="","Data Tidak Lengkap",TRUE,"Patuh")</f>
        <v>Patuh</v>
      </c>
      <c r="J468" t="str">
        <f>IF(OR(LEN(dOrders_1[[#This Row],[Nomor_Resi]])=$E$3,LEFT(dOrders_1[[#This Row],[Nomor_Resi]],4)=$E$4,ISNUMBER(VALUE(RIGHT(dOrders_1[[#This Row],[Nomor_Resi]],7)))),"Valid","Tidak Valid")</f>
        <v>Valid</v>
      </c>
      <c r="K468" t="str">
        <f>IF(dOrders_1[[#This Row],[Tgl_Pembayaran]]="","Data Tidak Lengkap","Lengkap")</f>
        <v>Lengkap</v>
      </c>
      <c r="L468" t="str">
        <f>IF(dOrders_1[[#This Row],[Tgl_Diserahkan_Kurir]]="","Data Tidak Lengkap","Lengkap")</f>
        <v>Lengkap</v>
      </c>
      <c r="M468" t="str">
        <f>IF(dOrders_1[[#This Row],[Kurir]]="","Data Tidak Lengkap","Lengkap")</f>
        <v>Lengkap</v>
      </c>
      <c r="N46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68" s="8" t="str">
        <f>IF(dOrders_1[Kurir]="","Kurir Tidak Diisi", IFERROR(VLOOKUP(dOrders_1[[#This Row],[Kurir]],$P$9:$Q$12,2,FALSE),dOrders_1[[#This Row],[Kurir]]))</f>
        <v>JNE</v>
      </c>
    </row>
    <row r="469" spans="2:19" x14ac:dyDescent="0.25">
      <c r="B469" t="s">
        <v>537</v>
      </c>
      <c r="C469" s="1">
        <v>45621</v>
      </c>
      <c r="D469" s="1">
        <v>45631</v>
      </c>
      <c r="E469" t="s">
        <v>48</v>
      </c>
      <c r="F469" t="s">
        <v>940</v>
      </c>
      <c r="G469" t="s">
        <v>32</v>
      </c>
      <c r="H469">
        <v>10</v>
      </c>
      <c r="I469" t="str">
        <f>_xlfn.IFS(dOrders_1[[#This Row],[Waktu_Diserahkan_Kurir(Hari)]]&gt;$B$4,"Tidak Patuh",dOrders_1[[#This Row],[Waktu_Diserahkan_Kurir(Hari)]]="","Data Tidak Lengkap",TRUE,"Patuh")</f>
        <v>Tidak Patuh</v>
      </c>
      <c r="J469" t="str">
        <f>IF(OR(LEN(dOrders_1[[#This Row],[Nomor_Resi]])=$E$3,LEFT(dOrders_1[[#This Row],[Nomor_Resi]],4)=$E$4,ISNUMBER(VALUE(RIGHT(dOrders_1[[#This Row],[Nomor_Resi]],7)))),"Valid","Tidak Valid")</f>
        <v>Valid</v>
      </c>
      <c r="K469" t="str">
        <f>IF(dOrders_1[[#This Row],[Tgl_Pembayaran]]="","Data Tidak Lengkap","Lengkap")</f>
        <v>Lengkap</v>
      </c>
      <c r="L469" t="str">
        <f>IF(dOrders_1[[#This Row],[Tgl_Diserahkan_Kurir]]="","Data Tidak Lengkap","Lengkap")</f>
        <v>Lengkap</v>
      </c>
      <c r="M469" t="str">
        <f>IF(dOrders_1[[#This Row],[Kurir]]="","Data Tidak Lengkap","Lengkap")</f>
        <v>Lengkap</v>
      </c>
      <c r="N46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69" s="8" t="str">
        <f>IF(dOrders_1[Kurir]="","Kurir Tidak Diisi", IFERROR(VLOOKUP(dOrders_1[[#This Row],[Kurir]],$P$9:$Q$12,2,FALSE),dOrders_1[[#This Row],[Kurir]]))</f>
        <v>Anteraja</v>
      </c>
    </row>
    <row r="470" spans="2:19" x14ac:dyDescent="0.25">
      <c r="B470" t="s">
        <v>538</v>
      </c>
      <c r="C470" s="1">
        <v>45748</v>
      </c>
      <c r="D470" s="1">
        <v>45750</v>
      </c>
      <c r="E470" t="s">
        <v>25</v>
      </c>
      <c r="F470" t="s">
        <v>558</v>
      </c>
      <c r="G470" t="s">
        <v>11</v>
      </c>
      <c r="H470">
        <v>2</v>
      </c>
      <c r="I470" t="str">
        <f>_xlfn.IFS(dOrders_1[[#This Row],[Waktu_Diserahkan_Kurir(Hari)]]&gt;$B$4,"Tidak Patuh",dOrders_1[[#This Row],[Waktu_Diserahkan_Kurir(Hari)]]="","Data Tidak Lengkap",TRUE,"Patuh")</f>
        <v>Patuh</v>
      </c>
      <c r="J470" t="str">
        <f>IF(OR(LEN(dOrders_1[[#This Row],[Nomor_Resi]])=$E$3,LEFT(dOrders_1[[#This Row],[Nomor_Resi]],4)=$E$4,ISNUMBER(VALUE(RIGHT(dOrders_1[[#This Row],[Nomor_Resi]],7)))),"Valid","Tidak Valid")</f>
        <v>Valid</v>
      </c>
      <c r="K470" t="str">
        <f>IF(dOrders_1[[#This Row],[Tgl_Pembayaran]]="","Data Tidak Lengkap","Lengkap")</f>
        <v>Lengkap</v>
      </c>
      <c r="L470" t="str">
        <f>IF(dOrders_1[[#This Row],[Tgl_Diserahkan_Kurir]]="","Data Tidak Lengkap","Lengkap")</f>
        <v>Lengkap</v>
      </c>
      <c r="M470" t="str">
        <f>IF(dOrders_1[[#This Row],[Kurir]]="","Data Tidak Lengkap","Lengkap")</f>
        <v>Lengkap</v>
      </c>
      <c r="N47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70" s="8" t="str">
        <f>IF(dOrders_1[Kurir]="","Kurir Tidak Diisi", IFERROR(VLOOKUP(dOrders_1[[#This Row],[Kurir]],$P$9:$Q$12,2,FALSE),dOrders_1[[#This Row],[Kurir]]))</f>
        <v>SiCepat</v>
      </c>
    </row>
    <row r="471" spans="2:19" x14ac:dyDescent="0.25">
      <c r="B471" t="s">
        <v>539</v>
      </c>
      <c r="C471" s="1">
        <v>44937</v>
      </c>
      <c r="D471" s="1"/>
      <c r="E471" t="s">
        <v>7</v>
      </c>
      <c r="F471" t="s">
        <v>560</v>
      </c>
      <c r="G471" t="s">
        <v>8</v>
      </c>
      <c r="I471" t="str">
        <f>_xlfn.IFS(dOrders_1[[#This Row],[Waktu_Diserahkan_Kurir(Hari)]]&gt;$B$4,"Tidak Patuh",dOrders_1[[#This Row],[Waktu_Diserahkan_Kurir(Hari)]]="","Data Tidak Lengkap",TRUE,"Patuh")</f>
        <v>Data Tidak Lengkap</v>
      </c>
      <c r="J471" t="str">
        <f>IF(OR(LEN(dOrders_1[[#This Row],[Nomor_Resi]])=$E$3,LEFT(dOrders_1[[#This Row],[Nomor_Resi]],4)=$E$4,ISNUMBER(VALUE(RIGHT(dOrders_1[[#This Row],[Nomor_Resi]],7)))),"Valid","Tidak Valid")</f>
        <v>Valid</v>
      </c>
      <c r="K471" t="str">
        <f>IF(dOrders_1[[#This Row],[Tgl_Pembayaran]]="","Data Tidak Lengkap","Lengkap")</f>
        <v>Lengkap</v>
      </c>
      <c r="L471" t="str">
        <f>IF(dOrders_1[[#This Row],[Tgl_Diserahkan_Kurir]]="","Data Tidak Lengkap","Lengkap")</f>
        <v>Data Tidak Lengkap</v>
      </c>
      <c r="M471" t="str">
        <f>IF(dOrders_1[[#This Row],[Kurir]]="","Data Tidak Lengkap","Lengkap")</f>
        <v>Lengkap</v>
      </c>
      <c r="N471"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471" s="8" t="str">
        <f>IF(dOrders_1[Kurir]="","Kurir Tidak Diisi", IFERROR(VLOOKUP(dOrders_1[[#This Row],[Kurir]],$P$9:$Q$12,2,FALSE),dOrders_1[[#This Row],[Kurir]]))</f>
        <v>JNE</v>
      </c>
    </row>
    <row r="472" spans="2:19" x14ac:dyDescent="0.25">
      <c r="B472" t="s">
        <v>540</v>
      </c>
      <c r="C472" s="1">
        <v>44961</v>
      </c>
      <c r="D472" s="1">
        <v>44962</v>
      </c>
      <c r="E472" t="s">
        <v>48</v>
      </c>
      <c r="F472" t="s">
        <v>941</v>
      </c>
      <c r="G472" t="s">
        <v>11</v>
      </c>
      <c r="H472">
        <v>1</v>
      </c>
      <c r="I472" t="str">
        <f>_xlfn.IFS(dOrders_1[[#This Row],[Waktu_Diserahkan_Kurir(Hari)]]&gt;$B$4,"Tidak Patuh",dOrders_1[[#This Row],[Waktu_Diserahkan_Kurir(Hari)]]="","Data Tidak Lengkap",TRUE,"Patuh")</f>
        <v>Patuh</v>
      </c>
      <c r="J472" t="str">
        <f>IF(OR(LEN(dOrders_1[[#This Row],[Nomor_Resi]])=$E$3,LEFT(dOrders_1[[#This Row],[Nomor_Resi]],4)=$E$4,ISNUMBER(VALUE(RIGHT(dOrders_1[[#This Row],[Nomor_Resi]],7)))),"Valid","Tidak Valid")</f>
        <v>Valid</v>
      </c>
      <c r="K472" t="str">
        <f>IF(dOrders_1[[#This Row],[Tgl_Pembayaran]]="","Data Tidak Lengkap","Lengkap")</f>
        <v>Lengkap</v>
      </c>
      <c r="L472" t="str">
        <f>IF(dOrders_1[[#This Row],[Tgl_Diserahkan_Kurir]]="","Data Tidak Lengkap","Lengkap")</f>
        <v>Lengkap</v>
      </c>
      <c r="M472" t="str">
        <f>IF(dOrders_1[[#This Row],[Kurir]]="","Data Tidak Lengkap","Lengkap")</f>
        <v>Lengkap</v>
      </c>
      <c r="N47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72" s="8" t="str">
        <f>IF(dOrders_1[Kurir]="","Kurir Tidak Diisi", IFERROR(VLOOKUP(dOrders_1[[#This Row],[Kurir]],$P$9:$Q$12,2,FALSE),dOrders_1[[#This Row],[Kurir]]))</f>
        <v>Anteraja</v>
      </c>
    </row>
    <row r="473" spans="2:19" x14ac:dyDescent="0.25">
      <c r="B473" t="s">
        <v>541</v>
      </c>
      <c r="C473" s="1">
        <v>45709</v>
      </c>
      <c r="D473" s="1">
        <v>45712</v>
      </c>
      <c r="E473" t="s">
        <v>9</v>
      </c>
      <c r="F473" t="s">
        <v>942</v>
      </c>
      <c r="G473" t="s">
        <v>11</v>
      </c>
      <c r="H473">
        <v>3</v>
      </c>
      <c r="I473" t="str">
        <f>_xlfn.IFS(dOrders_1[[#This Row],[Waktu_Diserahkan_Kurir(Hari)]]&gt;$B$4,"Tidak Patuh",dOrders_1[[#This Row],[Waktu_Diserahkan_Kurir(Hari)]]="","Data Tidak Lengkap",TRUE,"Patuh")</f>
        <v>Patuh</v>
      </c>
      <c r="J473" t="str">
        <f>IF(OR(LEN(dOrders_1[[#This Row],[Nomor_Resi]])=$E$3,LEFT(dOrders_1[[#This Row],[Nomor_Resi]],4)=$E$4,ISNUMBER(VALUE(RIGHT(dOrders_1[[#This Row],[Nomor_Resi]],7)))),"Valid","Tidak Valid")</f>
        <v>Valid</v>
      </c>
      <c r="K473" t="str">
        <f>IF(dOrders_1[[#This Row],[Tgl_Pembayaran]]="","Data Tidak Lengkap","Lengkap")</f>
        <v>Lengkap</v>
      </c>
      <c r="L473" t="str">
        <f>IF(dOrders_1[[#This Row],[Tgl_Diserahkan_Kurir]]="","Data Tidak Lengkap","Lengkap")</f>
        <v>Lengkap</v>
      </c>
      <c r="M473" t="str">
        <f>IF(dOrders_1[[#This Row],[Kurir]]="","Data Tidak Lengkap","Lengkap")</f>
        <v>Lengkap</v>
      </c>
      <c r="N47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73" s="8" t="str">
        <f>IF(dOrders_1[Kurir]="","Kurir Tidak Diisi", IFERROR(VLOOKUP(dOrders_1[[#This Row],[Kurir]],$P$9:$Q$12,2,FALSE),dOrders_1[[#This Row],[Kurir]]))</f>
        <v>SiCepat</v>
      </c>
    </row>
    <row r="474" spans="2:19" x14ac:dyDescent="0.25">
      <c r="B474" t="s">
        <v>542</v>
      </c>
      <c r="C474" s="1">
        <v>45610</v>
      </c>
      <c r="D474" s="1">
        <v>45620</v>
      </c>
      <c r="E474" t="s">
        <v>23</v>
      </c>
      <c r="F474" t="s">
        <v>943</v>
      </c>
      <c r="G474" t="s">
        <v>32</v>
      </c>
      <c r="H474">
        <v>10</v>
      </c>
      <c r="I474" t="str">
        <f>_xlfn.IFS(dOrders_1[[#This Row],[Waktu_Diserahkan_Kurir(Hari)]]&gt;$B$4,"Tidak Patuh",dOrders_1[[#This Row],[Waktu_Diserahkan_Kurir(Hari)]]="","Data Tidak Lengkap",TRUE,"Patuh")</f>
        <v>Tidak Patuh</v>
      </c>
      <c r="J474" t="str">
        <f>IF(OR(LEN(dOrders_1[[#This Row],[Nomor_Resi]])=$E$3,LEFT(dOrders_1[[#This Row],[Nomor_Resi]],4)=$E$4,ISNUMBER(VALUE(RIGHT(dOrders_1[[#This Row],[Nomor_Resi]],7)))),"Valid","Tidak Valid")</f>
        <v>Valid</v>
      </c>
      <c r="K474" t="str">
        <f>IF(dOrders_1[[#This Row],[Tgl_Pembayaran]]="","Data Tidak Lengkap","Lengkap")</f>
        <v>Lengkap</v>
      </c>
      <c r="L474" t="str">
        <f>IF(dOrders_1[[#This Row],[Tgl_Diserahkan_Kurir]]="","Data Tidak Lengkap","Lengkap")</f>
        <v>Lengkap</v>
      </c>
      <c r="M474" t="str">
        <f>IF(dOrders_1[[#This Row],[Kurir]]="","Data Tidak Lengkap","Lengkap")</f>
        <v>Lengkap</v>
      </c>
      <c r="N47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74" s="8" t="str">
        <f>IF(dOrders_1[Kurir]="","Kurir Tidak Diisi", IFERROR(VLOOKUP(dOrders_1[[#This Row],[Kurir]],$P$9:$Q$12,2,FALSE),dOrders_1[[#This Row],[Kurir]]))</f>
        <v>JNE</v>
      </c>
    </row>
    <row r="475" spans="2:19" x14ac:dyDescent="0.25">
      <c r="B475" t="s">
        <v>543</v>
      </c>
      <c r="C475" s="1">
        <v>44998</v>
      </c>
      <c r="D475" s="1">
        <v>44997</v>
      </c>
      <c r="E475" t="s">
        <v>7</v>
      </c>
      <c r="F475" t="s">
        <v>944</v>
      </c>
      <c r="G475" t="s">
        <v>8</v>
      </c>
      <c r="H475">
        <v>-1</v>
      </c>
      <c r="I475" t="str">
        <f>_xlfn.IFS(dOrders_1[[#This Row],[Waktu_Diserahkan_Kurir(Hari)]]&gt;$B$4,"Tidak Patuh",dOrders_1[[#This Row],[Waktu_Diserahkan_Kurir(Hari)]]="","Data Tidak Lengkap",TRUE,"Patuh")</f>
        <v>Patuh</v>
      </c>
      <c r="J475" t="str">
        <f>IF(OR(LEN(dOrders_1[[#This Row],[Nomor_Resi]])=$E$3,LEFT(dOrders_1[[#This Row],[Nomor_Resi]],4)=$E$4,ISNUMBER(VALUE(RIGHT(dOrders_1[[#This Row],[Nomor_Resi]],7)))),"Valid","Tidak Valid")</f>
        <v>Valid</v>
      </c>
      <c r="K475" t="str">
        <f>IF(dOrders_1[[#This Row],[Tgl_Pembayaran]]="","Data Tidak Lengkap","Lengkap")</f>
        <v>Lengkap</v>
      </c>
      <c r="L475" t="str">
        <f>IF(dOrders_1[[#This Row],[Tgl_Diserahkan_Kurir]]="","Data Tidak Lengkap","Lengkap")</f>
        <v>Lengkap</v>
      </c>
      <c r="M475" t="str">
        <f>IF(dOrders_1[[#This Row],[Kurir]]="","Data Tidak Lengkap","Lengkap")</f>
        <v>Lengkap</v>
      </c>
      <c r="N47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75" s="8" t="str">
        <f>IF(dOrders_1[Kurir]="","Kurir Tidak Diisi", IFERROR(VLOOKUP(dOrders_1[[#This Row],[Kurir]],$P$9:$Q$12,2,FALSE),dOrders_1[[#This Row],[Kurir]]))</f>
        <v>JNE</v>
      </c>
    </row>
    <row r="476" spans="2:19" x14ac:dyDescent="0.25">
      <c r="B476" t="s">
        <v>544</v>
      </c>
      <c r="C476" s="1">
        <v>45001</v>
      </c>
      <c r="D476" s="1">
        <v>46207</v>
      </c>
      <c r="E476" t="s">
        <v>9</v>
      </c>
      <c r="F476" t="s">
        <v>24</v>
      </c>
      <c r="G476" t="s">
        <v>8</v>
      </c>
      <c r="H476">
        <v>1206</v>
      </c>
      <c r="I476" t="str">
        <f>_xlfn.IFS(dOrders_1[[#This Row],[Waktu_Diserahkan_Kurir(Hari)]]&gt;$B$4,"Tidak Patuh",dOrders_1[[#This Row],[Waktu_Diserahkan_Kurir(Hari)]]="","Data Tidak Lengkap",TRUE,"Patuh")</f>
        <v>Tidak Patuh</v>
      </c>
      <c r="J476" t="str">
        <f>IF(OR(LEN(dOrders_1[[#This Row],[Nomor_Resi]])=$E$3,LEFT(dOrders_1[[#This Row],[Nomor_Resi]],4)=$E$4,ISNUMBER(VALUE(RIGHT(dOrders_1[[#This Row],[Nomor_Resi]],7)))),"Valid","Tidak Valid")</f>
        <v>Tidak Valid</v>
      </c>
      <c r="K476" t="str">
        <f>IF(dOrders_1[[#This Row],[Tgl_Pembayaran]]="","Data Tidak Lengkap","Lengkap")</f>
        <v>Lengkap</v>
      </c>
      <c r="L476" t="str">
        <f>IF(dOrders_1[[#This Row],[Tgl_Diserahkan_Kurir]]="","Data Tidak Lengkap","Lengkap")</f>
        <v>Lengkap</v>
      </c>
      <c r="M476" t="str">
        <f>IF(dOrders_1[[#This Row],[Kurir]]="","Data Tidak Lengkap","Lengkap")</f>
        <v>Lengkap</v>
      </c>
      <c r="N476"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476" s="8" t="str">
        <f>IF(dOrders_1[Kurir]="","Kurir Tidak Diisi", IFERROR(VLOOKUP(dOrders_1[[#This Row],[Kurir]],$P$9:$Q$12,2,FALSE),dOrders_1[[#This Row],[Kurir]]))</f>
        <v>SiCepat</v>
      </c>
    </row>
    <row r="477" spans="2:19" x14ac:dyDescent="0.25">
      <c r="B477" t="s">
        <v>545</v>
      </c>
      <c r="C477" s="1">
        <v>45607</v>
      </c>
      <c r="D477" s="1">
        <v>45622</v>
      </c>
      <c r="E477" t="s">
        <v>9</v>
      </c>
      <c r="F477" t="s">
        <v>945</v>
      </c>
      <c r="G477" t="s">
        <v>11</v>
      </c>
      <c r="H477">
        <v>15</v>
      </c>
      <c r="I477" t="str">
        <f>_xlfn.IFS(dOrders_1[[#This Row],[Waktu_Diserahkan_Kurir(Hari)]]&gt;$B$4,"Tidak Patuh",dOrders_1[[#This Row],[Waktu_Diserahkan_Kurir(Hari)]]="","Data Tidak Lengkap",TRUE,"Patuh")</f>
        <v>Tidak Patuh</v>
      </c>
      <c r="J477" t="str">
        <f>IF(OR(LEN(dOrders_1[[#This Row],[Nomor_Resi]])=$E$3,LEFT(dOrders_1[[#This Row],[Nomor_Resi]],4)=$E$4,ISNUMBER(VALUE(RIGHT(dOrders_1[[#This Row],[Nomor_Resi]],7)))),"Valid","Tidak Valid")</f>
        <v>Valid</v>
      </c>
      <c r="K477" t="str">
        <f>IF(dOrders_1[[#This Row],[Tgl_Pembayaran]]="","Data Tidak Lengkap","Lengkap")</f>
        <v>Lengkap</v>
      </c>
      <c r="L477" t="str">
        <f>IF(dOrders_1[[#This Row],[Tgl_Diserahkan_Kurir]]="","Data Tidak Lengkap","Lengkap")</f>
        <v>Lengkap</v>
      </c>
      <c r="M477" t="str">
        <f>IF(dOrders_1[[#This Row],[Kurir]]="","Data Tidak Lengkap","Lengkap")</f>
        <v>Lengkap</v>
      </c>
      <c r="N47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77" s="8" t="str">
        <f>IF(dOrders_1[Kurir]="","Kurir Tidak Diisi", IFERROR(VLOOKUP(dOrders_1[[#This Row],[Kurir]],$P$9:$Q$12,2,FALSE),dOrders_1[[#This Row],[Kurir]]))</f>
        <v>SiCepat</v>
      </c>
    </row>
    <row r="478" spans="2:19" x14ac:dyDescent="0.25">
      <c r="B478" t="s">
        <v>546</v>
      </c>
      <c r="C478" s="1">
        <v>45726</v>
      </c>
      <c r="D478" s="1"/>
      <c r="E478" t="s">
        <v>48</v>
      </c>
      <c r="F478" t="s">
        <v>946</v>
      </c>
      <c r="G478" t="s">
        <v>11</v>
      </c>
      <c r="I478" t="str">
        <f>_xlfn.IFS(dOrders_1[[#This Row],[Waktu_Diserahkan_Kurir(Hari)]]&gt;$B$4,"Tidak Patuh",dOrders_1[[#This Row],[Waktu_Diserahkan_Kurir(Hari)]]="","Data Tidak Lengkap",TRUE,"Patuh")</f>
        <v>Data Tidak Lengkap</v>
      </c>
      <c r="J478" t="str">
        <f>IF(OR(LEN(dOrders_1[[#This Row],[Nomor_Resi]])=$E$3,LEFT(dOrders_1[[#This Row],[Nomor_Resi]],4)=$E$4,ISNUMBER(VALUE(RIGHT(dOrders_1[[#This Row],[Nomor_Resi]],7)))),"Valid","Tidak Valid")</f>
        <v>Valid</v>
      </c>
      <c r="K478" t="str">
        <f>IF(dOrders_1[[#This Row],[Tgl_Pembayaran]]="","Data Tidak Lengkap","Lengkap")</f>
        <v>Lengkap</v>
      </c>
      <c r="L478" t="str">
        <f>IF(dOrders_1[[#This Row],[Tgl_Diserahkan_Kurir]]="","Data Tidak Lengkap","Lengkap")</f>
        <v>Data Tidak Lengkap</v>
      </c>
      <c r="M478" t="str">
        <f>IF(dOrders_1[[#This Row],[Kurir]]="","Data Tidak Lengkap","Lengkap")</f>
        <v>Lengkap</v>
      </c>
      <c r="N478"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478" s="8" t="str">
        <f>IF(dOrders_1[Kurir]="","Kurir Tidak Diisi", IFERROR(VLOOKUP(dOrders_1[[#This Row],[Kurir]],$P$9:$Q$12,2,FALSE),dOrders_1[[#This Row],[Kurir]]))</f>
        <v>Anteraja</v>
      </c>
    </row>
    <row r="479" spans="2:19" x14ac:dyDescent="0.25">
      <c r="B479" t="s">
        <v>547</v>
      </c>
      <c r="C479" s="1">
        <v>45237</v>
      </c>
      <c r="D479" s="1">
        <v>45252</v>
      </c>
      <c r="E479" t="s">
        <v>23</v>
      </c>
      <c r="F479" t="s">
        <v>947</v>
      </c>
      <c r="G479" t="s">
        <v>11</v>
      </c>
      <c r="H479">
        <v>15</v>
      </c>
      <c r="I479" t="str">
        <f>_xlfn.IFS(dOrders_1[[#This Row],[Waktu_Diserahkan_Kurir(Hari)]]&gt;$B$4,"Tidak Patuh",dOrders_1[[#This Row],[Waktu_Diserahkan_Kurir(Hari)]]="","Data Tidak Lengkap",TRUE,"Patuh")</f>
        <v>Tidak Patuh</v>
      </c>
      <c r="J479" t="str">
        <f>IF(OR(LEN(dOrders_1[[#This Row],[Nomor_Resi]])=$E$3,LEFT(dOrders_1[[#This Row],[Nomor_Resi]],4)=$E$4,ISNUMBER(VALUE(RIGHT(dOrders_1[[#This Row],[Nomor_Resi]],7)))),"Valid","Tidak Valid")</f>
        <v>Valid</v>
      </c>
      <c r="K479" t="str">
        <f>IF(dOrders_1[[#This Row],[Tgl_Pembayaran]]="","Data Tidak Lengkap","Lengkap")</f>
        <v>Lengkap</v>
      </c>
      <c r="L479" t="str">
        <f>IF(dOrders_1[[#This Row],[Tgl_Diserahkan_Kurir]]="","Data Tidak Lengkap","Lengkap")</f>
        <v>Lengkap</v>
      </c>
      <c r="M479" t="str">
        <f>IF(dOrders_1[[#This Row],[Kurir]]="","Data Tidak Lengkap","Lengkap")</f>
        <v>Lengkap</v>
      </c>
      <c r="N47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79" s="8" t="str">
        <f>IF(dOrders_1[Kurir]="","Kurir Tidak Diisi", IFERROR(VLOOKUP(dOrders_1[[#This Row],[Kurir]],$P$9:$Q$12,2,FALSE),dOrders_1[[#This Row],[Kurir]]))</f>
        <v>JNE</v>
      </c>
    </row>
    <row r="480" spans="2:19" x14ac:dyDescent="0.25">
      <c r="B480" t="s">
        <v>548</v>
      </c>
      <c r="C480" s="1">
        <v>44967</v>
      </c>
      <c r="D480" s="1">
        <v>44982</v>
      </c>
      <c r="E480" t="s">
        <v>9</v>
      </c>
      <c r="F480" t="s">
        <v>948</v>
      </c>
      <c r="G480" t="s">
        <v>8</v>
      </c>
      <c r="H480">
        <v>15</v>
      </c>
      <c r="I480" t="str">
        <f>_xlfn.IFS(dOrders_1[[#This Row],[Waktu_Diserahkan_Kurir(Hari)]]&gt;$B$4,"Tidak Patuh",dOrders_1[[#This Row],[Waktu_Diserahkan_Kurir(Hari)]]="","Data Tidak Lengkap",TRUE,"Patuh")</f>
        <v>Tidak Patuh</v>
      </c>
      <c r="J480" t="str">
        <f>IF(OR(LEN(dOrders_1[[#This Row],[Nomor_Resi]])=$E$3,LEFT(dOrders_1[[#This Row],[Nomor_Resi]],4)=$E$4,ISNUMBER(VALUE(RIGHT(dOrders_1[[#This Row],[Nomor_Resi]],7)))),"Valid","Tidak Valid")</f>
        <v>Valid</v>
      </c>
      <c r="K480" t="str">
        <f>IF(dOrders_1[[#This Row],[Tgl_Pembayaran]]="","Data Tidak Lengkap","Lengkap")</f>
        <v>Lengkap</v>
      </c>
      <c r="L480" t="str">
        <f>IF(dOrders_1[[#This Row],[Tgl_Diserahkan_Kurir]]="","Data Tidak Lengkap","Lengkap")</f>
        <v>Lengkap</v>
      </c>
      <c r="M480" t="str">
        <f>IF(dOrders_1[[#This Row],[Kurir]]="","Data Tidak Lengkap","Lengkap")</f>
        <v>Lengkap</v>
      </c>
      <c r="N48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80" s="8" t="str">
        <f>IF(dOrders_1[Kurir]="","Kurir Tidak Diisi", IFERROR(VLOOKUP(dOrders_1[[#This Row],[Kurir]],$P$9:$Q$12,2,FALSE),dOrders_1[[#This Row],[Kurir]]))</f>
        <v>SiCepat</v>
      </c>
    </row>
    <row r="481" spans="2:19" x14ac:dyDescent="0.25">
      <c r="B481" t="s">
        <v>549</v>
      </c>
      <c r="C481" s="1">
        <v>44963</v>
      </c>
      <c r="D481" s="1">
        <v>44968</v>
      </c>
      <c r="E481" t="s">
        <v>23</v>
      </c>
      <c r="F481" t="s">
        <v>949</v>
      </c>
      <c r="G481" t="s">
        <v>8</v>
      </c>
      <c r="H481">
        <v>5</v>
      </c>
      <c r="I481" t="str">
        <f>_xlfn.IFS(dOrders_1[[#This Row],[Waktu_Diserahkan_Kurir(Hari)]]&gt;$B$4,"Tidak Patuh",dOrders_1[[#This Row],[Waktu_Diserahkan_Kurir(Hari)]]="","Data Tidak Lengkap",TRUE,"Patuh")</f>
        <v>Patuh</v>
      </c>
      <c r="J481" t="str">
        <f>IF(OR(LEN(dOrders_1[[#This Row],[Nomor_Resi]])=$E$3,LEFT(dOrders_1[[#This Row],[Nomor_Resi]],4)=$E$4,ISNUMBER(VALUE(RIGHT(dOrders_1[[#This Row],[Nomor_Resi]],7)))),"Valid","Tidak Valid")</f>
        <v>Valid</v>
      </c>
      <c r="K481" t="str">
        <f>IF(dOrders_1[[#This Row],[Tgl_Pembayaran]]="","Data Tidak Lengkap","Lengkap")</f>
        <v>Lengkap</v>
      </c>
      <c r="L481" t="str">
        <f>IF(dOrders_1[[#This Row],[Tgl_Diserahkan_Kurir]]="","Data Tidak Lengkap","Lengkap")</f>
        <v>Lengkap</v>
      </c>
      <c r="M481" t="str">
        <f>IF(dOrders_1[[#This Row],[Kurir]]="","Data Tidak Lengkap","Lengkap")</f>
        <v>Lengkap</v>
      </c>
      <c r="N48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81" s="8" t="str">
        <f>IF(dOrders_1[Kurir]="","Kurir Tidak Diisi", IFERROR(VLOOKUP(dOrders_1[[#This Row],[Kurir]],$P$9:$Q$12,2,FALSE),dOrders_1[[#This Row],[Kurir]]))</f>
        <v>JNE</v>
      </c>
    </row>
    <row r="482" spans="2:19" x14ac:dyDescent="0.25">
      <c r="B482" t="s">
        <v>550</v>
      </c>
      <c r="C482" s="1">
        <v>44964</v>
      </c>
      <c r="D482" s="1">
        <v>44974</v>
      </c>
      <c r="E482" t="s">
        <v>7</v>
      </c>
      <c r="F482" t="s">
        <v>950</v>
      </c>
      <c r="G482" t="s">
        <v>8</v>
      </c>
      <c r="H482">
        <v>10</v>
      </c>
      <c r="I482" t="str">
        <f>_xlfn.IFS(dOrders_1[[#This Row],[Waktu_Diserahkan_Kurir(Hari)]]&gt;$B$4,"Tidak Patuh",dOrders_1[[#This Row],[Waktu_Diserahkan_Kurir(Hari)]]="","Data Tidak Lengkap",TRUE,"Patuh")</f>
        <v>Tidak Patuh</v>
      </c>
      <c r="J482" t="str">
        <f>IF(OR(LEN(dOrders_1[[#This Row],[Nomor_Resi]])=$E$3,LEFT(dOrders_1[[#This Row],[Nomor_Resi]],4)=$E$4,ISNUMBER(VALUE(RIGHT(dOrders_1[[#This Row],[Nomor_Resi]],7)))),"Valid","Tidak Valid")</f>
        <v>Valid</v>
      </c>
      <c r="K482" t="str">
        <f>IF(dOrders_1[[#This Row],[Tgl_Pembayaran]]="","Data Tidak Lengkap","Lengkap")</f>
        <v>Lengkap</v>
      </c>
      <c r="L482" t="str">
        <f>IF(dOrders_1[[#This Row],[Tgl_Diserahkan_Kurir]]="","Data Tidak Lengkap","Lengkap")</f>
        <v>Lengkap</v>
      </c>
      <c r="M482" t="str">
        <f>IF(dOrders_1[[#This Row],[Kurir]]="","Data Tidak Lengkap","Lengkap")</f>
        <v>Lengkap</v>
      </c>
      <c r="N48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82" s="8" t="str">
        <f>IF(dOrders_1[Kurir]="","Kurir Tidak Diisi", IFERROR(VLOOKUP(dOrders_1[[#This Row],[Kurir]],$P$9:$Q$12,2,FALSE),dOrders_1[[#This Row],[Kurir]]))</f>
        <v>JNE</v>
      </c>
    </row>
    <row r="483" spans="2:19" x14ac:dyDescent="0.25">
      <c r="B483" t="s">
        <v>551</v>
      </c>
      <c r="C483" s="1">
        <v>44964</v>
      </c>
      <c r="D483" s="1">
        <v>44967</v>
      </c>
      <c r="E483" t="s">
        <v>7</v>
      </c>
      <c r="F483" t="s">
        <v>24</v>
      </c>
      <c r="G483" t="s">
        <v>11</v>
      </c>
      <c r="H483">
        <v>3</v>
      </c>
      <c r="I483" t="str">
        <f>_xlfn.IFS(dOrders_1[[#This Row],[Waktu_Diserahkan_Kurir(Hari)]]&gt;$B$4,"Tidak Patuh",dOrders_1[[#This Row],[Waktu_Diserahkan_Kurir(Hari)]]="","Data Tidak Lengkap",TRUE,"Patuh")</f>
        <v>Patuh</v>
      </c>
      <c r="J483" t="str">
        <f>IF(OR(LEN(dOrders_1[[#This Row],[Nomor_Resi]])=$E$3,LEFT(dOrders_1[[#This Row],[Nomor_Resi]],4)=$E$4,ISNUMBER(VALUE(RIGHT(dOrders_1[[#This Row],[Nomor_Resi]],7)))),"Valid","Tidak Valid")</f>
        <v>Tidak Valid</v>
      </c>
      <c r="K483" t="str">
        <f>IF(dOrders_1[[#This Row],[Tgl_Pembayaran]]="","Data Tidak Lengkap","Lengkap")</f>
        <v>Lengkap</v>
      </c>
      <c r="L483" t="str">
        <f>IF(dOrders_1[[#This Row],[Tgl_Diserahkan_Kurir]]="","Data Tidak Lengkap","Lengkap")</f>
        <v>Lengkap</v>
      </c>
      <c r="M483" t="str">
        <f>IF(dOrders_1[[#This Row],[Kurir]]="","Data Tidak Lengkap","Lengkap")</f>
        <v>Lengkap</v>
      </c>
      <c r="N483"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483" s="8" t="str">
        <f>IF(dOrders_1[Kurir]="","Kurir Tidak Diisi", IFERROR(VLOOKUP(dOrders_1[[#This Row],[Kurir]],$P$9:$Q$12,2,FALSE),dOrders_1[[#This Row],[Kurir]]))</f>
        <v>JNE</v>
      </c>
    </row>
    <row r="484" spans="2:19" x14ac:dyDescent="0.25">
      <c r="B484" t="s">
        <v>552</v>
      </c>
      <c r="C484" s="1">
        <v>44978</v>
      </c>
      <c r="D484" s="1">
        <v>44985</v>
      </c>
      <c r="E484" t="s">
        <v>25</v>
      </c>
      <c r="F484" t="s">
        <v>951</v>
      </c>
      <c r="G484" t="s">
        <v>8</v>
      </c>
      <c r="H484">
        <v>7</v>
      </c>
      <c r="I484" t="str">
        <f>_xlfn.IFS(dOrders_1[[#This Row],[Waktu_Diserahkan_Kurir(Hari)]]&gt;$B$4,"Tidak Patuh",dOrders_1[[#This Row],[Waktu_Diserahkan_Kurir(Hari)]]="","Data Tidak Lengkap",TRUE,"Patuh")</f>
        <v>Tidak Patuh</v>
      </c>
      <c r="J484" t="str">
        <f>IF(OR(LEN(dOrders_1[[#This Row],[Nomor_Resi]])=$E$3,LEFT(dOrders_1[[#This Row],[Nomor_Resi]],4)=$E$4,ISNUMBER(VALUE(RIGHT(dOrders_1[[#This Row],[Nomor_Resi]],7)))),"Valid","Tidak Valid")</f>
        <v>Valid</v>
      </c>
      <c r="K484" t="str">
        <f>IF(dOrders_1[[#This Row],[Tgl_Pembayaran]]="","Data Tidak Lengkap","Lengkap")</f>
        <v>Lengkap</v>
      </c>
      <c r="L484" t="str">
        <f>IF(dOrders_1[[#This Row],[Tgl_Diserahkan_Kurir]]="","Data Tidak Lengkap","Lengkap")</f>
        <v>Lengkap</v>
      </c>
      <c r="M484" t="str">
        <f>IF(dOrders_1[[#This Row],[Kurir]]="","Data Tidak Lengkap","Lengkap")</f>
        <v>Lengkap</v>
      </c>
      <c r="N48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84" s="8" t="str">
        <f>IF(dOrders_1[Kurir]="","Kurir Tidak Diisi", IFERROR(VLOOKUP(dOrders_1[[#This Row],[Kurir]],$P$9:$Q$12,2,FALSE),dOrders_1[[#This Row],[Kurir]]))</f>
        <v>SiCepat</v>
      </c>
    </row>
    <row r="485" spans="2:19" x14ac:dyDescent="0.25">
      <c r="B485" t="s">
        <v>554</v>
      </c>
      <c r="C485" s="1">
        <v>45363</v>
      </c>
      <c r="D485" s="1">
        <v>45373</v>
      </c>
      <c r="E485" t="s">
        <v>23</v>
      </c>
      <c r="F485" t="s">
        <v>952</v>
      </c>
      <c r="G485" t="s">
        <v>8</v>
      </c>
      <c r="H485">
        <v>10</v>
      </c>
      <c r="I485" t="str">
        <f>_xlfn.IFS(dOrders_1[[#This Row],[Waktu_Diserahkan_Kurir(Hari)]]&gt;$B$4,"Tidak Patuh",dOrders_1[[#This Row],[Waktu_Diserahkan_Kurir(Hari)]]="","Data Tidak Lengkap",TRUE,"Patuh")</f>
        <v>Tidak Patuh</v>
      </c>
      <c r="J485" t="str">
        <f>IF(OR(LEN(dOrders_1[[#This Row],[Nomor_Resi]])=$E$3,LEFT(dOrders_1[[#This Row],[Nomor_Resi]],4)=$E$4,ISNUMBER(VALUE(RIGHT(dOrders_1[[#This Row],[Nomor_Resi]],7)))),"Valid","Tidak Valid")</f>
        <v>Valid</v>
      </c>
      <c r="K485" t="str">
        <f>IF(dOrders_1[[#This Row],[Tgl_Pembayaran]]="","Data Tidak Lengkap","Lengkap")</f>
        <v>Lengkap</v>
      </c>
      <c r="L485" t="str">
        <f>IF(dOrders_1[[#This Row],[Tgl_Diserahkan_Kurir]]="","Data Tidak Lengkap","Lengkap")</f>
        <v>Lengkap</v>
      </c>
      <c r="M485" t="str">
        <f>IF(dOrders_1[[#This Row],[Kurir]]="","Data Tidak Lengkap","Lengkap")</f>
        <v>Lengkap</v>
      </c>
      <c r="N48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85" s="8" t="str">
        <f>IF(dOrders_1[Kurir]="","Kurir Tidak Diisi", IFERROR(VLOOKUP(dOrders_1[[#This Row],[Kurir]],$P$9:$Q$12,2,FALSE),dOrders_1[[#This Row],[Kurir]]))</f>
        <v>JNE</v>
      </c>
    </row>
    <row r="486" spans="2:19" x14ac:dyDescent="0.25">
      <c r="B486" t="s">
        <v>555</v>
      </c>
      <c r="C486" s="1">
        <v>45050</v>
      </c>
      <c r="D486" s="1">
        <v>45057</v>
      </c>
      <c r="E486" t="s">
        <v>9</v>
      </c>
      <c r="F486" t="s">
        <v>953</v>
      </c>
      <c r="G486" t="s">
        <v>8</v>
      </c>
      <c r="H486">
        <v>7</v>
      </c>
      <c r="I486" t="str">
        <f>_xlfn.IFS(dOrders_1[[#This Row],[Waktu_Diserahkan_Kurir(Hari)]]&gt;$B$4,"Tidak Patuh",dOrders_1[[#This Row],[Waktu_Diserahkan_Kurir(Hari)]]="","Data Tidak Lengkap",TRUE,"Patuh")</f>
        <v>Tidak Patuh</v>
      </c>
      <c r="J486" t="str">
        <f>IF(OR(LEN(dOrders_1[[#This Row],[Nomor_Resi]])=$E$3,LEFT(dOrders_1[[#This Row],[Nomor_Resi]],4)=$E$4,ISNUMBER(VALUE(RIGHT(dOrders_1[[#This Row],[Nomor_Resi]],7)))),"Valid","Tidak Valid")</f>
        <v>Valid</v>
      </c>
      <c r="K486" t="str">
        <f>IF(dOrders_1[[#This Row],[Tgl_Pembayaran]]="","Data Tidak Lengkap","Lengkap")</f>
        <v>Lengkap</v>
      </c>
      <c r="L486" t="str">
        <f>IF(dOrders_1[[#This Row],[Tgl_Diserahkan_Kurir]]="","Data Tidak Lengkap","Lengkap")</f>
        <v>Lengkap</v>
      </c>
      <c r="M486" t="str">
        <f>IF(dOrders_1[[#This Row],[Kurir]]="","Data Tidak Lengkap","Lengkap")</f>
        <v>Lengkap</v>
      </c>
      <c r="N48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86" s="8" t="str">
        <f>IF(dOrders_1[Kurir]="","Kurir Tidak Diisi", IFERROR(VLOOKUP(dOrders_1[[#This Row],[Kurir]],$P$9:$Q$12,2,FALSE),dOrders_1[[#This Row],[Kurir]]))</f>
        <v>SiCepat</v>
      </c>
    </row>
    <row r="487" spans="2:19" x14ac:dyDescent="0.25">
      <c r="B487" t="s">
        <v>556</v>
      </c>
      <c r="C487" s="1">
        <v>44943</v>
      </c>
      <c r="D487" s="1"/>
      <c r="E487" t="s">
        <v>7</v>
      </c>
      <c r="F487" t="s">
        <v>954</v>
      </c>
      <c r="G487" t="s">
        <v>11</v>
      </c>
      <c r="I487" t="str">
        <f>_xlfn.IFS(dOrders_1[[#This Row],[Waktu_Diserahkan_Kurir(Hari)]]&gt;$B$4,"Tidak Patuh",dOrders_1[[#This Row],[Waktu_Diserahkan_Kurir(Hari)]]="","Data Tidak Lengkap",TRUE,"Patuh")</f>
        <v>Data Tidak Lengkap</v>
      </c>
      <c r="J487" t="str">
        <f>IF(OR(LEN(dOrders_1[[#This Row],[Nomor_Resi]])=$E$3,LEFT(dOrders_1[[#This Row],[Nomor_Resi]],4)=$E$4,ISNUMBER(VALUE(RIGHT(dOrders_1[[#This Row],[Nomor_Resi]],7)))),"Valid","Tidak Valid")</f>
        <v>Valid</v>
      </c>
      <c r="K487" t="str">
        <f>IF(dOrders_1[[#This Row],[Tgl_Pembayaran]]="","Data Tidak Lengkap","Lengkap")</f>
        <v>Lengkap</v>
      </c>
      <c r="L487" t="str">
        <f>IF(dOrders_1[[#This Row],[Tgl_Diserahkan_Kurir]]="","Data Tidak Lengkap","Lengkap")</f>
        <v>Data Tidak Lengkap</v>
      </c>
      <c r="M487" t="str">
        <f>IF(dOrders_1[[#This Row],[Kurir]]="","Data Tidak Lengkap","Lengkap")</f>
        <v>Lengkap</v>
      </c>
      <c r="N487"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487" s="8" t="str">
        <f>IF(dOrders_1[Kurir]="","Kurir Tidak Diisi", IFERROR(VLOOKUP(dOrders_1[[#This Row],[Kurir]],$P$9:$Q$12,2,FALSE),dOrders_1[[#This Row],[Kurir]]))</f>
        <v>JNE</v>
      </c>
    </row>
    <row r="488" spans="2:19" x14ac:dyDescent="0.25">
      <c r="B488" t="s">
        <v>557</v>
      </c>
      <c r="C488" s="1">
        <v>45056</v>
      </c>
      <c r="D488" s="1">
        <v>45061</v>
      </c>
      <c r="E488" t="s">
        <v>7</v>
      </c>
      <c r="F488" t="s">
        <v>955</v>
      </c>
      <c r="G488" t="s">
        <v>11</v>
      </c>
      <c r="H488">
        <v>5</v>
      </c>
      <c r="I488" t="str">
        <f>_xlfn.IFS(dOrders_1[[#This Row],[Waktu_Diserahkan_Kurir(Hari)]]&gt;$B$4,"Tidak Patuh",dOrders_1[[#This Row],[Waktu_Diserahkan_Kurir(Hari)]]="","Data Tidak Lengkap",TRUE,"Patuh")</f>
        <v>Patuh</v>
      </c>
      <c r="J488" t="str">
        <f>IF(OR(LEN(dOrders_1[[#This Row],[Nomor_Resi]])=$E$3,LEFT(dOrders_1[[#This Row],[Nomor_Resi]],4)=$E$4,ISNUMBER(VALUE(RIGHT(dOrders_1[[#This Row],[Nomor_Resi]],7)))),"Valid","Tidak Valid")</f>
        <v>Valid</v>
      </c>
      <c r="K488" t="str">
        <f>IF(dOrders_1[[#This Row],[Tgl_Pembayaran]]="","Data Tidak Lengkap","Lengkap")</f>
        <v>Lengkap</v>
      </c>
      <c r="L488" t="str">
        <f>IF(dOrders_1[[#This Row],[Tgl_Diserahkan_Kurir]]="","Data Tidak Lengkap","Lengkap")</f>
        <v>Lengkap</v>
      </c>
      <c r="M488" t="str">
        <f>IF(dOrders_1[[#This Row],[Kurir]]="","Data Tidak Lengkap","Lengkap")</f>
        <v>Lengkap</v>
      </c>
      <c r="N48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88" s="8" t="str">
        <f>IF(dOrders_1[Kurir]="","Kurir Tidak Diisi", IFERROR(VLOOKUP(dOrders_1[[#This Row],[Kurir]],$P$9:$Q$12,2,FALSE),dOrders_1[[#This Row],[Kurir]]))</f>
        <v>JNE</v>
      </c>
    </row>
    <row r="489" spans="2:19" x14ac:dyDescent="0.25">
      <c r="B489" t="s">
        <v>559</v>
      </c>
      <c r="C489" s="1">
        <v>45017</v>
      </c>
      <c r="D489" s="1">
        <v>45024</v>
      </c>
      <c r="E489" t="s">
        <v>7</v>
      </c>
      <c r="F489" t="s">
        <v>956</v>
      </c>
      <c r="G489" t="s">
        <v>11</v>
      </c>
      <c r="H489">
        <v>7</v>
      </c>
      <c r="I489" t="str">
        <f>_xlfn.IFS(dOrders_1[[#This Row],[Waktu_Diserahkan_Kurir(Hari)]]&gt;$B$4,"Tidak Patuh",dOrders_1[[#This Row],[Waktu_Diserahkan_Kurir(Hari)]]="","Data Tidak Lengkap",TRUE,"Patuh")</f>
        <v>Tidak Patuh</v>
      </c>
      <c r="J489" t="str">
        <f>IF(OR(LEN(dOrders_1[[#This Row],[Nomor_Resi]])=$E$3,LEFT(dOrders_1[[#This Row],[Nomor_Resi]],4)=$E$4,ISNUMBER(VALUE(RIGHT(dOrders_1[[#This Row],[Nomor_Resi]],7)))),"Valid","Tidak Valid")</f>
        <v>Valid</v>
      </c>
      <c r="K489" t="str">
        <f>IF(dOrders_1[[#This Row],[Tgl_Pembayaran]]="","Data Tidak Lengkap","Lengkap")</f>
        <v>Lengkap</v>
      </c>
      <c r="L489" t="str">
        <f>IF(dOrders_1[[#This Row],[Tgl_Diserahkan_Kurir]]="","Data Tidak Lengkap","Lengkap")</f>
        <v>Lengkap</v>
      </c>
      <c r="M489" t="str">
        <f>IF(dOrders_1[[#This Row],[Kurir]]="","Data Tidak Lengkap","Lengkap")</f>
        <v>Lengkap</v>
      </c>
      <c r="N48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89" s="8" t="str">
        <f>IF(dOrders_1[Kurir]="","Kurir Tidak Diisi", IFERROR(VLOOKUP(dOrders_1[[#This Row],[Kurir]],$P$9:$Q$12,2,FALSE),dOrders_1[[#This Row],[Kurir]]))</f>
        <v>JNE</v>
      </c>
    </row>
    <row r="490" spans="2:19" x14ac:dyDescent="0.25">
      <c r="B490" t="s">
        <v>561</v>
      </c>
      <c r="C490" s="1">
        <v>45602</v>
      </c>
      <c r="D490" s="1">
        <v>45607</v>
      </c>
      <c r="E490" t="s">
        <v>9</v>
      </c>
      <c r="F490" t="s">
        <v>957</v>
      </c>
      <c r="G490" t="s">
        <v>11</v>
      </c>
      <c r="H490">
        <v>5</v>
      </c>
      <c r="I490" t="str">
        <f>_xlfn.IFS(dOrders_1[[#This Row],[Waktu_Diserahkan_Kurir(Hari)]]&gt;$B$4,"Tidak Patuh",dOrders_1[[#This Row],[Waktu_Diserahkan_Kurir(Hari)]]="","Data Tidak Lengkap",TRUE,"Patuh")</f>
        <v>Patuh</v>
      </c>
      <c r="J490" t="str">
        <f>IF(OR(LEN(dOrders_1[[#This Row],[Nomor_Resi]])=$E$3,LEFT(dOrders_1[[#This Row],[Nomor_Resi]],4)=$E$4,ISNUMBER(VALUE(RIGHT(dOrders_1[[#This Row],[Nomor_Resi]],7)))),"Valid","Tidak Valid")</f>
        <v>Valid</v>
      </c>
      <c r="K490" t="str">
        <f>IF(dOrders_1[[#This Row],[Tgl_Pembayaran]]="","Data Tidak Lengkap","Lengkap")</f>
        <v>Lengkap</v>
      </c>
      <c r="L490" t="str">
        <f>IF(dOrders_1[[#This Row],[Tgl_Diserahkan_Kurir]]="","Data Tidak Lengkap","Lengkap")</f>
        <v>Lengkap</v>
      </c>
      <c r="M490" t="str">
        <f>IF(dOrders_1[[#This Row],[Kurir]]="","Data Tidak Lengkap","Lengkap")</f>
        <v>Lengkap</v>
      </c>
      <c r="N49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90" s="8" t="str">
        <f>IF(dOrders_1[Kurir]="","Kurir Tidak Diisi", IFERROR(VLOOKUP(dOrders_1[[#This Row],[Kurir]],$P$9:$Q$12,2,FALSE),dOrders_1[[#This Row],[Kurir]]))</f>
        <v>SiCepat</v>
      </c>
    </row>
    <row r="491" spans="2:19" x14ac:dyDescent="0.25">
      <c r="B491" t="s">
        <v>562</v>
      </c>
      <c r="C491" s="1">
        <v>45299</v>
      </c>
      <c r="D491" s="1">
        <v>45306</v>
      </c>
      <c r="E491" t="s">
        <v>7</v>
      </c>
      <c r="F491" t="s">
        <v>958</v>
      </c>
      <c r="G491" t="s">
        <v>32</v>
      </c>
      <c r="H491">
        <v>7</v>
      </c>
      <c r="I491" t="str">
        <f>_xlfn.IFS(dOrders_1[[#This Row],[Waktu_Diserahkan_Kurir(Hari)]]&gt;$B$4,"Tidak Patuh",dOrders_1[[#This Row],[Waktu_Diserahkan_Kurir(Hari)]]="","Data Tidak Lengkap",TRUE,"Patuh")</f>
        <v>Tidak Patuh</v>
      </c>
      <c r="J491" t="str">
        <f>IF(OR(LEN(dOrders_1[[#This Row],[Nomor_Resi]])=$E$3,LEFT(dOrders_1[[#This Row],[Nomor_Resi]],4)=$E$4,ISNUMBER(VALUE(RIGHT(dOrders_1[[#This Row],[Nomor_Resi]],7)))),"Valid","Tidak Valid")</f>
        <v>Valid</v>
      </c>
      <c r="K491" t="str">
        <f>IF(dOrders_1[[#This Row],[Tgl_Pembayaran]]="","Data Tidak Lengkap","Lengkap")</f>
        <v>Lengkap</v>
      </c>
      <c r="L491" t="str">
        <f>IF(dOrders_1[[#This Row],[Tgl_Diserahkan_Kurir]]="","Data Tidak Lengkap","Lengkap")</f>
        <v>Lengkap</v>
      </c>
      <c r="M491" t="str">
        <f>IF(dOrders_1[[#This Row],[Kurir]]="","Data Tidak Lengkap","Lengkap")</f>
        <v>Lengkap</v>
      </c>
      <c r="N491"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91" s="8" t="str">
        <f>IF(dOrders_1[Kurir]="","Kurir Tidak Diisi", IFERROR(VLOOKUP(dOrders_1[[#This Row],[Kurir]],$P$9:$Q$12,2,FALSE),dOrders_1[[#This Row],[Kurir]]))</f>
        <v>JNE</v>
      </c>
    </row>
    <row r="492" spans="2:19" x14ac:dyDescent="0.25">
      <c r="B492" t="s">
        <v>563</v>
      </c>
      <c r="C492" s="1">
        <v>45454</v>
      </c>
      <c r="D492" s="1">
        <v>45456</v>
      </c>
      <c r="E492" t="s">
        <v>23</v>
      </c>
      <c r="F492" t="s">
        <v>959</v>
      </c>
      <c r="G492" t="s">
        <v>8</v>
      </c>
      <c r="H492">
        <v>2</v>
      </c>
      <c r="I492" t="str">
        <f>_xlfn.IFS(dOrders_1[[#This Row],[Waktu_Diserahkan_Kurir(Hari)]]&gt;$B$4,"Tidak Patuh",dOrders_1[[#This Row],[Waktu_Diserahkan_Kurir(Hari)]]="","Data Tidak Lengkap",TRUE,"Patuh")</f>
        <v>Patuh</v>
      </c>
      <c r="J492" t="str">
        <f>IF(OR(LEN(dOrders_1[[#This Row],[Nomor_Resi]])=$E$3,LEFT(dOrders_1[[#This Row],[Nomor_Resi]],4)=$E$4,ISNUMBER(VALUE(RIGHT(dOrders_1[[#This Row],[Nomor_Resi]],7)))),"Valid","Tidak Valid")</f>
        <v>Valid</v>
      </c>
      <c r="K492" t="str">
        <f>IF(dOrders_1[[#This Row],[Tgl_Pembayaran]]="","Data Tidak Lengkap","Lengkap")</f>
        <v>Lengkap</v>
      </c>
      <c r="L492" t="str">
        <f>IF(dOrders_1[[#This Row],[Tgl_Diserahkan_Kurir]]="","Data Tidak Lengkap","Lengkap")</f>
        <v>Lengkap</v>
      </c>
      <c r="M492" t="str">
        <f>IF(dOrders_1[[#This Row],[Kurir]]="","Data Tidak Lengkap","Lengkap")</f>
        <v>Lengkap</v>
      </c>
      <c r="N49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92" s="8" t="str">
        <f>IF(dOrders_1[Kurir]="","Kurir Tidak Diisi", IFERROR(VLOOKUP(dOrders_1[[#This Row],[Kurir]],$P$9:$Q$12,2,FALSE),dOrders_1[[#This Row],[Kurir]]))</f>
        <v>JNE</v>
      </c>
    </row>
    <row r="493" spans="2:19" x14ac:dyDescent="0.25">
      <c r="B493" t="s">
        <v>564</v>
      </c>
      <c r="C493" s="1">
        <v>45027</v>
      </c>
      <c r="D493" s="1">
        <v>45032</v>
      </c>
      <c r="E493" t="s">
        <v>7</v>
      </c>
      <c r="F493" t="s">
        <v>960</v>
      </c>
      <c r="G493" t="s">
        <v>8</v>
      </c>
      <c r="H493">
        <v>5</v>
      </c>
      <c r="I493" t="str">
        <f>_xlfn.IFS(dOrders_1[[#This Row],[Waktu_Diserahkan_Kurir(Hari)]]&gt;$B$4,"Tidak Patuh",dOrders_1[[#This Row],[Waktu_Diserahkan_Kurir(Hari)]]="","Data Tidak Lengkap",TRUE,"Patuh")</f>
        <v>Patuh</v>
      </c>
      <c r="J493" t="str">
        <f>IF(OR(LEN(dOrders_1[[#This Row],[Nomor_Resi]])=$E$3,LEFT(dOrders_1[[#This Row],[Nomor_Resi]],4)=$E$4,ISNUMBER(VALUE(RIGHT(dOrders_1[[#This Row],[Nomor_Resi]],7)))),"Valid","Tidak Valid")</f>
        <v>Valid</v>
      </c>
      <c r="K493" t="str">
        <f>IF(dOrders_1[[#This Row],[Tgl_Pembayaran]]="","Data Tidak Lengkap","Lengkap")</f>
        <v>Lengkap</v>
      </c>
      <c r="L493" t="str">
        <f>IF(dOrders_1[[#This Row],[Tgl_Diserahkan_Kurir]]="","Data Tidak Lengkap","Lengkap")</f>
        <v>Lengkap</v>
      </c>
      <c r="M493" t="str">
        <f>IF(dOrders_1[[#This Row],[Kurir]]="","Data Tidak Lengkap","Lengkap")</f>
        <v>Lengkap</v>
      </c>
      <c r="N49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93" s="8" t="str">
        <f>IF(dOrders_1[Kurir]="","Kurir Tidak Diisi", IFERROR(VLOOKUP(dOrders_1[[#This Row],[Kurir]],$P$9:$Q$12,2,FALSE),dOrders_1[[#This Row],[Kurir]]))</f>
        <v>JNE</v>
      </c>
    </row>
    <row r="494" spans="2:19" x14ac:dyDescent="0.25">
      <c r="B494" t="s">
        <v>565</v>
      </c>
      <c r="C494" s="1">
        <v>45323</v>
      </c>
      <c r="D494" s="1">
        <v>45333</v>
      </c>
      <c r="E494" t="s">
        <v>48</v>
      </c>
      <c r="F494" t="s">
        <v>961</v>
      </c>
      <c r="G494" t="s">
        <v>8</v>
      </c>
      <c r="H494">
        <v>10</v>
      </c>
      <c r="I494" t="str">
        <f>_xlfn.IFS(dOrders_1[[#This Row],[Waktu_Diserahkan_Kurir(Hari)]]&gt;$B$4,"Tidak Patuh",dOrders_1[[#This Row],[Waktu_Diserahkan_Kurir(Hari)]]="","Data Tidak Lengkap",TRUE,"Patuh")</f>
        <v>Tidak Patuh</v>
      </c>
      <c r="J494" t="str">
        <f>IF(OR(LEN(dOrders_1[[#This Row],[Nomor_Resi]])=$E$3,LEFT(dOrders_1[[#This Row],[Nomor_Resi]],4)=$E$4,ISNUMBER(VALUE(RIGHT(dOrders_1[[#This Row],[Nomor_Resi]],7)))),"Valid","Tidak Valid")</f>
        <v>Valid</v>
      </c>
      <c r="K494" t="str">
        <f>IF(dOrders_1[[#This Row],[Tgl_Pembayaran]]="","Data Tidak Lengkap","Lengkap")</f>
        <v>Lengkap</v>
      </c>
      <c r="L494" t="str">
        <f>IF(dOrders_1[[#This Row],[Tgl_Diserahkan_Kurir]]="","Data Tidak Lengkap","Lengkap")</f>
        <v>Lengkap</v>
      </c>
      <c r="M494" t="str">
        <f>IF(dOrders_1[[#This Row],[Kurir]]="","Data Tidak Lengkap","Lengkap")</f>
        <v>Lengkap</v>
      </c>
      <c r="N49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94" s="8" t="str">
        <f>IF(dOrders_1[Kurir]="","Kurir Tidak Diisi", IFERROR(VLOOKUP(dOrders_1[[#This Row],[Kurir]],$P$9:$Q$12,2,FALSE),dOrders_1[[#This Row],[Kurir]]))</f>
        <v>Anteraja</v>
      </c>
    </row>
    <row r="495" spans="2:19" x14ac:dyDescent="0.25">
      <c r="B495" t="s">
        <v>566</v>
      </c>
      <c r="C495" s="1">
        <v>45040</v>
      </c>
      <c r="D495" s="1">
        <v>45039</v>
      </c>
      <c r="E495" t="s">
        <v>25</v>
      </c>
      <c r="F495" t="s">
        <v>962</v>
      </c>
      <c r="G495" t="s">
        <v>8</v>
      </c>
      <c r="H495">
        <v>-1</v>
      </c>
      <c r="I495" t="str">
        <f>_xlfn.IFS(dOrders_1[[#This Row],[Waktu_Diserahkan_Kurir(Hari)]]&gt;$B$4,"Tidak Patuh",dOrders_1[[#This Row],[Waktu_Diserahkan_Kurir(Hari)]]="","Data Tidak Lengkap",TRUE,"Patuh")</f>
        <v>Patuh</v>
      </c>
      <c r="J495" t="str">
        <f>IF(OR(LEN(dOrders_1[[#This Row],[Nomor_Resi]])=$E$3,LEFT(dOrders_1[[#This Row],[Nomor_Resi]],4)=$E$4,ISNUMBER(VALUE(RIGHT(dOrders_1[[#This Row],[Nomor_Resi]],7)))),"Valid","Tidak Valid")</f>
        <v>Valid</v>
      </c>
      <c r="K495" t="str">
        <f>IF(dOrders_1[[#This Row],[Tgl_Pembayaran]]="","Data Tidak Lengkap","Lengkap")</f>
        <v>Lengkap</v>
      </c>
      <c r="L495" t="str">
        <f>IF(dOrders_1[[#This Row],[Tgl_Diserahkan_Kurir]]="","Data Tidak Lengkap","Lengkap")</f>
        <v>Lengkap</v>
      </c>
      <c r="M495" t="str">
        <f>IF(dOrders_1[[#This Row],[Kurir]]="","Data Tidak Lengkap","Lengkap")</f>
        <v>Lengkap</v>
      </c>
      <c r="N49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95" s="8" t="str">
        <f>IF(dOrders_1[Kurir]="","Kurir Tidak Diisi", IFERROR(VLOOKUP(dOrders_1[[#This Row],[Kurir]],$P$9:$Q$12,2,FALSE),dOrders_1[[#This Row],[Kurir]]))</f>
        <v>SiCepat</v>
      </c>
    </row>
    <row r="496" spans="2:19" x14ac:dyDescent="0.25">
      <c r="B496" t="s">
        <v>567</v>
      </c>
      <c r="C496" s="1">
        <v>45348</v>
      </c>
      <c r="D496" s="1">
        <v>45347</v>
      </c>
      <c r="E496" t="s">
        <v>7</v>
      </c>
      <c r="F496" t="s">
        <v>963</v>
      </c>
      <c r="G496" t="s">
        <v>11</v>
      </c>
      <c r="H496">
        <v>-1</v>
      </c>
      <c r="I496" t="str">
        <f>_xlfn.IFS(dOrders_1[[#This Row],[Waktu_Diserahkan_Kurir(Hari)]]&gt;$B$4,"Tidak Patuh",dOrders_1[[#This Row],[Waktu_Diserahkan_Kurir(Hari)]]="","Data Tidak Lengkap",TRUE,"Patuh")</f>
        <v>Patuh</v>
      </c>
      <c r="J496" t="str">
        <f>IF(OR(LEN(dOrders_1[[#This Row],[Nomor_Resi]])=$E$3,LEFT(dOrders_1[[#This Row],[Nomor_Resi]],4)=$E$4,ISNUMBER(VALUE(RIGHT(dOrders_1[[#This Row],[Nomor_Resi]],7)))),"Valid","Tidak Valid")</f>
        <v>Valid</v>
      </c>
      <c r="K496" t="str">
        <f>IF(dOrders_1[[#This Row],[Tgl_Pembayaran]]="","Data Tidak Lengkap","Lengkap")</f>
        <v>Lengkap</v>
      </c>
      <c r="L496" t="str">
        <f>IF(dOrders_1[[#This Row],[Tgl_Diserahkan_Kurir]]="","Data Tidak Lengkap","Lengkap")</f>
        <v>Lengkap</v>
      </c>
      <c r="M496" t="str">
        <f>IF(dOrders_1[[#This Row],[Kurir]]="","Data Tidak Lengkap","Lengkap")</f>
        <v>Lengkap</v>
      </c>
      <c r="N49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96" s="8" t="str">
        <f>IF(dOrders_1[Kurir]="","Kurir Tidak Diisi", IFERROR(VLOOKUP(dOrders_1[[#This Row],[Kurir]],$P$9:$Q$12,2,FALSE),dOrders_1[[#This Row],[Kurir]]))</f>
        <v>JNE</v>
      </c>
    </row>
    <row r="497" spans="2:19" x14ac:dyDescent="0.25">
      <c r="B497" t="s">
        <v>568</v>
      </c>
      <c r="C497" s="1">
        <v>44932</v>
      </c>
      <c r="D497" s="1"/>
      <c r="E497" t="s">
        <v>9</v>
      </c>
      <c r="F497" t="s">
        <v>964</v>
      </c>
      <c r="G497" t="s">
        <v>32</v>
      </c>
      <c r="I497" t="str">
        <f>_xlfn.IFS(dOrders_1[[#This Row],[Waktu_Diserahkan_Kurir(Hari)]]&gt;$B$4,"Tidak Patuh",dOrders_1[[#This Row],[Waktu_Diserahkan_Kurir(Hari)]]="","Data Tidak Lengkap",TRUE,"Patuh")</f>
        <v>Data Tidak Lengkap</v>
      </c>
      <c r="J497" t="str">
        <f>IF(OR(LEN(dOrders_1[[#This Row],[Nomor_Resi]])=$E$3,LEFT(dOrders_1[[#This Row],[Nomor_Resi]],4)=$E$4,ISNUMBER(VALUE(RIGHT(dOrders_1[[#This Row],[Nomor_Resi]],7)))),"Valid","Tidak Valid")</f>
        <v>Valid</v>
      </c>
      <c r="K497" t="str">
        <f>IF(dOrders_1[[#This Row],[Tgl_Pembayaran]]="","Data Tidak Lengkap","Lengkap")</f>
        <v>Lengkap</v>
      </c>
      <c r="L497" t="str">
        <f>IF(dOrders_1[[#This Row],[Tgl_Diserahkan_Kurir]]="","Data Tidak Lengkap","Lengkap")</f>
        <v>Data Tidak Lengkap</v>
      </c>
      <c r="M497" t="str">
        <f>IF(dOrders_1[[#This Row],[Kurir]]="","Data Tidak Lengkap","Lengkap")</f>
        <v>Lengkap</v>
      </c>
      <c r="N497"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497" s="8" t="str">
        <f>IF(dOrders_1[Kurir]="","Kurir Tidak Diisi", IFERROR(VLOOKUP(dOrders_1[[#This Row],[Kurir]],$P$9:$Q$12,2,FALSE),dOrders_1[[#This Row],[Kurir]]))</f>
        <v>SiCepat</v>
      </c>
    </row>
    <row r="498" spans="2:19" x14ac:dyDescent="0.25">
      <c r="B498" t="s">
        <v>569</v>
      </c>
      <c r="C498" s="1">
        <v>45434</v>
      </c>
      <c r="D498" s="1">
        <v>46207</v>
      </c>
      <c r="E498" t="s">
        <v>25</v>
      </c>
      <c r="F498" t="s">
        <v>965</v>
      </c>
      <c r="G498" t="s">
        <v>32</v>
      </c>
      <c r="H498">
        <v>773</v>
      </c>
      <c r="I498" t="str">
        <f>_xlfn.IFS(dOrders_1[[#This Row],[Waktu_Diserahkan_Kurir(Hari)]]&gt;$B$4,"Tidak Patuh",dOrders_1[[#This Row],[Waktu_Diserahkan_Kurir(Hari)]]="","Data Tidak Lengkap",TRUE,"Patuh")</f>
        <v>Tidak Patuh</v>
      </c>
      <c r="J498" t="str">
        <f>IF(OR(LEN(dOrders_1[[#This Row],[Nomor_Resi]])=$E$3,LEFT(dOrders_1[[#This Row],[Nomor_Resi]],4)=$E$4,ISNUMBER(VALUE(RIGHT(dOrders_1[[#This Row],[Nomor_Resi]],7)))),"Valid","Tidak Valid")</f>
        <v>Valid</v>
      </c>
      <c r="K498" t="str">
        <f>IF(dOrders_1[[#This Row],[Tgl_Pembayaran]]="","Data Tidak Lengkap","Lengkap")</f>
        <v>Lengkap</v>
      </c>
      <c r="L498" t="str">
        <f>IF(dOrders_1[[#This Row],[Tgl_Diserahkan_Kurir]]="","Data Tidak Lengkap","Lengkap")</f>
        <v>Lengkap</v>
      </c>
      <c r="M498" t="str">
        <f>IF(dOrders_1[[#This Row],[Kurir]]="","Data Tidak Lengkap","Lengkap")</f>
        <v>Lengkap</v>
      </c>
      <c r="N49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98" s="8" t="str">
        <f>IF(dOrders_1[Kurir]="","Kurir Tidak Diisi", IFERROR(VLOOKUP(dOrders_1[[#This Row],[Kurir]],$P$9:$Q$12,2,FALSE),dOrders_1[[#This Row],[Kurir]]))</f>
        <v>SiCepat</v>
      </c>
    </row>
    <row r="499" spans="2:19" x14ac:dyDescent="0.25">
      <c r="B499" t="s">
        <v>570</v>
      </c>
      <c r="C499" s="1">
        <v>45612</v>
      </c>
      <c r="D499" s="1">
        <v>45619</v>
      </c>
      <c r="E499" t="s">
        <v>48</v>
      </c>
      <c r="F499" t="s">
        <v>966</v>
      </c>
      <c r="G499" t="s">
        <v>11</v>
      </c>
      <c r="H499">
        <v>7</v>
      </c>
      <c r="I499" t="str">
        <f>_xlfn.IFS(dOrders_1[[#This Row],[Waktu_Diserahkan_Kurir(Hari)]]&gt;$B$4,"Tidak Patuh",dOrders_1[[#This Row],[Waktu_Diserahkan_Kurir(Hari)]]="","Data Tidak Lengkap",TRUE,"Patuh")</f>
        <v>Tidak Patuh</v>
      </c>
      <c r="J499" t="str">
        <f>IF(OR(LEN(dOrders_1[[#This Row],[Nomor_Resi]])=$E$3,LEFT(dOrders_1[[#This Row],[Nomor_Resi]],4)=$E$4,ISNUMBER(VALUE(RIGHT(dOrders_1[[#This Row],[Nomor_Resi]],7)))),"Valid","Tidak Valid")</f>
        <v>Valid</v>
      </c>
      <c r="K499" t="str">
        <f>IF(dOrders_1[[#This Row],[Tgl_Pembayaran]]="","Data Tidak Lengkap","Lengkap")</f>
        <v>Lengkap</v>
      </c>
      <c r="L499" t="str">
        <f>IF(dOrders_1[[#This Row],[Tgl_Diserahkan_Kurir]]="","Data Tidak Lengkap","Lengkap")</f>
        <v>Lengkap</v>
      </c>
      <c r="M499" t="str">
        <f>IF(dOrders_1[[#This Row],[Kurir]]="","Data Tidak Lengkap","Lengkap")</f>
        <v>Lengkap</v>
      </c>
      <c r="N499"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499" s="8" t="str">
        <f>IF(dOrders_1[Kurir]="","Kurir Tidak Diisi", IFERROR(VLOOKUP(dOrders_1[[#This Row],[Kurir]],$P$9:$Q$12,2,FALSE),dOrders_1[[#This Row],[Kurir]]))</f>
        <v>Anteraja</v>
      </c>
    </row>
    <row r="500" spans="2:19" x14ac:dyDescent="0.25">
      <c r="B500" t="s">
        <v>571</v>
      </c>
      <c r="C500" s="1">
        <v>45402</v>
      </c>
      <c r="D500" s="1">
        <v>45403</v>
      </c>
      <c r="E500" t="s">
        <v>7</v>
      </c>
      <c r="F500" t="s">
        <v>967</v>
      </c>
      <c r="G500" t="s">
        <v>11</v>
      </c>
      <c r="H500">
        <v>1</v>
      </c>
      <c r="I500" t="str">
        <f>_xlfn.IFS(dOrders_1[[#This Row],[Waktu_Diserahkan_Kurir(Hari)]]&gt;$B$4,"Tidak Patuh",dOrders_1[[#This Row],[Waktu_Diserahkan_Kurir(Hari)]]="","Data Tidak Lengkap",TRUE,"Patuh")</f>
        <v>Patuh</v>
      </c>
      <c r="J500" t="str">
        <f>IF(OR(LEN(dOrders_1[[#This Row],[Nomor_Resi]])=$E$3,LEFT(dOrders_1[[#This Row],[Nomor_Resi]],4)=$E$4,ISNUMBER(VALUE(RIGHT(dOrders_1[[#This Row],[Nomor_Resi]],7)))),"Valid","Tidak Valid")</f>
        <v>Valid</v>
      </c>
      <c r="K500" t="str">
        <f>IF(dOrders_1[[#This Row],[Tgl_Pembayaran]]="","Data Tidak Lengkap","Lengkap")</f>
        <v>Lengkap</v>
      </c>
      <c r="L500" t="str">
        <f>IF(dOrders_1[[#This Row],[Tgl_Diserahkan_Kurir]]="","Data Tidak Lengkap","Lengkap")</f>
        <v>Lengkap</v>
      </c>
      <c r="M500" t="str">
        <f>IF(dOrders_1[[#This Row],[Kurir]]="","Data Tidak Lengkap","Lengkap")</f>
        <v>Lengkap</v>
      </c>
      <c r="N500"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500" s="8" t="str">
        <f>IF(dOrders_1[Kurir]="","Kurir Tidak Diisi", IFERROR(VLOOKUP(dOrders_1[[#This Row],[Kurir]],$P$9:$Q$12,2,FALSE),dOrders_1[[#This Row],[Kurir]]))</f>
        <v>JNE</v>
      </c>
    </row>
    <row r="501" spans="2:19" x14ac:dyDescent="0.25">
      <c r="B501" t="s">
        <v>572</v>
      </c>
      <c r="C501" s="1">
        <v>45270</v>
      </c>
      <c r="D501" s="1">
        <v>45271</v>
      </c>
      <c r="E501" t="s">
        <v>9</v>
      </c>
      <c r="F501" t="s">
        <v>22</v>
      </c>
      <c r="G501" t="s">
        <v>32</v>
      </c>
      <c r="H501">
        <v>1</v>
      </c>
      <c r="I501" t="str">
        <f>_xlfn.IFS(dOrders_1[[#This Row],[Waktu_Diserahkan_Kurir(Hari)]]&gt;$B$4,"Tidak Patuh",dOrders_1[[#This Row],[Waktu_Diserahkan_Kurir(Hari)]]="","Data Tidak Lengkap",TRUE,"Patuh")</f>
        <v>Patuh</v>
      </c>
      <c r="J501" t="str">
        <f>IF(OR(LEN(dOrders_1[[#This Row],[Nomor_Resi]])=$E$3,LEFT(dOrders_1[[#This Row],[Nomor_Resi]],4)=$E$4,ISNUMBER(VALUE(RIGHT(dOrders_1[[#This Row],[Nomor_Resi]],7)))),"Valid","Tidak Valid")</f>
        <v>Tidak Valid</v>
      </c>
      <c r="K501" t="str">
        <f>IF(dOrders_1[[#This Row],[Tgl_Pembayaran]]="","Data Tidak Lengkap","Lengkap")</f>
        <v>Lengkap</v>
      </c>
      <c r="L501" t="str">
        <f>IF(dOrders_1[[#This Row],[Tgl_Diserahkan_Kurir]]="","Data Tidak Lengkap","Lengkap")</f>
        <v>Lengkap</v>
      </c>
      <c r="M501" t="str">
        <f>IF(dOrders_1[[#This Row],[Kurir]]="","Data Tidak Lengkap","Lengkap")</f>
        <v>Lengkap</v>
      </c>
      <c r="N501" t="str">
        <f>IF(OR(dOrders_1[[#This Row],[Status Resi]]="Tidak Valid",dOrders_1[[#This Row],[Status Kelengkapan Tgl Pembayaran]]="Data Tidak Lengkap",dOrders_1[[#This Row],[Status Kelengkapan Tgl Pengiriman]]="Data Tidak Lengkap",dOrders_1[[#This Row],[Status Kelengkapan Kurir]]="Data Tidak Lengkap"),"Data Tidak Bersih","Bersih")</f>
        <v>Data Tidak Bersih</v>
      </c>
      <c r="S501" s="8" t="str">
        <f>IF(dOrders_1[Kurir]="","Kurir Tidak Diisi", IFERROR(VLOOKUP(dOrders_1[[#This Row],[Kurir]],$P$9:$Q$12,2,FALSE),dOrders_1[[#This Row],[Kurir]]))</f>
        <v>SiCepat</v>
      </c>
    </row>
    <row r="502" spans="2:19" x14ac:dyDescent="0.25">
      <c r="B502" t="s">
        <v>573</v>
      </c>
      <c r="C502" s="1">
        <v>45106</v>
      </c>
      <c r="D502" s="1">
        <v>45108</v>
      </c>
      <c r="E502" t="s">
        <v>9</v>
      </c>
      <c r="F502" t="s">
        <v>968</v>
      </c>
      <c r="G502" t="s">
        <v>11</v>
      </c>
      <c r="H502">
        <v>2</v>
      </c>
      <c r="I502" t="str">
        <f>_xlfn.IFS(dOrders_1[[#This Row],[Waktu_Diserahkan_Kurir(Hari)]]&gt;$B$4,"Tidak Patuh",dOrders_1[[#This Row],[Waktu_Diserahkan_Kurir(Hari)]]="","Data Tidak Lengkap",TRUE,"Patuh")</f>
        <v>Patuh</v>
      </c>
      <c r="J502" t="str">
        <f>IF(OR(LEN(dOrders_1[[#This Row],[Nomor_Resi]])=$E$3,LEFT(dOrders_1[[#This Row],[Nomor_Resi]],4)=$E$4,ISNUMBER(VALUE(RIGHT(dOrders_1[[#This Row],[Nomor_Resi]],7)))),"Valid","Tidak Valid")</f>
        <v>Valid</v>
      </c>
      <c r="K502" t="str">
        <f>IF(dOrders_1[[#This Row],[Tgl_Pembayaran]]="","Data Tidak Lengkap","Lengkap")</f>
        <v>Lengkap</v>
      </c>
      <c r="L502" t="str">
        <f>IF(dOrders_1[[#This Row],[Tgl_Diserahkan_Kurir]]="","Data Tidak Lengkap","Lengkap")</f>
        <v>Lengkap</v>
      </c>
      <c r="M502" t="str">
        <f>IF(dOrders_1[[#This Row],[Kurir]]="","Data Tidak Lengkap","Lengkap")</f>
        <v>Lengkap</v>
      </c>
      <c r="N502"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502" s="8" t="str">
        <f>IF(dOrders_1[Kurir]="","Kurir Tidak Diisi", IFERROR(VLOOKUP(dOrders_1[[#This Row],[Kurir]],$P$9:$Q$12,2,FALSE),dOrders_1[[#This Row],[Kurir]]))</f>
        <v>SiCepat</v>
      </c>
    </row>
    <row r="503" spans="2:19" x14ac:dyDescent="0.25">
      <c r="B503" t="s">
        <v>574</v>
      </c>
      <c r="C503" s="1">
        <v>45706</v>
      </c>
      <c r="D503" s="1">
        <v>45711</v>
      </c>
      <c r="E503" t="s">
        <v>7</v>
      </c>
      <c r="F503" t="s">
        <v>969</v>
      </c>
      <c r="G503" t="s">
        <v>11</v>
      </c>
      <c r="H503">
        <v>5</v>
      </c>
      <c r="I503" t="str">
        <f>_xlfn.IFS(dOrders_1[[#This Row],[Waktu_Diserahkan_Kurir(Hari)]]&gt;$B$4,"Tidak Patuh",dOrders_1[[#This Row],[Waktu_Diserahkan_Kurir(Hari)]]="","Data Tidak Lengkap",TRUE,"Patuh")</f>
        <v>Patuh</v>
      </c>
      <c r="J503" t="str">
        <f>IF(OR(LEN(dOrders_1[[#This Row],[Nomor_Resi]])=$E$3,LEFT(dOrders_1[[#This Row],[Nomor_Resi]],4)=$E$4,ISNUMBER(VALUE(RIGHT(dOrders_1[[#This Row],[Nomor_Resi]],7)))),"Valid","Tidak Valid")</f>
        <v>Valid</v>
      </c>
      <c r="K503" t="str">
        <f>IF(dOrders_1[[#This Row],[Tgl_Pembayaran]]="","Data Tidak Lengkap","Lengkap")</f>
        <v>Lengkap</v>
      </c>
      <c r="L503" t="str">
        <f>IF(dOrders_1[[#This Row],[Tgl_Diserahkan_Kurir]]="","Data Tidak Lengkap","Lengkap")</f>
        <v>Lengkap</v>
      </c>
      <c r="M503" t="str">
        <f>IF(dOrders_1[[#This Row],[Kurir]]="","Data Tidak Lengkap","Lengkap")</f>
        <v>Lengkap</v>
      </c>
      <c r="N503"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503" s="8" t="str">
        <f>IF(dOrders_1[Kurir]="","Kurir Tidak Diisi", IFERROR(VLOOKUP(dOrders_1[[#This Row],[Kurir]],$P$9:$Q$12,2,FALSE),dOrders_1[[#This Row],[Kurir]]))</f>
        <v>JNE</v>
      </c>
    </row>
    <row r="504" spans="2:19" x14ac:dyDescent="0.25">
      <c r="B504" t="s">
        <v>575</v>
      </c>
      <c r="C504" s="1">
        <v>45471</v>
      </c>
      <c r="D504" s="1">
        <v>45478</v>
      </c>
      <c r="E504" t="s">
        <v>7</v>
      </c>
      <c r="F504" t="s">
        <v>970</v>
      </c>
      <c r="G504" t="s">
        <v>8</v>
      </c>
      <c r="H504">
        <v>7</v>
      </c>
      <c r="I504" t="str">
        <f>_xlfn.IFS(dOrders_1[[#This Row],[Waktu_Diserahkan_Kurir(Hari)]]&gt;$B$4,"Tidak Patuh",dOrders_1[[#This Row],[Waktu_Diserahkan_Kurir(Hari)]]="","Data Tidak Lengkap",TRUE,"Patuh")</f>
        <v>Tidak Patuh</v>
      </c>
      <c r="J504" t="str">
        <f>IF(OR(LEN(dOrders_1[[#This Row],[Nomor_Resi]])=$E$3,LEFT(dOrders_1[[#This Row],[Nomor_Resi]],4)=$E$4,ISNUMBER(VALUE(RIGHT(dOrders_1[[#This Row],[Nomor_Resi]],7)))),"Valid","Tidak Valid")</f>
        <v>Valid</v>
      </c>
      <c r="K504" t="str">
        <f>IF(dOrders_1[[#This Row],[Tgl_Pembayaran]]="","Data Tidak Lengkap","Lengkap")</f>
        <v>Lengkap</v>
      </c>
      <c r="L504" t="str">
        <f>IF(dOrders_1[[#This Row],[Tgl_Diserahkan_Kurir]]="","Data Tidak Lengkap","Lengkap")</f>
        <v>Lengkap</v>
      </c>
      <c r="M504" t="str">
        <f>IF(dOrders_1[[#This Row],[Kurir]]="","Data Tidak Lengkap","Lengkap")</f>
        <v>Lengkap</v>
      </c>
      <c r="N504"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504" s="8" t="str">
        <f>IF(dOrders_1[Kurir]="","Kurir Tidak Diisi", IFERROR(VLOOKUP(dOrders_1[[#This Row],[Kurir]],$P$9:$Q$12,2,FALSE),dOrders_1[[#This Row],[Kurir]]))</f>
        <v>JNE</v>
      </c>
    </row>
    <row r="505" spans="2:19" x14ac:dyDescent="0.25">
      <c r="B505" t="s">
        <v>576</v>
      </c>
      <c r="C505" s="1">
        <v>45038</v>
      </c>
      <c r="D505" s="1">
        <v>45041</v>
      </c>
      <c r="E505" t="s">
        <v>25</v>
      </c>
      <c r="F505" t="s">
        <v>971</v>
      </c>
      <c r="G505" t="s">
        <v>32</v>
      </c>
      <c r="H505">
        <v>3</v>
      </c>
      <c r="I505" t="str">
        <f>_xlfn.IFS(dOrders_1[[#This Row],[Waktu_Diserahkan_Kurir(Hari)]]&gt;$B$4,"Tidak Patuh",dOrders_1[[#This Row],[Waktu_Diserahkan_Kurir(Hari)]]="","Data Tidak Lengkap",TRUE,"Patuh")</f>
        <v>Patuh</v>
      </c>
      <c r="J505" t="str">
        <f>IF(OR(LEN(dOrders_1[[#This Row],[Nomor_Resi]])=$E$3,LEFT(dOrders_1[[#This Row],[Nomor_Resi]],4)=$E$4,ISNUMBER(VALUE(RIGHT(dOrders_1[[#This Row],[Nomor_Resi]],7)))),"Valid","Tidak Valid")</f>
        <v>Valid</v>
      </c>
      <c r="K505" t="str">
        <f>IF(dOrders_1[[#This Row],[Tgl_Pembayaran]]="","Data Tidak Lengkap","Lengkap")</f>
        <v>Lengkap</v>
      </c>
      <c r="L505" t="str">
        <f>IF(dOrders_1[[#This Row],[Tgl_Diserahkan_Kurir]]="","Data Tidak Lengkap","Lengkap")</f>
        <v>Lengkap</v>
      </c>
      <c r="M505" t="str">
        <f>IF(dOrders_1[[#This Row],[Kurir]]="","Data Tidak Lengkap","Lengkap")</f>
        <v>Lengkap</v>
      </c>
      <c r="N505"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505" s="8" t="str">
        <f>IF(dOrders_1[Kurir]="","Kurir Tidak Diisi", IFERROR(VLOOKUP(dOrders_1[[#This Row],[Kurir]],$P$9:$Q$12,2,FALSE),dOrders_1[[#This Row],[Kurir]]))</f>
        <v>SiCepat</v>
      </c>
    </row>
    <row r="506" spans="2:19" x14ac:dyDescent="0.25">
      <c r="B506" t="s">
        <v>577</v>
      </c>
      <c r="C506" s="1">
        <v>45357</v>
      </c>
      <c r="D506" s="1">
        <v>45356</v>
      </c>
      <c r="E506" t="s">
        <v>25</v>
      </c>
      <c r="F506" t="s">
        <v>972</v>
      </c>
      <c r="G506" t="s">
        <v>32</v>
      </c>
      <c r="H506">
        <v>-1</v>
      </c>
      <c r="I506" t="str">
        <f>_xlfn.IFS(dOrders_1[[#This Row],[Waktu_Diserahkan_Kurir(Hari)]]&gt;$B$4,"Tidak Patuh",dOrders_1[[#This Row],[Waktu_Diserahkan_Kurir(Hari)]]="","Data Tidak Lengkap",TRUE,"Patuh")</f>
        <v>Patuh</v>
      </c>
      <c r="J506" t="str">
        <f>IF(OR(LEN(dOrders_1[[#This Row],[Nomor_Resi]])=$E$3,LEFT(dOrders_1[[#This Row],[Nomor_Resi]],4)=$E$4,ISNUMBER(VALUE(RIGHT(dOrders_1[[#This Row],[Nomor_Resi]],7)))),"Valid","Tidak Valid")</f>
        <v>Valid</v>
      </c>
      <c r="K506" t="str">
        <f>IF(dOrders_1[[#This Row],[Tgl_Pembayaran]]="","Data Tidak Lengkap","Lengkap")</f>
        <v>Lengkap</v>
      </c>
      <c r="L506" t="str">
        <f>IF(dOrders_1[[#This Row],[Tgl_Diserahkan_Kurir]]="","Data Tidak Lengkap","Lengkap")</f>
        <v>Lengkap</v>
      </c>
      <c r="M506" t="str">
        <f>IF(dOrders_1[[#This Row],[Kurir]]="","Data Tidak Lengkap","Lengkap")</f>
        <v>Lengkap</v>
      </c>
      <c r="N506"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506" s="8" t="str">
        <f>IF(dOrders_1[Kurir]="","Kurir Tidak Diisi", IFERROR(VLOOKUP(dOrders_1[[#This Row],[Kurir]],$P$9:$Q$12,2,FALSE),dOrders_1[[#This Row],[Kurir]]))</f>
        <v>SiCepat</v>
      </c>
    </row>
    <row r="507" spans="2:19" x14ac:dyDescent="0.25">
      <c r="B507" t="s">
        <v>578</v>
      </c>
      <c r="C507" s="1">
        <v>45534</v>
      </c>
      <c r="D507" s="1">
        <v>45533</v>
      </c>
      <c r="E507" t="s">
        <v>7</v>
      </c>
      <c r="F507" t="s">
        <v>973</v>
      </c>
      <c r="G507" t="s">
        <v>32</v>
      </c>
      <c r="H507">
        <v>-1</v>
      </c>
      <c r="I507" t="str">
        <f>_xlfn.IFS(dOrders_1[[#This Row],[Waktu_Diserahkan_Kurir(Hari)]]&gt;$B$4,"Tidak Patuh",dOrders_1[[#This Row],[Waktu_Diserahkan_Kurir(Hari)]]="","Data Tidak Lengkap",TRUE,"Patuh")</f>
        <v>Patuh</v>
      </c>
      <c r="J507" t="str">
        <f>IF(OR(LEN(dOrders_1[[#This Row],[Nomor_Resi]])=$E$3,LEFT(dOrders_1[[#This Row],[Nomor_Resi]],4)=$E$4,ISNUMBER(VALUE(RIGHT(dOrders_1[[#This Row],[Nomor_Resi]],7)))),"Valid","Tidak Valid")</f>
        <v>Valid</v>
      </c>
      <c r="K507" t="str">
        <f>IF(dOrders_1[[#This Row],[Tgl_Pembayaran]]="","Data Tidak Lengkap","Lengkap")</f>
        <v>Lengkap</v>
      </c>
      <c r="L507" t="str">
        <f>IF(dOrders_1[[#This Row],[Tgl_Diserahkan_Kurir]]="","Data Tidak Lengkap","Lengkap")</f>
        <v>Lengkap</v>
      </c>
      <c r="M507" t="str">
        <f>IF(dOrders_1[[#This Row],[Kurir]]="","Data Tidak Lengkap","Lengkap")</f>
        <v>Lengkap</v>
      </c>
      <c r="N507"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507" s="8" t="str">
        <f>IF(dOrders_1[Kurir]="","Kurir Tidak Diisi", IFERROR(VLOOKUP(dOrders_1[[#This Row],[Kurir]],$P$9:$Q$12,2,FALSE),dOrders_1[[#This Row],[Kurir]]))</f>
        <v>JNE</v>
      </c>
    </row>
    <row r="508" spans="2:19" x14ac:dyDescent="0.25">
      <c r="B508" t="s">
        <v>579</v>
      </c>
      <c r="C508" s="1">
        <v>45218</v>
      </c>
      <c r="D508" s="1">
        <v>45217</v>
      </c>
      <c r="E508" t="s">
        <v>7</v>
      </c>
      <c r="F508" t="s">
        <v>974</v>
      </c>
      <c r="G508" t="s">
        <v>8</v>
      </c>
      <c r="H508">
        <v>-1</v>
      </c>
      <c r="I508" t="str">
        <f>_xlfn.IFS(dOrders_1[[#This Row],[Waktu_Diserahkan_Kurir(Hari)]]&gt;$B$4,"Tidak Patuh",dOrders_1[[#This Row],[Waktu_Diserahkan_Kurir(Hari)]]="","Data Tidak Lengkap",TRUE,"Patuh")</f>
        <v>Patuh</v>
      </c>
      <c r="J508" t="str">
        <f>IF(OR(LEN(dOrders_1[[#This Row],[Nomor_Resi]])=$E$3,LEFT(dOrders_1[[#This Row],[Nomor_Resi]],4)=$E$4,ISNUMBER(VALUE(RIGHT(dOrders_1[[#This Row],[Nomor_Resi]],7)))),"Valid","Tidak Valid")</f>
        <v>Valid</v>
      </c>
      <c r="K508" t="str">
        <f>IF(dOrders_1[[#This Row],[Tgl_Pembayaran]]="","Data Tidak Lengkap","Lengkap")</f>
        <v>Lengkap</v>
      </c>
      <c r="L508" t="str">
        <f>IF(dOrders_1[[#This Row],[Tgl_Diserahkan_Kurir]]="","Data Tidak Lengkap","Lengkap")</f>
        <v>Lengkap</v>
      </c>
      <c r="M508" t="str">
        <f>IF(dOrders_1[[#This Row],[Kurir]]="","Data Tidak Lengkap","Lengkap")</f>
        <v>Lengkap</v>
      </c>
      <c r="N508" t="str">
        <f>IF(OR(dOrders_1[[#This Row],[Status Resi]]="Tidak Valid",dOrders_1[[#This Row],[Status Kelengkapan Tgl Pembayaran]]="Data Tidak Lengkap",dOrders_1[[#This Row],[Status Kelengkapan Tgl Pengiriman]]="Data Tidak Lengkap",dOrders_1[[#This Row],[Status Kelengkapan Kurir]]="Data Tidak Lengkap"),"Data Tidak Bersih","Bersih")</f>
        <v>Bersih</v>
      </c>
      <c r="S508" s="8" t="str">
        <f>IF(dOrders_1[Kurir]="","Kurir Tidak Diisi", IFERROR(VLOOKUP(dOrders_1[[#This Row],[Kurir]],$P$9:$Q$12,2,FALSE),dOrders_1[[#This Row],[Kurir]]))</f>
        <v>JNE</v>
      </c>
    </row>
  </sheetData>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DD084-8A38-4D76-AA7F-74C5B244DC86}">
  <dimension ref="B3:G23"/>
  <sheetViews>
    <sheetView topLeftCell="C1" zoomScale="87" workbookViewId="0">
      <selection activeCell="C20" sqref="C20"/>
    </sheetView>
  </sheetViews>
  <sheetFormatPr defaultRowHeight="15" x14ac:dyDescent="0.25"/>
  <cols>
    <col min="1" max="1" width="19" bestFit="1" customWidth="1"/>
    <col min="2" max="2" width="13.7109375" bestFit="1" customWidth="1"/>
    <col min="3" max="3" width="24.28515625" bestFit="1" customWidth="1"/>
    <col min="4" max="4" width="7.140625" bestFit="1" customWidth="1"/>
    <col min="5" max="5" width="19" bestFit="1" customWidth="1"/>
    <col min="6" max="6" width="16" bestFit="1" customWidth="1"/>
    <col min="7" max="7" width="31.28515625" bestFit="1" customWidth="1"/>
    <col min="8" max="8" width="12.28515625" bestFit="1" customWidth="1"/>
  </cols>
  <sheetData>
    <row r="3" spans="2:7" x14ac:dyDescent="0.25">
      <c r="C3" t="s">
        <v>989</v>
      </c>
      <c r="F3" s="4" t="s">
        <v>20</v>
      </c>
      <c r="G3" t="s">
        <v>990</v>
      </c>
    </row>
    <row r="4" spans="2:7" x14ac:dyDescent="0.25">
      <c r="B4" s="5" t="s">
        <v>986</v>
      </c>
      <c r="C4">
        <v>425</v>
      </c>
      <c r="F4" s="5" t="s">
        <v>48</v>
      </c>
      <c r="G4" s="10">
        <v>4.6444444444444448</v>
      </c>
    </row>
    <row r="5" spans="2:7" x14ac:dyDescent="0.25">
      <c r="B5" s="5" t="s">
        <v>987</v>
      </c>
      <c r="C5">
        <v>75</v>
      </c>
      <c r="F5" s="5" t="s">
        <v>7</v>
      </c>
      <c r="G5" s="10">
        <v>24.171428571428571</v>
      </c>
    </row>
    <row r="6" spans="2:7" x14ac:dyDescent="0.25">
      <c r="B6" s="5" t="s">
        <v>21</v>
      </c>
      <c r="C6">
        <v>500</v>
      </c>
      <c r="F6" s="5" t="s">
        <v>993</v>
      </c>
      <c r="G6" s="10">
        <v>5</v>
      </c>
    </row>
    <row r="7" spans="2:7" x14ac:dyDescent="0.25">
      <c r="C7">
        <f>GETPIVOTDATA("Status Kebersihan Data",$B$3)</f>
        <v>500</v>
      </c>
      <c r="F7" s="5" t="s">
        <v>9</v>
      </c>
      <c r="G7" s="10">
        <v>19.683720930232557</v>
      </c>
    </row>
    <row r="8" spans="2:7" x14ac:dyDescent="0.25">
      <c r="F8" s="5" t="s">
        <v>21</v>
      </c>
      <c r="G8" s="10">
        <v>20.025157232704402</v>
      </c>
    </row>
    <row r="10" spans="2:7" x14ac:dyDescent="0.25">
      <c r="B10" s="4" t="s">
        <v>975</v>
      </c>
      <c r="C10" t="s">
        <v>991</v>
      </c>
    </row>
    <row r="12" spans="2:7" x14ac:dyDescent="0.25">
      <c r="B12" s="4" t="s">
        <v>20</v>
      </c>
      <c r="C12" t="s">
        <v>994</v>
      </c>
    </row>
    <row r="13" spans="2:7" x14ac:dyDescent="0.25">
      <c r="B13" s="5" t="s">
        <v>48</v>
      </c>
      <c r="C13">
        <v>48</v>
      </c>
    </row>
    <row r="14" spans="2:7" x14ac:dyDescent="0.25">
      <c r="B14" s="5" t="s">
        <v>7</v>
      </c>
      <c r="C14">
        <v>220</v>
      </c>
    </row>
    <row r="15" spans="2:7" x14ac:dyDescent="0.25">
      <c r="B15" s="5" t="s">
        <v>9</v>
      </c>
      <c r="C15">
        <v>225</v>
      </c>
    </row>
    <row r="16" spans="2:7" x14ac:dyDescent="0.25">
      <c r="B16" s="5" t="s">
        <v>993</v>
      </c>
      <c r="C16">
        <v>7</v>
      </c>
    </row>
    <row r="17" spans="2:3" x14ac:dyDescent="0.25">
      <c r="B17" s="5" t="s">
        <v>21</v>
      </c>
      <c r="C17">
        <v>500</v>
      </c>
    </row>
    <row r="20" spans="2:3" x14ac:dyDescent="0.25">
      <c r="B20" s="4" t="s">
        <v>20</v>
      </c>
      <c r="C20" t="s">
        <v>995</v>
      </c>
    </row>
    <row r="21" spans="2:3" x14ac:dyDescent="0.25">
      <c r="B21" s="5" t="s">
        <v>19</v>
      </c>
      <c r="C21" s="6">
        <v>0.108</v>
      </c>
    </row>
    <row r="22" spans="2:3" x14ac:dyDescent="0.25">
      <c r="B22" s="5" t="s">
        <v>992</v>
      </c>
      <c r="C22" s="6">
        <v>0.89200000000000002</v>
      </c>
    </row>
    <row r="23" spans="2:3" x14ac:dyDescent="0.25">
      <c r="B23" s="5" t="s">
        <v>21</v>
      </c>
      <c r="C23" s="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6F689-D219-4BD4-ADE3-D21D62D679AF}">
  <dimension ref="A1"/>
  <sheetViews>
    <sheetView showGridLines="0" tabSelected="1" topLeftCell="A2" zoomScale="52" zoomScaleNormal="154" workbookViewId="0">
      <selection activeCell="Y13" sqref="Y13"/>
    </sheetView>
  </sheetViews>
  <sheetFormatPr defaultRowHeight="15" x14ac:dyDescent="0.25"/>
  <sheetData/>
  <pageMargins left="0.25" right="0.25" top="0.75" bottom="0.75" header="0.3" footer="0.3"/>
  <pageSetup paperSize="9" orientation="landscape" horizontalDpi="0"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3 f 5 c 0 1 3 - b 6 c f - 4 e 2 8 - b 8 a 6 - 0 a c 3 f c 1 2 2 e 2 2 "   x m l n s = " h t t p : / / s c h e m a s . m i c r o s o f t . c o m / D a t a M a s h u p " > A A A A A B A H A A B Q S w M E F A A C A A g A B r D t W i K 4 1 o a m A A A A 9 g A A A B I A H A B D b 2 5 m a W c v U G F j a 2 F n Z S 5 4 b W w g o h g A K K A U A A A A A A A A A A A A A A A A A A A A A A A A A A A A h Y 9 N D o I w G E S v Q r q n P 0 i C I R 9 l o R s T S U x M j N u m V m i E Y m i x 3 M 2 F R / I K Y h R 1 5 3 L e v M X M / X q D f G j q 4 K I 6 q 1 u T I Y Y p C p S R 7 U G b M k O 9 O 4 Z z l H P Y C H k S p Q p G 2 d h 0 s I c M V c 6 d U 0 K 8 9 9 j P c N u V J K K U k X 2 x 3 s p K N Q J 9 Z P 1 f D r W x T h i p E I f d a w y P M I t j z J I E U y A T h E K b r x C N e 5 / t D 4 R F X 7 u + U 1 y Z c L U E M k U g 7 w / 8 A V B L A w Q U A A I A C A A G s O 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r D t W o v F p u 0 I B A A A w h I A A B M A H A B G b 3 J t d W x h c y 9 T Z W N 0 a W 9 u M S 5 t I K I Y A C i g F A A A A A A A A A A A A A A A A A A A A A A A A A A A A O 1 X S 2 8 b N x C + G / B / I J j L C t g I k d D m k F Y J X M m G h R a O Y 6 n o Q R Y M e n d i E d 4 l V Z I r W x D 0 3 z v k S v t e u 4 X l A E H q i 1 d 8 z H w z 8 8 0 M R 0 N g u B R k k v 7 v / X J 8 d H y k F 0 x B S N 7 Q C Y u X E Z A z H g E l A x K B O T 4 i + D e R i Q o A V 8 5 k F I L q 2 g P a o 6 M P 1 4 H E G 5 y J A N 7 G U n A j F R d 3 1 y E z 7 F q x B 9 r x U w F v 6 B / y A V T A N O q Z w q O x 4 q f s N o L u V D G h v 0 o V D 2 W U x E J 7 q T J / s 6 G n j w a E R p j U d 5 e 6 T o h P z H o J x O D C d p s r Q E w G r B l X 8 k H n 4 i c Q o a l 2 z a u D 8 A m w Y E F m m a I 5 3 q P d Q K 8 K y K 8 g l i u 8 8 d k s Q J E d y q q C P f g q D n 9 D h 1 K g d E M z r B d s x e + Y c z 9 K a V O w e b e d 7 a 7 O j 4 + 4 q N 0 t h u 6 S K R Y D 6 k 0 l l u K I 6 4 z M x j o 7 8 y U B t R 4 Y l Y B P f u O C q f U 4 R C 3 8 K w c 1 K F 9 G v 6 O v B z Q 9 h j + r Y q 7 g 7 4 Q j A i d u X m Z T F l n y L K + G e t U d y S C J E Y e X G + P P R h D x m O P 3 g P q o f u e c w X u f n I p A h k i 2 Q a / / c 9 8 n X x J p Y G L W E Q z y z + 6 F F D D P Q / m n t i C U N j Y 4 h G l y D g z 5 X I j m p Z I x 3 t 6 t 7 7 l I Z r v 1 k y i a B C x i S q c G 5 6 K H C y b u w L m r l d t 2 0 1 K k F Y Y l / X h 0 c w m a C W Z Z n z P d J x s 6 v Y t w L 7 5 l a / R Q t o 3 J B t n 2 i G t Q b H H P x M 3 v i e K q d q i 0 m k m + Q O v U z R V o X t u a G G Y S 3 Y h p 2 8 m J W f a A I 8 K M n C X C l R l H F e S Q j Z f N s A 2 l 8 A j I C a b O 0 D t J x C 4 w 4 p R + o C 2 k o V t K 5 o 3 U a u d U g U c d M v i Y n / j 2 z H t l 9 v 3 Y D L T W 7 1 l Y 9 0 T O 0 N S b x R I V f l b W 6 J Q 9 L 2 1 0 r 9 3 n X q v N H b 7 L V Z G e 8 x D 7 i 8 t U 3 W u B 3 K x + D / z E G M V v E w N 6 / m m W i p t / I r 9 + J D Y N M o V j s Z L 3 Q I a J N j L O a k 9 B 4 0 k Y p p K 9 V n Q + q d Q W 4 v U 7 e x z V u u P 2 v K x L d 5 5 2 Z s 3 0 3 J t t y F 1 O 1 V X m P j 5 9 X D I R 2 j h b u T t N B U X p v v v O L G 8 B 1 2 Z 5 K i g 9 Z q u 0 x d v k h t L D w S 1 1 c o d M p D J 1 z u K i 1 2 q D T Y z s m 7 h M 7 Z 7 o A F w T K S T E r j a G z 1 b T M o q n q m o l i l O 5 r C K / 5 0 u v Q b X f r 1 0 e J V g 2 A q x 9 h e t Y I g 3 H G H s N O m z I C w W 4 8 M A t o O / V n N i g r l b K G 3 x Y 7 t 3 h v 2 s e J S B W y 0 u 7 Q g H I W O A 5 K 3 2 E G 2 S S 3 B r F X D I 0 Z 3 E J N z K 4 e G G X t K N E u f d y d 8 T W 2 p s 1 g Z m T t 2 R W N g J Z Q M b C v P + p a 0 U X h w G B O R D W C 2 S 6 U U z p N k O s x 8 o 4 6 V / s 3 i Q 1 W N 4 5 U x y z v S V O v W c D V Q X 7 T H N / 7 a f h H n b r z O m q x v 9 z 5 / c 4 d / a r c 2 c a y x f M n v v 2 c + D 5 s 5 1 j z Z N A / 0 C T Q O M 7 9 H A T k j P r 6 S m p 3 f K C t f 9 5 U j q c f 6 r v + F R x z W / / A F B L A Q I t A B Q A A g A I A A a w 7 V o i u N a G p g A A A P Y A A A A S A A A A A A A A A A A A A A A A A A A A A A B D b 2 5 m a W c v U G F j a 2 F n Z S 5 4 b W x Q S w E C L Q A U A A I A C A A G s O 1 a D 8 r p q 6 Q A A A D p A A A A E w A A A A A A A A A A A A A A A A D y A A A A W 0 N v b n R l b n R f V H l w Z X N d L n h t b F B L A Q I t A B Q A A g A I A A a w 7 V q L x a b t C A Q A A M I S A A A T A A A A A A A A A A A A A A A A A O M B A A B G b 3 J t d W x h c y 9 T Z W N 0 a W 9 u M S 5 t U E s F B g A A A A A D A A M A w g A A A D g 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M 7 A A A A A A A A s T 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C Q U F B Q U F B Q U F B Q n d a Z l F 6 V X V F a 1 J h V k 5 6 d D U v Z l B s Y k c x U n l Z V z V 6 W m 0 5 e W J T Q k d h V 3 h s S U d a e W I y M G d a R T l 5 W k d W e W N 3 Q U F B Q U F B Q U F B Q U F B Q j I 3 d 3 d S N V I 4 a V Q 2 M 0 p z N 2 x i c j g v a k R r a G x i S E J s Y 2 l C U m R X V n l h V 1 Z 6 Q U F G d 1 p m U X p V d U V r U m F W T n p 0 N S 9 m U G x i Q U F B Q U F B Q U F B Q U F 1 a j l r N H Z u Q V J R S U d u R U p E K 0 d 6 e m 1 G M V J 5 W V c 1 e l p t O X l i U 0 J H Y V d 4 b E l H W n l i M j B n Y 2 1 G M 0 F B Q U N B Q U F B Q U F B Q U F E a H h D c n M 5 W H d a R 2 h D N E o x c k N k Z k c 4 T 1 N H V n N j R 1 Z 5 S U Z G M V p Y S n B a W E 1 B Q V M 2 U D J U a S t j Q k Z B Z 2 F j U W t Q N G J Q T 1 l B Q U F B Q 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N j h m O D I 5 O D k t M j N h Y i 0 0 N j g 1 L T h k Z T M t Y W F h Y m V l M G E 4 O W Y 5 I i A v P j x F b n R y e S B U e X B l P S J M b 2 F k Z W R U b 0 F u Y W x 5 c 2 l z U 2 V y d m l j Z X M i I F Z h b H V l P S J s M C I g L z 4 8 R W 5 0 c n k g V H l w Z T 0 i T G 9 h Z F R v U m V w b 3 J 0 R G l z Y W J s Z W Q i I F Z h b H V l P S J s M S I g L z 4 8 R W 5 0 c n k g V H l w Z T 0 i U X V l c n l H c m 9 1 c E l E I i B W Y W x 1 Z T 0 i c z E x M G N l Z j c 2 L T F m Z T U t N G Y y M i 1 h Z G M 5 L W I z Y j k 1 Y m F m Y 2 Z l M 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3 L T E z V D E 1 O j A w O j A 0 L j k 1 M z g 5 O D V a I i A v P j x F b n R y e S B U e X B l P S J G a W x s U 3 R h d H V z I i B W Y W x 1 Z T 0 i c 0 N v b X B s Z X R l 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M b 3 d l c m N h c 2 V k J T I w V G V 4 d D w v S X R l b V B h d G g + P C 9 J d G V t T G 9 j Y X R p b 2 4 + P F N 0 Y W J s Z U V u d H J p Z X M g L z 4 8 L 0 l 0 Z W 0 + P E l 0 Z W 0 + P E l 0 Z W 1 M b 2 N h d G l v b j 4 8 S X R l b V R 5 c G U + R m 9 y b X V s Y T w v S X R l b V R 5 c G U + P E l 0 Z W 1 Q Y X R o P l N l Y 3 R p b 2 4 x L 1 N h b X B s Z S U y M E Z p b G U v R m l s d G V y Z W Q l M j B S b 3 d z P C 9 J d G V t U G F 0 a D 4 8 L 0 l 0 Z W 1 M b 2 N h d G l v b j 4 8 U 3 R h Y m x l R W 5 0 c m l l c y A v P j w v S X R l b T 4 8 S X R l b T 4 8 S X R l b U x v Y 2 F 0 a W 9 u P j x J d G V t V H l w Z T 5 G b 3 J t d W x h P C 9 J d G V t V H l w Z T 4 8 S X R l b V B h d G g + U 2 V j d G l v b j E v U 2 F t c G x l J T I w R m l s Z S 9 S Z W 1 v d m V k J T I w T 3 R o Z X I l M j B D b 2 x 1 b W 5 z 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N j N D Q 2 N z M 3 Y S 0 w N z c 5 L T Q 0 Y W Q t Y W I 4 Z S 0 x Y z J j Y j l k M 2 V l O D g i I C 8 + P E V u d H J 5 I F R 5 c G U 9 I k x v Y W R U b 1 J l c G 9 y d E R p c 2 F i b G V k I i B W Y W x 1 Z T 0 i b D E i I C 8 + P E V u d H J 5 I F R 5 c G U 9 I l F 1 Z X J 5 R 3 J v d X B J R C I g V m F s d W U 9 I n M x M T B j Z W Y 3 N i 0 x Z m U 1 L T R m M j I t Y W R j O S 1 i M 2 I 5 N W J h Z m N m Z T M 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y 0 x M F Q x M D o y M j o z M i 4 3 M j c 4 O T k 1 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l F 1 Z X J 5 S U Q i I F Z h b H V l P S J z N z V h Y 2 U 1 Z G U t N D U 5 Y S 0 0 N D Z j L W F m Y j M t N T U 4 M T A 0 M m Y y N j g y I i A v P j x F b n R y e S B U e X B l P S J M b 2 F k V G 9 S Z X B v c n R E a X N h Y m x l Z C I g V m F s d W U 9 I m w x I i A v P j x F b n R y e S B U e X B l P S J R d W V y e U d y b 3 V w S U Q i I F Z h b H V l P S J z M z N m N D Y 1 N z A t Z T E 1 M i 0 0 N T I 0 L W E 1 N G Q t Y 2 V k Z T d m N 2 N m O T V i 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y 0 x M 1 Q x N T o w M D o w N C 4 5 N z U 4 O T I 0 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V X N l J T I w R m l y c 3 Q l M j B S b 3 c l M j B h c y U y M E h l Y W R l c n M 8 L 0 l 0 Z W 1 Q Y X R o P j w v S X R l b U x v Y 2 F 0 a W 9 u P j x T d G F i b G V F b n R y a W V z I C 8 + P C 9 J d G V t P j x J d G V t P j x J d G V t T G 9 j Y X R p b 2 4 + P E l 0 Z W 1 U e X B l P k Z v c m 1 1 b G E 8 L 0 l 0 Z W 1 U e X B l P j x J d G V t U G F 0 a D 5 T Z W N 0 a W 9 u M S 9 U c m F u c 2 Z v c m 0 l M j B T Y W 1 w b G U l M j B G a W x l L 0 N o Y W 5 n Z S U y M F R 5 c G U 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5 M D U 2 N z h k O C 0 1 M G I 4 L T Q 3 N D Q t O W M x N C 0 w Y m Y y Z T F l M T k 3 O G Q i I C 8 + P E V u d H J 5 I F R 5 c G U 9 I l F 1 Z X J 5 R 3 J v d X B J R C I g V m F s d W U 9 I n M x M T B j Z W Y 3 N i 0 x Z m U 1 L T R m M j I t Y W R j O S 1 i M 2 I 5 N W J h Z m N m Z T M 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y 0 x M F Q x M D o y M j o z M i 4 3 M z Y 0 N T E 0 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1 N h b X B s Z S U y M E Z p b G U l M j A o M i k 8 L 0 l 0 Z W 1 Q Y X R o P j w v S X R l b U x v Y 2 F 0 a W 9 u P j x T d G F i b G V F b n R y a W V z P j x F b n R y e S B U e X B l P S J J c 1 B y a X Z h d G U i I F Z h b H V l P S J s M C I g L z 4 8 R W 5 0 c n k g V H l w Z T 0 i U X V l c n l J R C I g V m F s d W U 9 I n M w Y m Y x Y j E 5 N y 1 h N T Y 3 L T R j Y j A t Y j M 5 M C 0 z M 2 U 4 M D Y y O D I x M m M i I C 8 + P E V u d H J 5 I F R 5 c G U 9 I k x v Y W R l Z F R v Q W 5 h b H l z a X N T Z X J 2 a W N l c y I g V m F s d W U 9 I m w w I i A v P j x F b n R y e S B U e X B l P S J B Z G R l Z F R v R G F 0 Y U 1 v Z G V s I i B W Y W x 1 Z T 0 i b D A i I C 8 + P E V u d H J 5 I F R 5 c G U 9 I k x v Y W R U b 1 J l c G 9 y d E R p c 2 F i b G V k I i B W Y W x 1 Z T 0 i b D E i I C 8 + P E V u d H J 5 I F R 5 c G U 9 I l F 1 Z X J 5 R 3 J v d X B J R C I g V m F s d W U 9 I n N i Y j B h N z E z O C 0 1 Z j N k L T Q 2 M D Y t O D Q y Z S 0 w O W Q 2 Y j A 5 Z D d j N m Y 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E V u d H J 5 I F R 5 c G U 9 I k Z p b G x F c n J v c k N v Z G U i I F Z h b H V l P S J z V W 5 r b m 9 3 b i I g L z 4 8 R W 5 0 c n k g V H l w Z T 0 i R m l s b E x h c 3 R V c G R h d G V k I i B W Y W x 1 Z T 0 i Z D I w M j U t M D c t M T N U M T U 6 M D A 6 M D Q u O T g z O D k 4 N V o i I C 8 + P E V u d H J 5 I F R 5 c G U 9 I k Z p b G x T d G F 0 d X M i I F Z h b H V l P S J z Q 2 9 t c G x l d G U i I C 8 + P C 9 T d G F i b G V F b n R y a W V z P j w v S X R l b T 4 8 S X R l b T 4 8 S X R l b U x v Y 2 F 0 a W 9 u P j x J d G V t V H l w Z T 5 G b 3 J t d W x h P C 9 J d G V t V H l w Z T 4 8 S X R l b V B h d G g + U 2 V j d G l v b j E v U 2 F t c G x l J T I w R m l s Z S U y M C g y K S 9 T b 3 V y Y 2 U 8 L 0 l 0 Z W 1 Q Y X R o P j w v S X R l b U x v Y 2 F 0 a W 9 u P j x T d G F i b G V F b n R y a W V z I C 8 + P C 9 J d G V t P j x J d G V t P j x J d G V t T G 9 j Y X R p b 2 4 + P E l 0 Z W 1 U e X B l P k Z v c m 1 1 b G E 8 L 0 l 0 Z W 1 U e X B l P j x J d G V t U G F 0 a D 5 T Z W N 0 a W 9 u M S 9 T Y W 1 w b G U l M j B G a W x l J T I w K D I p L 0 x v d 2 V y Y 2 F z Z W Q l M j B U Z X h 0 P C 9 J d G V t U G F 0 a D 4 8 L 0 l 0 Z W 1 M b 2 N h d G l v b j 4 8 U 3 R h Y m x l R W 5 0 c m l l c y A v P j w v S X R l b T 4 8 S X R l b T 4 8 S X R l b U x v Y 2 F 0 a W 9 u P j x J d G V t V H l w Z T 5 G b 3 J t d W x h P C 9 J d G V t V H l w Z T 4 8 S X R l b V B h d G g + U 2 V j d G l v b j E v U 2 F t c G x l J T I w R m l s Z S U y M C g y K S 9 G a W x 0 Z X J l Z C U y M F J v d 3 M 8 L 0 l 0 Z W 1 Q Y X R o P j w v S X R l b U x v Y 2 F 0 a W 9 u P j x T d G F i b G V F b n R y a W V z I C 8 + P C 9 J d G V t P j x J d G V t P j x J d G V t T G 9 j Y X R p b 2 4 + P E l 0 Z W 1 U e X B l P k Z v c m 1 1 b G E 8 L 0 l 0 Z W 1 U e X B l P j x J d G V t U G F 0 a D 5 T Z W N 0 a W 9 u M S 9 T Y W 1 w b G U l M j B G a W x l J T I w K D I p L 1 J l b W 9 2 Z W Q l M j B P d G h l c i U y M E N v b H V t b n M 8 L 0 l 0 Z W 1 Q Y X R o P j w v S X R l b U x v Y 2 F 0 a W 9 u P j x T d G F i b G V F b n R y a W V z I C 8 + P C 9 J d G V t P j x J d G V t P j x J d G V t T G 9 j Y X R p b 2 4 + P E l 0 Z W 1 U e X B l P k Z v c m 1 1 b G E 8 L 0 l 0 Z W 1 U e X B l P j x J d G V t U G F 0 a D 5 T Z W N 0 a W 9 u M S 9 T Y W 1 w b G U l M j B G a W x l J T I w K D I p L 0 5 h d m l n Y X R p b 2 4 x P C 9 J d G V t U G F 0 a D 4 8 L 0 l 0 Z W 1 M b 2 N h d G l v b j 4 8 U 3 R h Y m x l R W 5 0 c m l l c y A v P j w v S X R l b T 4 8 S X R l b T 4 8 S X R l b U x v Y 2 F 0 a W 9 u P j x J d G V t V H l w Z T 5 G b 3 J t d W x h P C 9 J d G V t V H l w Z T 4 8 S X R l b V B h d G g + U 2 V j d G l v b j E v U G F y Y W 1 l d G V y M j w v S X R l b V B h d G g + P C 9 J d G V t T G 9 j Y X R p b 2 4 + P F N 0 Y W J s Z U V u d H J p Z X M + P E V u d H J 5 I F R 5 c G U 9 I k l z U H J p d m F 0 Z S I g V m F s d W U 9 I m w w I i A v P j x F b n R y e S B U e X B l P S J R d W V y e U l E I i B W Y W x 1 Z T 0 i c z g 1 Y T I x O T c z L W Q z N j c t N D M 0 O S 1 i Z m E 1 L T k 1 Y T M z Z W F k Y T F k Z S I g L z 4 8 R W 5 0 c n k g V H l w Z T 0 i T G 9 h Z F R v U m V w b 3 J 0 R G l z Y W J s Z W Q i I F Z h b H V l P S J s M S I g L z 4 8 R W 5 0 c n k g V H l w Z T 0 i U X V l c n l H c m 9 1 c E l E I i B W Y W x 1 Z T 0 i c 2 J i M G E 3 M T M 4 L T V m M 2 Q t N D Y w N i 0 4 N D J l L T A 5 Z D Z i M D l k N 2 M 2 Z 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3 L T E x V D A 0 O j U 3 O j U z L j Y 1 N T I w M D Z a I i A v P j x F b n R y e S B U e X B l P S J G a W x s U 3 R h d H V z I i B W Y W x 1 Z T 0 i c 0 N v b X B s Z X R l I i A v P j w v U 3 R h Y m x l R W 5 0 c m l l c z 4 8 L 0 l 0 Z W 0 + P E l 0 Z W 0 + P E l 0 Z W 1 M b 2 N h d G l v b j 4 8 S X R l b V R 5 c G U + R m 9 y b X V s Y T w v S X R l b V R 5 c G U + P E l 0 Z W 1 Q Y X R o P l N l Y 3 R p b 2 4 x L 1 R y Y W 5 z Z m 9 y b S U y M F N h b X B s Z S U y M E Z p b G U l M j A o M i k 8 L 0 l 0 Z W 1 Q Y X R o P j w v S X R l b U x v Y 2 F 0 a W 9 u P j x T d G F i b G V F b n R y a W V z P j x F b n R y e S B U e X B l P S J J c 1 B y a X Z h d G U i I F Z h b H V l P S J s M C I g L z 4 8 R W 5 0 c n k g V H l w Z T 0 i U X V l c n l J R C I g V m F s d W U 9 I n M 5 Z j g y Y m J m M i 0 y O G M z L T Q 4 M D U t Y m F j N y 1 k Z W Y 5 N T E 0 O G R m M j I i I C 8 + P E V u d H J 5 I F R 5 c G U 9 I k x v Y W R U b 1 J l c G 9 y d E R p c 2 F i b G V k I i B W Y W x 1 Z T 0 i b D E i I C 8 + P E V u d H J 5 I F R 5 c G U 9 I l F 1 Z X J 5 R 3 J v d X B J R C I g V m F s d W U 9 I n M z O G Q 5 O G Y y Z S 0 3 M G J l L T Q w M T E t O D F h N y 0 x M D k w Z m U x Y j N j Z T Y 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3 L T E z V D E 1 O j A w O j A 0 L j k 5 M j g 5 M z N a I i A v P j x F b n R y e S B U e X B l P S J G a W x s U 3 R h d H V z I i B W Y W x 1 Z T 0 i c 0 N v b X B s Z X R l I i A v P j w v U 3 R h Y m x l R W 5 0 c m l l c z 4 8 L 0 l 0 Z W 0 + P E l 0 Z W 0 + P E l 0 Z W 1 M b 2 N h d G l v b j 4 8 S X R l b V R 5 c G U + R m 9 y b X V s Y T w v S X R l b V R 5 c G U + P E l 0 Z W 1 Q Y X R o P l N l Y 3 R p b 2 4 x L 1 R y Y W 5 z Z m 9 y b S U y M F N h b X B s Z S U y M E Z p b G U l M j A o M i k v U 2 9 1 c m N l P C 9 J d G V t U G F 0 a D 4 8 L 0 l 0 Z W 1 M b 2 N h d G l v b j 4 8 U 3 R h Y m x l R W 5 0 c m l l c y A v P j w v S X R l b T 4 8 S X R l b T 4 8 S X R l b U x v Y 2 F 0 a W 9 u P j x J d G V t V H l w Z T 5 G b 3 J t d W x h P C 9 J d G V t V H l w Z T 4 8 S X R l b V B h d G g + U 2 V j d G l v b j E v V H J h b n N m b 3 J t J T I w R m l s Z S U y M C g y K T w v S X R l b V B h d G g + P C 9 J d G V t T G 9 j Y X R p b 2 4 + P F N 0 Y W J s Z U V u d H J p Z X M + P E V u d H J 5 I F R 5 c G U 9 I k x v Y W R U b 1 J l c G 9 y d E R p c 2 F i b G V k I i B W Y W x 1 Z T 0 i b D E i I C 8 + P E V u d H J 5 I F R 5 c G U 9 I l F 1 Z X J 5 S U Q i I F Z h b H V l P S J z M W Z h Y T Z m N z M t N j I 4 M y 0 0 N W Z j L W I 1 Z j c t O D g y N z c x M m I z N T R j I i A v P j x F b n R y e S B U e X B l P S J R d W V y e U d y b 3 V w S U Q i I F Z h b H V l P S J z Y m I w Y T c x M z g t N W Y z Z C 0 0 N j A 2 L T g 0 M m U t M D l k N m I w O W Q 3 Y z Z m 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c t M T F U M D Q 6 N T c 6 N T M u N j c x M T k 1 M l o i I C 8 + P E V u d H J 5 I F R 5 c G U 9 I k Z p b G x T d G F 0 d X M i I F Z h b H V l P S J z Q 2 9 t c G x l d G U i I C 8 + P C 9 T d G F i b G V F b n R y a W V z P j w v S X R l b T 4 8 S X R l b T 4 8 S X R l b U x v Y 2 F 0 a W 9 u P j x J d G V t V H l w Z T 5 G b 3 J t d W x h P C 9 J d G V t V H l w Z T 4 8 S X R l b V B h d G g + U 2 V j d G l v b j E v V H J h b n N m b 3 J t J T I w R m l s Z S U y M C g y K S 9 T b 3 V y Y 2 U 8 L 0 l 0 Z W 1 Q Y X R o P j w v S X R l b U x v Y 2 F 0 a W 9 u P j x T d G F i b G V F b n R y a W V z I C 8 + P C 9 J d G V t P j x J d G V t P j x J d G V t T G 9 j Y X R p b 2 4 + P E l 0 Z W 1 U e X B l P k Z v c m 1 1 b G E 8 L 0 l 0 Z W 1 U e X B l P j x J d G V t U G F 0 a D 5 T Z W N 0 a W 9 u M S 9 k T 3 J k Z X J z P C 9 J d G V t U G F 0 a D 4 8 L 0 l 0 Z W 1 M b 2 N h d G l v b j 4 8 U 3 R h Y m x l R W 5 0 c m l l c z 4 8 R W 5 0 c n k g V H l w Z T 0 i S X N Q c m l 2 Y X R l I i B W Y W x 1 Z T 0 i b D A i I C 8 + P E V u d H J 5 I F R 5 c G U 9 I l F 1 Z X J 5 S U Q i I F Z h b H V l P S J z Y T R i Z j g z M W I t Y j N i N y 0 0 Z j N m L W I 4 N W I t M j c x N z V h Z T E 4 Z D F h I i A v P j x F b n R y e S B U e X B l P S J G a W x s R W 5 h Y m x l Z C I g V m F s d W U 9 I m w x I i A v P j x F b n R y e S B U e X B l P S J G a W x s R X J y b 3 J D b 3 V u d 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9 i a m V j d F R 5 c G U i I F Z h b H V l P S J z V G F i b G U i I C 8 + P E V u d H J 5 I F R 5 c G U 9 I k Z p b G x U b 0 R h d G F N b 2 R l b E V u Y W J s Z W Q i I F Z h b H V l P S J s M C I g L z 4 8 R W 5 0 c n k g V H l w Z T 0 i R m l s b E N v b H V t b l R 5 c G V z I i B W Y W x 1 Z T 0 i c 0 J n a 0 p C Z 1 l H Q X c 9 P S I g L z 4 8 R W 5 0 c n k g V H l w Z T 0 i R m l s b E N v b H V t b k 5 h b W V z I i B W Y W x 1 Z T 0 i c 1 s m c X V v d D t J R F 9 Q Z X N h b m F u J n F 1 b 3 Q 7 L C Z x d W 9 0 O 1 R n b F 9 Q Z W 1 i Y X l h c m F u J n F 1 b 3 Q 7 L C Z x d W 9 0 O 1 R n b F 9 E a X N l c m F o a 2 F u X 0 t 1 c m l y J n F 1 b 3 Q 7 L C Z x d W 9 0 O 0 t 1 c m l y J n F 1 b 3 Q 7 L C Z x d W 9 0 O 0 5 v b W 9 y X 1 J l c 2 k m c X V v d D s s J n F 1 b 3 Q 7 U 3 R h d H V z X 1 B l c 2 F u Y W 4 m c X V v d D s s J n F 1 b 3 Q 7 V 2 F r d H V f R G l z Z X J h a G t h b l 9 L d X J p c i h I Y X J p K S Z x d W 9 0 O 1 0 i I C 8 + P E V u d H J 5 I F R 5 c G U 9 I k Z p b G x M Y X N 0 V X B k Y X R l Z C I g V m F s d W U 9 I m Q y M D I 1 L T A 3 L T E z V D E 1 O j A w O j E z L j g 0 M T g 5 O D Z a I i A v P j x F b n R y e S B U e X B l P S J G a W x s V G F y Z 2 V 0 I i B W Y W x 1 Z T 0 i c 2 R P c m R l c n N f M S I g L z 4 8 R W 5 0 c n k g V H l w Z T 0 i R m l s b G V k Q 2 9 t c G x l d G V S Z X N 1 b H R U b 1 d v c m t z a G V l d C I g V m F s d W U 9 I m w x I i A v P j x F b n R y e S B U e X B l P S J G a W x s R X J y b 3 J D b 2 R l I i B W Y W x 1 Z T 0 i c 1 V u a 2 5 v d 2 4 i I C 8 + P E V u d H J 5 I F R 5 c G U 9 I k Z p b G x D b 3 V u d C I g V m F s d W U 9 I m w 1 M D A i I C 8 + P E V u d H J 5 I F R 5 c G U 9 I k F k Z G V k V G 9 E Y X R h T W 9 k Z W w i I F Z h b H V l P S J s M C 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Z E 9 y Z G V y c y 9 D a G F u Z 2 V k I F R 5 c G U x L n t J R F 9 Q Z X N h b m F u L D B 9 J n F 1 b 3 Q 7 L C Z x d W 9 0 O 1 N l Y 3 R p b 2 4 x L 2 R P c m R l c n M v Q 2 h h b m d l Z C B U e X B l L n t U Z 2 x f U G V t Y m F 5 Y X J h b i w x f S Z x d W 9 0 O y w m c X V v d D t T Z W N 0 a W 9 u M S 9 k T 3 J k Z X J z L 0 N o Y W 5 n Z W Q g V H l w Z S 5 7 V G d s X 0 R p c 2 V y Y W h r Y W 5 f S 3 V y a X I s M n 0 m c X V v d D s s J n F 1 b 3 Q 7 U 2 V j d G l v b j E v Z E 9 y Z G V y c y 9 D a G F u Z 2 V k I F R 5 c G U x L n t L d X J p c i w z f S Z x d W 9 0 O y w m c X V v d D t T Z W N 0 a W 9 u M S 9 k T 3 J k Z X J z L 0 N o Y W 5 n Z W Q g V H l w Z T E u e 0 5 v b W 9 y X 1 J l c 2 k s N H 0 m c X V v d D s s J n F 1 b 3 Q 7 U 2 V j d G l v b j E v Z E 9 y Z G V y c y 9 D a G F u Z 2 V k I F R 5 c G U x L n t T d G F 0 d X N f U G V z Y W 5 h b i w 1 f S Z x d W 9 0 O y w m c X V v d D t T Z W N 0 a W 9 u M S 9 k T 3 J k Z X J z L 0 l u c 2 V y d G V k I E R h d G U g U 3 V i d H J h Y 3 R p b 2 4 u e 1 N 1 Y n R y Y W N 0 a W 9 u L D Z 9 J n F 1 b 3 Q 7 X S w m c X V v d D t D b 2 x 1 b W 5 D b 3 V u d C Z x d W 9 0 O z o 3 L C Z x d W 9 0 O 0 t l e U N v b H V t b k 5 h b W V z J n F 1 b 3 Q 7 O l t d L C Z x d W 9 0 O 0 N v b H V t b k l k Z W 5 0 a X R p Z X M m c X V v d D s 6 W y Z x d W 9 0 O 1 N l Y 3 R p b 2 4 x L 2 R P c m R l c n M v Q 2 h h b m d l Z C B U e X B l M S 5 7 S U R f U G V z Y W 5 h b i w w f S Z x d W 9 0 O y w m c X V v d D t T Z W N 0 a W 9 u M S 9 k T 3 J k Z X J z L 0 N o Y W 5 n Z W Q g V H l w Z S 5 7 V G d s X 1 B l b W J h e W F y Y W 4 s M X 0 m c X V v d D s s J n F 1 b 3 Q 7 U 2 V j d G l v b j E v Z E 9 y Z G V y c y 9 D a G F u Z 2 V k I F R 5 c G U u e 1 R n b F 9 E a X N l c m F o a 2 F u X 0 t 1 c m l y L D J 9 J n F 1 b 3 Q 7 L C Z x d W 9 0 O 1 N l Y 3 R p b 2 4 x L 2 R P c m R l c n M v Q 2 h h b m d l Z C B U e X B l M S 5 7 S 3 V y a X I s M 3 0 m c X V v d D s s J n F 1 b 3 Q 7 U 2 V j d G l v b j E v Z E 9 y Z G V y c y 9 D a G F u Z 2 V k I F R 5 c G U x L n t O b 2 1 v c l 9 S Z X N p L D R 9 J n F 1 b 3 Q 7 L C Z x d W 9 0 O 1 N l Y 3 R p b 2 4 x L 2 R P c m R l c n M v Q 2 h h b m d l Z C B U e X B l M S 5 7 U 3 R h d H V z X 1 B l c 2 F u Y W 4 s N X 0 m c X V v d D s s J n F 1 b 3 Q 7 U 2 V j d G l v b j E v Z E 9 y Z G V y c y 9 J b n N l c n R l Z C B E Y X R l I F N 1 Y n R y Y W N 0 a W 9 u L n t T d W J 0 c m F j d G l v b i w 2 f S Z x d W 9 0 O 1 0 s J n F 1 b 3 Q 7 U m V s Y X R p b 2 5 z a G l w S W 5 m b y Z x d W 9 0 O z p b X X 0 i I C 8 + P C 9 T d G F i b G V F b n R y a W V z P j w v S X R l b T 4 8 S X R l b T 4 8 S X R l b U x v Y 2 F 0 a W 9 u P j x J d G V t V H l w Z T 5 G b 3 J t d W x h P C 9 J d G V t V H l w Z T 4 8 S X R l b V B h d G g + U 2 V j d G l v b j E v Z E 9 y Z G V y c y 9 T b 3 V y Y 2 U 8 L 0 l 0 Z W 1 Q Y X R o P j w v S X R l b U x v Y 2 F 0 a W 9 u P j x T d G F i b G V F b n R y a W V z I C 8 + P C 9 J d G V t P j x J d G V t P j x J d G V t T G 9 j Y X R p b 2 4 + P E l 0 Z W 1 U e X B l P k Z v c m 1 1 b G E 8 L 0 l 0 Z W 1 U e X B l P j x J d G V t U G F 0 a D 5 T Z W N 0 a W 9 u M S 9 k T 3 J k Z X J z L 0 x v d 2 V y Y 2 F z Z W Q l M j B U Z X h 0 P C 9 J d G V t U G F 0 a D 4 8 L 0 l 0 Z W 1 M b 2 N h d G l v b j 4 8 U 3 R h Y m x l R W 5 0 c m l l c y A v P j w v S X R l b T 4 8 S X R l b T 4 8 S X R l b U x v Y 2 F 0 a W 9 u P j x J d G V t V H l w Z T 5 G b 3 J t d W x h P C 9 J d G V t V H l w Z T 4 8 S X R l b V B h d G g + U 2 V j d G l v b j E v Z E 9 y Z G V y c y 9 G a W x 0 Z X J l Z C U y M F J v d 3 M 8 L 0 l 0 Z W 1 Q Y X R o P j w v S X R l b U x v Y 2 F 0 a W 9 u P j x T d G F i b G V F b n R y a W V z I C 8 + P C 9 J d G V t P j x J d G V t P j x J d G V t T G 9 j Y X R p b 2 4 + P E l 0 Z W 1 U e X B l P k Z v c m 1 1 b G E 8 L 0 l 0 Z W 1 U e X B l P j x J d G V t U G F 0 a D 5 T Z W N 0 a W 9 u M S 9 k T 3 J k Z X J z L 1 J l b W 9 2 Z W Q l M j B P d G h l c i U y M E N v b H V t b n M 8 L 0 l 0 Z W 1 Q Y X R o P j w v S X R l b U x v Y 2 F 0 a W 9 u P j x T d G F i b G V F b n R y a W V z I C 8 + P C 9 J d G V t P j x J d G V t P j x J d G V t T G 9 j Y X R p b 2 4 + P E l 0 Z W 1 U e X B l P k Z v c m 1 1 b G E 8 L 0 l 0 Z W 1 U e X B l P j x J d G V t U G F 0 a D 5 T Z W N 0 a W 9 u M S 9 k T 3 J k Z X J z L 0 Z p b H R l c m V k J T I w S G l k Z G V u J T I w R m l s Z X M x P C 9 J d G V t U G F 0 a D 4 8 L 0 l 0 Z W 1 M b 2 N h d G l v b j 4 8 U 3 R h Y m x l R W 5 0 c m l l c y A v P j w v S X R l b T 4 8 S X R l b T 4 8 S X R l b U x v Y 2 F 0 a W 9 u P j x J d G V t V H l w Z T 5 G b 3 J t d W x h P C 9 J d G V t V H l w Z T 4 8 S X R l b V B h d G g + U 2 V j d G l v b j E v Z E 9 y Z G V y c y 9 J b n Z v a 2 U l M j B D d X N 0 b 2 0 l M j B G d W 5 j d G l v b j E 8 L 0 l 0 Z W 1 Q Y X R o P j w v S X R l b U x v Y 2 F 0 a W 9 u P j x T d G F i b G V F b n R y a W V z I C 8 + P C 9 J d G V t P j x J d G V t P j x J d G V t T G 9 j Y X R p b 2 4 + P E l 0 Z W 1 U e X B l P k Z v c m 1 1 b G E 8 L 0 l 0 Z W 1 U e X B l P j x J d G V t U G F 0 a D 5 T Z W N 0 a W 9 u M S 9 k T 3 J k Z X J z L 1 J l b W 9 2 Z W Q l M j B P d G h l c i U y M E N v b H V t b n M x P C 9 J d G V t U G F 0 a D 4 8 L 0 l 0 Z W 1 M b 2 N h d G l v b j 4 8 U 3 R h Y m x l R W 5 0 c m l l c y A v P j w v S X R l b T 4 8 S X R l b T 4 8 S X R l b U x v Y 2 F 0 a W 9 u P j x J d G V t V H l w Z T 5 G b 3 J t d W x h P C 9 J d G V t V H l w Z T 4 8 S X R l b V B h d G g + U 2 V j d G l v b j E v Z E 9 y Z G V y c y 9 F e H B h b m R l Z C U y M F R h Y m x l J T I w Q 2 9 s d W 1 u M T w v S X R l b V B h d G g + P C 9 J d G V t T G 9 j Y X R p b 2 4 + P F N 0 Y W J s Z U V u d H J p Z X M g L z 4 8 L 0 l 0 Z W 0 + P E l 0 Z W 0 + P E l 0 Z W 1 M b 2 N h d G l v b j 4 8 S X R l b V R 5 c G U + R m 9 y b X V s Y T w v S X R l b V R 5 c G U + P E l 0 Z W 1 Q Y X R o P l N l Y 3 R p b 2 4 x L 2 R P c m R l c n M v U 2 9 y d G V k J T I w U m 9 3 c z w v S X R l b V B h d G g + P C 9 J d G V t T G 9 j Y X R p b 2 4 + P F N 0 Y W J s Z U V u d H J p Z X M g L z 4 8 L 0 l 0 Z W 0 + P E l 0 Z W 0 + P E l 0 Z W 1 M b 2 N h d G l v b j 4 8 S X R l b V R 5 c G U + R m 9 y b X V s Y T w v S X R l b V R 5 c G U + P E l 0 Z W 1 Q Y X R o P l N l Y 3 R p b 2 4 x L 2 R P c m R l c n M v U H J v b W 9 0 Z W Q l M j B I Z W F k Z X J z P C 9 J d G V t U G F 0 a D 4 8 L 0 l 0 Z W 1 M b 2 N h d G l v b j 4 8 U 3 R h Y m x l R W 5 0 c m l l c y A v P j w v S X R l b T 4 8 S X R l b T 4 8 S X R l b U x v Y 2 F 0 a W 9 u P j x J d G V t V H l w Z T 5 G b 3 J t d W x h P C 9 J d G V t V H l w Z T 4 8 S X R l b V B h d G g + U 2 V j d G l v b j E v Z E 9 y Z G V y c y 9 S Z W 1 v d m V k J T I w V G 9 w J T I w U m 9 3 c z w v S X R l b V B h d G g + P C 9 J d G V t T G 9 j Y X R p b 2 4 + P F N 0 Y W J s Z U V u d H J p Z X M g L z 4 8 L 0 l 0 Z W 0 + P E l 0 Z W 0 + P E l 0 Z W 1 M b 2 N h d G l v b j 4 8 S X R l b V R 5 c G U + R m 9 y b X V s Y T w v S X R l b V R 5 c G U + P E l 0 Z W 1 Q Y X R o P l N l Y 3 R p b 2 4 x L 2 R P c m R l c n M v U m V t b 3 Z l Z C U y M E R 1 c G x p Y 2 F 0 Z X M 8 L 0 l 0 Z W 1 Q Y X R o P j w v S X R l b U x v Y 2 F 0 a W 9 u P j x T d G F i b G V F b n R y a W V z I C 8 + P C 9 J d G V t P j x J d G V t P j x J d G V t T G 9 j Y X R p b 2 4 + P E l 0 Z W 1 U e X B l P k Z v c m 1 1 b G E 8 L 0 l 0 Z W 1 U e X B l P j x J d G V t U G F 0 a D 5 T Z W N 0 a W 9 u M S 9 k T 3 J k Z X J z L 1 N v c n R l Z C U y M F J v d 3 M x P C 9 J d G V t U G F 0 a D 4 8 L 0 l 0 Z W 1 M b 2 N h d G l v b j 4 8 U 3 R h Y m x l R W 5 0 c m l l c y A v P j w v S X R l b T 4 8 S X R l b T 4 8 S X R l b U x v Y 2 F 0 a W 9 u P j x J d G V t V H l w Z T 5 G b 3 J t d W x h P C 9 J d G V t V H l w Z T 4 8 S X R l b V B h d G g + U 2 V j d G l v b j E v Z E 9 y Z G V y c y 9 J b n N l c n R l Z C U y M E R h d G U l M j B T d W J 0 c m F j d G l v b j w v S X R l b V B h d G g + P C 9 J d G V t T G 9 j Y X R p b 2 4 + P F N 0 Y W J s Z U V u d H J p Z X M g L z 4 8 L 0 l 0 Z W 0 + P E l 0 Z W 0 + P E l 0 Z W 1 M b 2 N h d G l v b j 4 8 S X R l b V R 5 c G U + R m 9 y b X V s Y T w v S X R l b V R 5 c G U + P E l 0 Z W 1 Q Y X R o P l N l Y 3 R p b 2 4 x L 2 R P c m R l c n M v U m V u Y W 1 l Z C U y M E N v b H V t b n M 8 L 0 l 0 Z W 1 Q Y X R o P j w v S X R l b U x v Y 2 F 0 a W 9 u P j x T d G F i b G V F b n R y a W V z I C 8 + P C 9 J d G V t P j x J d G V t P j x J d G V t T G 9 j Y X R p b 2 4 + P E l 0 Z W 1 U e X B l P k Z v c m 1 1 b G E 8 L 0 l 0 Z W 1 U e X B l P j x J d G V t U G F 0 a D 5 T Z W N 0 a W 9 u M S 9 k T 3 J k Z X J z L 0 N o Y W 5 n Z W Q l M j B U e X B l P C 9 J d G V t U G F 0 a D 4 8 L 0 l 0 Z W 1 M b 2 N h d G l v b j 4 8 U 3 R h Y m x l R W 5 0 c m l l c y A v P j w v S X R l b T 4 8 S X R l b T 4 8 S X R l b U x v Y 2 F 0 a W 9 u P j x J d G V t V H l w Z T 5 G b 3 J t d W x h P C 9 J d G V t V H l w Z T 4 8 S X R l b V B h d G g + U 2 V j d G l v b j E v Z E 9 y Z G V y c y 9 D a G F u Z 2 V k J T I w V H l w Z T E 8 L 0 l 0 Z W 1 Q Y X R o P j w v S X R l b U x v Y 2 F 0 a W 9 u P j x T d G F i b G V F b n R y a W V z I C 8 + P C 9 J d G V t P j w v S X R l b X M + P C 9 M b 2 N h b F B h Y 2 t h Z 2 V N Z X R h Z G F 0 Y U Z p b G U + F g A A A F B L B Q Y A A A A A A A A A A A A A A A A A A A A A A A A m A Q A A A Q A A A N C M n d 8 B F d E R j H o A w E / C l + s B A A A A 2 O t o 1 4 c V B U S y X 5 2 3 A b n 9 B g A A A A A C A A A A A A A Q Z g A A A A E A A C A A A A C M n i Q X q x 3 b / 8 G q W s a d Y u X P p y 8 E / 6 + w w o o K 6 x R I / 6 e U I g A A A A A O g A A A A A I A A C A A A A A x k N c k U H v N w W j Z 3 W S l A 4 Q N Z d b l 5 Y l p v S n j j X 9 z v j F 0 s V A A A A B P O 0 x 8 G f Y z R c z q l q v y 2 u u W u K K e o M Z J m 0 w E V t M u s 9 B N A w G Y N o K d v 0 R i Q b V 0 h T c 4 J J f n j + 9 y u W C l v p 5 j + Q B W o f q L 2 W 0 r l P z D p W 2 h x 1 g I 6 d k i 3 U A A A A B s 6 d J Q d n E Y W d b / V r 1 J T 1 v j B Q G G x x c p y J 3 q x h p r h B h X 6 G U g e I m 4 M / f p p g t N 6 y q R z m H p G / z f F f m 3 j j 1 R U n t e y o D 1 < / D a t a M a s h u p > 
</file>

<file path=customXml/itemProps1.xml><?xml version="1.0" encoding="utf-8"?>
<ds:datastoreItem xmlns:ds="http://schemas.openxmlformats.org/officeDocument/2006/customXml" ds:itemID="{1D716F42-3733-453C-833E-EFEF1E13BD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Cleaning</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Fausta Sarah</dc:creator>
  <cp:lastModifiedBy>Fausta Sarah</cp:lastModifiedBy>
  <cp:lastPrinted>2025-07-22T08:33:25Z</cp:lastPrinted>
  <dcterms:created xsi:type="dcterms:W3CDTF">2025-07-10T10:12:29Z</dcterms:created>
  <dcterms:modified xsi:type="dcterms:W3CDTF">2025-07-22T08:48:36Z</dcterms:modified>
</cp:coreProperties>
</file>