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cerdasan_Buatan\KecerdasanBuatan01\"/>
    </mc:Choice>
  </mc:AlternateContent>
  <xr:revisionPtr revIDLastSave="0" documentId="13_ncr:1_{314803FD-438F-446B-AF95-5BA40A726AF8}" xr6:coauthVersionLast="47" xr6:coauthVersionMax="47" xr10:uidLastSave="{00000000-0000-0000-0000-000000000000}"/>
  <bookViews>
    <workbookView xWindow="-83" yWindow="0" windowWidth="10965" windowHeight="12863" xr2:uid="{B815C61A-8E45-487E-B6C7-1611D1F55089}"/>
  </bookViews>
  <sheets>
    <sheet name="simple reglin" sheetId="1" r:id="rId1"/>
    <sheet name="utk latiha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3" i="1"/>
  <c r="K6" i="1"/>
  <c r="K16" i="1" l="1"/>
  <c r="C12" i="3" l="1"/>
  <c r="D12" i="3" s="1"/>
  <c r="C11" i="3"/>
  <c r="D11" i="3" s="1"/>
  <c r="C10" i="3"/>
  <c r="D10" i="3" s="1"/>
  <c r="C9" i="3"/>
  <c r="D9" i="3" s="1"/>
  <c r="C8" i="3"/>
  <c r="D8" i="3" s="1"/>
  <c r="C7" i="3"/>
  <c r="D7" i="3" s="1"/>
  <c r="C6" i="3"/>
  <c r="D6" i="3" s="1"/>
  <c r="C5" i="3"/>
  <c r="D5" i="3" s="1"/>
  <c r="C4" i="3"/>
  <c r="D4" i="3" s="1"/>
  <c r="C3" i="3"/>
  <c r="D3" i="3" s="1"/>
  <c r="C17" i="1"/>
  <c r="C16" i="1"/>
  <c r="C15" i="1"/>
  <c r="C14" i="1"/>
  <c r="C13" i="1"/>
  <c r="C12" i="1"/>
  <c r="C11" i="1"/>
  <c r="C10" i="1"/>
  <c r="C9" i="1"/>
  <c r="C8" i="1"/>
  <c r="K7" i="1"/>
  <c r="K5" i="1"/>
  <c r="M5" i="1" s="1"/>
  <c r="K3" i="1"/>
  <c r="C3" i="1"/>
  <c r="K4" i="1" l="1"/>
  <c r="K10" i="1" s="1"/>
  <c r="K9" i="1"/>
</calcChain>
</file>

<file path=xl/sharedStrings.xml><?xml version="1.0" encoding="utf-8"?>
<sst xmlns="http://schemas.openxmlformats.org/spreadsheetml/2006/main" count="73" uniqueCount="46">
  <si>
    <t>Biaya promosi (X)</t>
  </si>
  <si>
    <t>Penjualan rumah (Y)</t>
  </si>
  <si>
    <t>XY</t>
  </si>
  <si>
    <t>X^2</t>
  </si>
  <si>
    <t>Persamaan regresi linier sederhana</t>
  </si>
  <si>
    <t>n</t>
  </si>
  <si>
    <t>∑𝑋𝑌</t>
  </si>
  <si>
    <t>∑𝑋</t>
  </si>
  <si>
    <t>(∑𝑋)^2</t>
  </si>
  <si>
    <t>∑Y</t>
  </si>
  <si>
    <t>∑𝑋^2</t>
  </si>
  <si>
    <t>b</t>
  </si>
  <si>
    <t>a</t>
  </si>
  <si>
    <t>jadi persamaan regresinya yaitu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</si>
  <si>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</si>
  <si>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</si>
  <si>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</si>
  <si>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</si>
  <si>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</si>
  <si>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</si>
  <si>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</si>
  <si>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</si>
  <si>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</si>
  <si>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</si>
  <si>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</si>
  <si>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</si>
  <si>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</si>
  <si>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</si>
  <si>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</si>
  <si>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</si>
  <si>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</si>
  <si>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</si>
  <si>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</si>
  <si>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</si>
  <si>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</si>
  <si>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</si>
  <si>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</si>
  <si>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Intercept</t>
  </si>
  <si>
    <t>X Variable 1</t>
  </si>
  <si>
    <t>Square Feet (X)</t>
  </si>
  <si>
    <t>House Price in $1000s (Y)</t>
  </si>
  <si>
    <t>Prediction</t>
  </si>
  <si>
    <t>Error</t>
  </si>
  <si>
    <t>x=</t>
  </si>
  <si>
    <t>y=</t>
  </si>
  <si>
    <t>Y = 35,643 + 0,7403X +-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</si>
</sst>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0" xfId="0" applyNumberFormat="1"/>
    <xf numFmtId="0" fontId="2" fillId="0" borderId="1" xfId="0" applyFont="1" applyBorder="1" applyAlignment="1">
      <alignment horizontal="centerContinuous"/>
    </xf>
    <xf numFmtId="0" fontId="0" fillId="0" borderId="2" xfId="0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'simple reglin'!$A$3:$A$17</c:f>
              <c:numCache>
                <c:formatCode>General</c:formatCode>
                <c:ptCount val="15"/>
                <c:pt idx="0">
                  <c:v>10</c:v>
                </c:pt>
                <c:pt idx="1">
                  <c:v>28</c:v>
                </c:pt>
                <c:pt idx="2">
                  <c:v>29</c:v>
                </c:pt>
                <c:pt idx="3">
                  <c:v>35</c:v>
                </c:pt>
                <c:pt idx="4">
                  <c:v>48</c:v>
                </c:pt>
                <c:pt idx="5">
                  <c:v>55</c:v>
                </c:pt>
                <c:pt idx="6">
                  <c:v>71</c:v>
                </c:pt>
                <c:pt idx="7">
                  <c:v>73</c:v>
                </c:pt>
                <c:pt idx="8">
                  <c:v>80</c:v>
                </c:pt>
                <c:pt idx="9">
                  <c:v>88</c:v>
                </c:pt>
                <c:pt idx="10">
                  <c:v>91</c:v>
                </c:pt>
                <c:pt idx="11">
                  <c:v>111</c:v>
                </c:pt>
                <c:pt idx="12">
                  <c:v>131</c:v>
                </c:pt>
                <c:pt idx="13">
                  <c:v>144</c:v>
                </c:pt>
                <c:pt idx="14">
                  <c:v>160</c:v>
                </c:pt>
              </c:numCache>
            </c:numRef>
          </c:cat>
          <c:val>
            <c:numRef>
              <c:f>'simple reglin'!$B$3:$B$17</c:f>
              <c:numCache>
                <c:formatCode>General</c:formatCode>
                <c:ptCount val="15"/>
                <c:pt idx="0">
                  <c:v>29</c:v>
                </c:pt>
                <c:pt idx="1">
                  <c:v>47</c:v>
                </c:pt>
                <c:pt idx="2">
                  <c:v>55</c:v>
                </c:pt>
                <c:pt idx="3">
                  <c:v>65</c:v>
                </c:pt>
                <c:pt idx="4">
                  <c:v>79</c:v>
                </c:pt>
                <c:pt idx="5">
                  <c:v>82</c:v>
                </c:pt>
                <c:pt idx="6">
                  <c:v>92</c:v>
                </c:pt>
                <c:pt idx="7">
                  <c:v>95</c:v>
                </c:pt>
                <c:pt idx="8">
                  <c:v>100</c:v>
                </c:pt>
                <c:pt idx="9">
                  <c:v>102</c:v>
                </c:pt>
                <c:pt idx="10">
                  <c:v>110</c:v>
                </c:pt>
                <c:pt idx="11">
                  <c:v>124</c:v>
                </c:pt>
                <c:pt idx="12">
                  <c:v>127</c:v>
                </c:pt>
                <c:pt idx="13">
                  <c:v>130</c:v>
                </c:pt>
                <c:pt idx="14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77-4A49-B14E-F47379997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785551"/>
        <c:axId val="123989599"/>
      </c:lineChart>
      <c:catAx>
        <c:axId val="12278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89599"/>
        <c:crosses val="autoZero"/>
        <c:auto val="1"/>
        <c:lblAlgn val="ctr"/>
        <c:lblOffset val="100"/>
        <c:noMultiLvlLbl val="0"/>
      </c:catAx>
      <c:valAx>
        <c:axId val="12398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85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REGRESI LINIER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Aktual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'utk latihan'!$A$3:$A$12</c:f>
              <c:numCache>
                <c:formatCode>General</c:formatCode>
                <c:ptCount val="10"/>
                <c:pt idx="0">
                  <c:v>1400</c:v>
                </c:pt>
                <c:pt idx="1">
                  <c:v>1600</c:v>
                </c:pt>
                <c:pt idx="2">
                  <c:v>1700</c:v>
                </c:pt>
                <c:pt idx="3">
                  <c:v>1875</c:v>
                </c:pt>
                <c:pt idx="4">
                  <c:v>1100</c:v>
                </c:pt>
                <c:pt idx="5">
                  <c:v>1550</c:v>
                </c:pt>
                <c:pt idx="6">
                  <c:v>2350</c:v>
                </c:pt>
                <c:pt idx="7">
                  <c:v>2450</c:v>
                </c:pt>
                <c:pt idx="8">
                  <c:v>1425</c:v>
                </c:pt>
                <c:pt idx="9">
                  <c:v>1700</c:v>
                </c:pt>
              </c:numCache>
            </c:numRef>
          </c:cat>
          <c:val>
            <c:numRef>
              <c:f>'utk latihan'!$B$3:$B$12</c:f>
              <c:numCache>
                <c:formatCode>General</c:formatCode>
                <c:ptCount val="10"/>
                <c:pt idx="0">
                  <c:v>245</c:v>
                </c:pt>
                <c:pt idx="1">
                  <c:v>312</c:v>
                </c:pt>
                <c:pt idx="2">
                  <c:v>279</c:v>
                </c:pt>
                <c:pt idx="3">
                  <c:v>308</c:v>
                </c:pt>
                <c:pt idx="4">
                  <c:v>199</c:v>
                </c:pt>
                <c:pt idx="5">
                  <c:v>219</c:v>
                </c:pt>
                <c:pt idx="6">
                  <c:v>405</c:v>
                </c:pt>
                <c:pt idx="7">
                  <c:v>324</c:v>
                </c:pt>
                <c:pt idx="8">
                  <c:v>319</c:v>
                </c:pt>
                <c:pt idx="9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E-4803-8B34-55113486FF67}"/>
            </c:ext>
          </c:extLst>
        </c:ser>
        <c:ser>
          <c:idx val="1"/>
          <c:order val="1"/>
          <c:tx>
            <c:v>Prediksi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'utk latihan'!$A$3:$A$12</c:f>
              <c:numCache>
                <c:formatCode>General</c:formatCode>
                <c:ptCount val="10"/>
                <c:pt idx="0">
                  <c:v>1400</c:v>
                </c:pt>
                <c:pt idx="1">
                  <c:v>1600</c:v>
                </c:pt>
                <c:pt idx="2">
                  <c:v>1700</c:v>
                </c:pt>
                <c:pt idx="3">
                  <c:v>1875</c:v>
                </c:pt>
                <c:pt idx="4">
                  <c:v>1100</c:v>
                </c:pt>
                <c:pt idx="5">
                  <c:v>1550</c:v>
                </c:pt>
                <c:pt idx="6">
                  <c:v>2350</c:v>
                </c:pt>
                <c:pt idx="7">
                  <c:v>2450</c:v>
                </c:pt>
                <c:pt idx="8">
                  <c:v>1425</c:v>
                </c:pt>
                <c:pt idx="9">
                  <c:v>1700</c:v>
                </c:pt>
              </c:numCache>
            </c:numRef>
          </c:cat>
          <c:val>
            <c:numRef>
              <c:f>'utk latihan'!$C$3:$C$12</c:f>
              <c:numCache>
                <c:formatCode>General</c:formatCode>
                <c:ptCount val="10"/>
                <c:pt idx="0">
                  <c:v>251.92316258351892</c:v>
                </c:pt>
                <c:pt idx="1">
                  <c:v>273.87671014953867</c:v>
                </c:pt>
                <c:pt idx="2">
                  <c:v>284.8534839325485</c:v>
                </c:pt>
                <c:pt idx="3">
                  <c:v>304.06283805281578</c:v>
                </c:pt>
                <c:pt idx="4">
                  <c:v>218.99284123448933</c:v>
                </c:pt>
                <c:pt idx="5">
                  <c:v>268.38832325803372</c:v>
                </c:pt>
                <c:pt idx="6">
                  <c:v>356.20251352211261</c:v>
                </c:pt>
                <c:pt idx="7">
                  <c:v>367.1792873051225</c:v>
                </c:pt>
                <c:pt idx="8">
                  <c:v>254.66735602927139</c:v>
                </c:pt>
                <c:pt idx="9">
                  <c:v>284.8534839325485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DE-4803-8B34-55113486F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47631"/>
        <c:axId val="36959791"/>
      </c:lineChart>
      <c:catAx>
        <c:axId val="4704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Square Feet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59791"/>
        <c:crosses val="autoZero"/>
        <c:auto val="1"/>
        <c:lblAlgn val="ctr"/>
        <c:lblOffset val="100"/>
        <c:noMultiLvlLbl val="0"/>
      </c:catAx>
      <c:valAx>
        <c:axId val="3695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House</a:t>
                </a:r>
                <a:r>
                  <a:rPr lang="en-ID" baseline="0"/>
                  <a:t>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4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23697</xdr:colOff>
      <xdr:row>2</xdr:row>
      <xdr:rowOff>2564</xdr:rowOff>
    </xdr:from>
    <xdr:ext cx="752129" cy="1751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0C9E5BA-7CBE-4E71-99CD-A681F97F20C8}"/>
                </a:ext>
              </a:extLst>
            </xdr:cNvPr>
            <xdr:cNvSpPr txBox="1"/>
          </xdr:nvSpPr>
          <xdr:spPr>
            <a:xfrm>
              <a:off x="4087697" y="370864"/>
              <a:ext cx="752129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𝑌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e>
                    </m:acc>
                    <m:r>
                      <a:rPr lang="en-ID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𝑏𝑋</m:t>
                    </m:r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0C9E5BA-7CBE-4E71-99CD-A681F97F20C8}"/>
                </a:ext>
              </a:extLst>
            </xdr:cNvPr>
            <xdr:cNvSpPr txBox="1"/>
          </xdr:nvSpPr>
          <xdr:spPr>
            <a:xfrm>
              <a:off x="4087697" y="370864"/>
              <a:ext cx="752129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D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𝑌_𝑡 </a:t>
              </a:r>
              <a:r>
                <a:rPr lang="en-ID" sz="1100" b="0" i="0">
                  <a:latin typeface="Cambria Math" panose="02040503050406030204" pitchFamily="18" charset="0"/>
                </a:rPr>
                <a:t>) ̅</a:t>
              </a:r>
              <a:r>
                <a:rPr lang="en-ID" sz="110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𝑎+𝑏𝑋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5</xdr:col>
      <xdr:colOff>11906</xdr:colOff>
      <xdr:row>6</xdr:row>
      <xdr:rowOff>170656</xdr:rowOff>
    </xdr:from>
    <xdr:ext cx="1326197" cy="3572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6251B51-1331-4D74-88BD-49FCB147ACF7}"/>
                </a:ext>
              </a:extLst>
            </xdr:cNvPr>
            <xdr:cNvSpPr txBox="1"/>
          </xdr:nvSpPr>
          <xdr:spPr>
            <a:xfrm>
              <a:off x="4075906" y="1266031"/>
              <a:ext cx="1326197" cy="3572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n-ID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𝑋𝑌</m:t>
                            </m:r>
                          </m:e>
                        </m:nary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</m:e>
                        </m:nary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𝑌</m:t>
                            </m:r>
                          </m:e>
                        </m:nary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𝑋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𝑋</m:t>
                                </m:r>
                              </m:e>
                            </m:nary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6251B51-1331-4D74-88BD-49FCB147ACF7}"/>
                </a:ext>
              </a:extLst>
            </xdr:cNvPr>
            <xdr:cNvSpPr txBox="1"/>
          </xdr:nvSpPr>
          <xdr:spPr>
            <a:xfrm>
              <a:off x="4075906" y="1266031"/>
              <a:ext cx="1326197" cy="3572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𝑏</a:t>
              </a:r>
              <a:r>
                <a:rPr lang="en-ID" sz="1100" i="0">
                  <a:latin typeface="Cambria Math" panose="02040503050406030204" pitchFamily="18" charset="0"/>
                </a:rPr>
                <a:t>=(</a:t>
              </a:r>
              <a:r>
                <a:rPr lang="en-US" sz="1100" b="0" i="0">
                  <a:latin typeface="Cambria Math" panose="02040503050406030204" pitchFamily="18" charset="0"/>
                </a:rPr>
                <a:t>𝑛∑▒𝑋𝑌−∑▒𝑋 ∑▒𝑌</a:t>
              </a:r>
              <a:r>
                <a:rPr lang="en-ID" sz="1100" b="0" i="0">
                  <a:latin typeface="Cambria Math" panose="02040503050406030204" pitchFamily="18" charset="0"/>
                </a:rPr>
                <a:t>)/(</a:t>
              </a:r>
              <a:r>
                <a:rPr lang="en-US" sz="1100" b="0" i="0">
                  <a:latin typeface="Cambria Math" panose="02040503050406030204" pitchFamily="18" charset="0"/>
                </a:rPr>
                <a:t>𝑛∑▒𝑋^2 −〖(∑▒𝑋)〗^2 </a:t>
              </a:r>
              <a:r>
                <a:rPr lang="en-ID" sz="1100" b="0" i="0">
                  <a:latin typeface="Cambria Math" panose="02040503050406030204" pitchFamily="18" charset="0"/>
                </a:rPr>
                <a:t>)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5</xdr:col>
      <xdr:colOff>11906</xdr:colOff>
      <xdr:row>3</xdr:row>
      <xdr:rowOff>166688</xdr:rowOff>
    </xdr:from>
    <xdr:ext cx="1532471" cy="3697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26F5E09-99EB-4A99-AC9A-7D3248FC909C}"/>
                </a:ext>
              </a:extLst>
            </xdr:cNvPr>
            <xdr:cNvSpPr txBox="1"/>
          </xdr:nvSpPr>
          <xdr:spPr>
            <a:xfrm>
              <a:off x="4075906" y="714376"/>
              <a:ext cx="1532471" cy="3697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ID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𝑌</m:t>
                            </m:r>
                          </m:e>
                        </m:nary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𝑋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</m:e>
                        </m:nary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𝑋𝑌</m:t>
                            </m:r>
                          </m:e>
                        </m:nary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𝑋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𝑋</m:t>
                                </m:r>
                              </m:e>
                            </m:nary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26F5E09-99EB-4A99-AC9A-7D3248FC909C}"/>
                </a:ext>
              </a:extLst>
            </xdr:cNvPr>
            <xdr:cNvSpPr txBox="1"/>
          </xdr:nvSpPr>
          <xdr:spPr>
            <a:xfrm>
              <a:off x="4075906" y="714376"/>
              <a:ext cx="1532471" cy="3697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𝑎</a:t>
              </a:r>
              <a:r>
                <a:rPr lang="en-ID" sz="1100" i="0">
                  <a:latin typeface="Cambria Math" panose="02040503050406030204" pitchFamily="18" charset="0"/>
                </a:rPr>
                <a:t>=(</a:t>
              </a:r>
              <a:r>
                <a:rPr lang="en-US" sz="1100" b="0" i="0">
                  <a:latin typeface="Cambria Math" panose="02040503050406030204" pitchFamily="18" charset="0"/>
                </a:rPr>
                <a:t>∑▒𝑌 ∑▒𝑋^2 −∑▒𝑋 ∑▒𝑋𝑌</a:t>
              </a:r>
              <a:r>
                <a:rPr lang="en-ID" sz="1100" b="0" i="0">
                  <a:latin typeface="Cambria Math" panose="02040503050406030204" pitchFamily="18" charset="0"/>
                </a:rPr>
                <a:t>)/(</a:t>
              </a:r>
              <a:r>
                <a:rPr lang="en-US" sz="1100" b="0" i="0">
                  <a:latin typeface="Cambria Math" panose="02040503050406030204" pitchFamily="18" charset="0"/>
                </a:rPr>
                <a:t>𝑛∑▒𝑋^2 −〖(∑▒𝑋)〗^2 </a:t>
              </a:r>
              <a:r>
                <a:rPr lang="en-ID" sz="1100" b="0" i="0">
                  <a:latin typeface="Cambria Math" panose="02040503050406030204" pitchFamily="18" charset="0"/>
                </a:rPr>
                <a:t>)</a:t>
              </a:r>
              <a:endParaRPr lang="en-ID" sz="1100"/>
            </a:p>
          </xdr:txBody>
        </xdr:sp>
      </mc:Fallback>
    </mc:AlternateContent>
    <xdr:clientData/>
  </xdr:oneCellAnchor>
  <xdr:twoCellAnchor>
    <xdr:from>
      <xdr:col>7</xdr:col>
      <xdr:colOff>261316</xdr:colOff>
      <xdr:row>16</xdr:row>
      <xdr:rowOff>129760</xdr:rowOff>
    </xdr:from>
    <xdr:to>
      <xdr:col>15</xdr:col>
      <xdr:colOff>47073</xdr:colOff>
      <xdr:row>31</xdr:row>
      <xdr:rowOff>114852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077472-DAB1-4661-BB96-B5E1C26947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19</xdr:row>
      <xdr:rowOff>177800</xdr:rowOff>
    </xdr:from>
    <xdr:to>
      <xdr:col>12</xdr:col>
      <xdr:colOff>260349</xdr:colOff>
      <xdr:row>33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0DD717-8851-41BD-BD36-ED1592CCCC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9608D-6942-4253-9B7F-5967D929FE41}">
  <dimension ref="A2:M37"/>
  <sheetViews>
    <sheetView tabSelected="1" topLeftCell="G13" zoomScaleNormal="100" workbookViewId="0">
      <selection activeCell="L16" sqref="L16"/>
    </sheetView>
  </sheetViews>
  <sheetFormatPr defaultRowHeight="14.25" x14ac:dyDescent="0.45"/>
  <cols>
    <col min="1" max="1" width="15.53125" bestFit="1" customWidth="1"/>
    <col min="2" max="2" width="17.33203125" bestFit="1" customWidth="1"/>
    <col min="3" max="3" width="13" bestFit="1" customWidth="1"/>
    <col min="4" max="4" width="11.73046875" bestFit="1" customWidth="1"/>
    <col min="6" max="6" width="29.59765625" bestFit="1" customWidth="1"/>
    <col min="7" max="9" width="11.73046875" bestFit="1" customWidth="1"/>
    <col min="10" max="10" width="5.265625" customWidth="1"/>
    <col min="11" max="11" width="10.59765625" bestFit="1" customWidth="1"/>
  </cols>
  <sheetData>
    <row r="2" spans="1:13" x14ac:dyDescent="0.45">
      <c r="A2" s="1" t="s">
        <v>0</v>
      </c>
      <c r="B2" s="1" t="s">
        <v>1</v>
      </c>
      <c r="C2" s="1" t="s">
        <v>2</v>
      </c>
      <c r="D2" s="1" t="s">
        <v>3</v>
      </c>
      <c r="F2" s="2" t="s">
        <v>4</v>
      </c>
    </row>
    <row r="3" spans="1:13" x14ac:dyDescent="0.45">
      <c r="A3">
        <v>10</v>
      </c>
      <c r="B3">
        <v>29</v>
      </c>
      <c r="C3">
        <f>A3*B3</f>
        <v>290</v>
      </c>
      <c r="D3">
        <f>A3^2</f>
        <v>100</v>
      </c>
      <c r="J3" t="s">
        <v>5</v>
      </c>
      <c r="K3">
        <f>COUNT(A3:A17)</f>
        <v>15</v>
      </c>
    </row>
    <row r="4" spans="1:13" x14ac:dyDescent="0.45">
      <c r="A4">
        <v>28</v>
      </c>
      <c r="B4">
        <v>47</v>
      </c>
      <c r="C4">
        <f t="shared" ref="C4:C7" si="0">A4*B4</f>
        <v>1316</v>
      </c>
      <c r="D4">
        <f t="shared" ref="D4:D17" si="1">A4^2</f>
        <v>784</v>
      </c>
      <c r="J4" t="s">
        <v>6</v>
      </c>
      <c r="K4">
        <f>SUM(C3:C17)</f>
        <v>127672</v>
      </c>
    </row>
    <row r="5" spans="1:13" x14ac:dyDescent="0.45">
      <c r="A5">
        <v>29</v>
      </c>
      <c r="B5">
        <v>55</v>
      </c>
      <c r="C5">
        <f t="shared" si="0"/>
        <v>1595</v>
      </c>
      <c r="D5">
        <f t="shared" si="1"/>
        <v>841</v>
      </c>
      <c r="J5" t="s">
        <v>7</v>
      </c>
      <c r="K5">
        <f>SUM(A3:A17)</f>
        <v>1154</v>
      </c>
      <c r="L5" s="3" t="s">
        <v>8</v>
      </c>
      <c r="M5">
        <f>K5^2</f>
        <v>1331716</v>
      </c>
    </row>
    <row r="6" spans="1:13" x14ac:dyDescent="0.45">
      <c r="A6">
        <v>35</v>
      </c>
      <c r="B6">
        <v>65</v>
      </c>
      <c r="C6">
        <f t="shared" si="0"/>
        <v>2275</v>
      </c>
      <c r="D6">
        <f t="shared" si="1"/>
        <v>1225</v>
      </c>
      <c r="J6" t="s">
        <v>9</v>
      </c>
      <c r="K6">
        <f>SUM(B3:B17)</f>
        <v>1389</v>
      </c>
    </row>
    <row r="7" spans="1:13" x14ac:dyDescent="0.45">
      <c r="A7">
        <v>48</v>
      </c>
      <c r="B7">
        <v>79</v>
      </c>
      <c r="C7">
        <f t="shared" si="0"/>
        <v>3792</v>
      </c>
      <c r="D7">
        <f t="shared" si="1"/>
        <v>2304</v>
      </c>
      <c r="J7" t="s">
        <v>10</v>
      </c>
      <c r="K7">
        <f>SUM(D3:D17)</f>
        <v>116892</v>
      </c>
    </row>
    <row r="8" spans="1:13" x14ac:dyDescent="0.45">
      <c r="A8">
        <v>55</v>
      </c>
      <c r="B8">
        <v>82</v>
      </c>
      <c r="C8">
        <f t="shared" ref="C8:C17" si="2">A8*B8</f>
        <v>4510</v>
      </c>
      <c r="D8">
        <f t="shared" si="1"/>
        <v>3025</v>
      </c>
    </row>
    <row r="9" spans="1:13" x14ac:dyDescent="0.45">
      <c r="A9">
        <v>71</v>
      </c>
      <c r="B9">
        <v>92</v>
      </c>
      <c r="C9">
        <f t="shared" si="2"/>
        <v>6532</v>
      </c>
      <c r="D9">
        <f t="shared" si="1"/>
        <v>5041</v>
      </c>
      <c r="J9" t="s">
        <v>12</v>
      </c>
      <c r="K9" s="5">
        <f>((K6*K7)-(K5*K4))/((K3*K7)-M5)</f>
        <v>35.643308416179707</v>
      </c>
    </row>
    <row r="10" spans="1:13" x14ac:dyDescent="0.45">
      <c r="A10">
        <v>73</v>
      </c>
      <c r="B10">
        <v>95</v>
      </c>
      <c r="C10">
        <f t="shared" si="2"/>
        <v>6935</v>
      </c>
      <c r="D10">
        <f t="shared" si="1"/>
        <v>5329</v>
      </c>
      <c r="J10" t="s">
        <v>11</v>
      </c>
      <c r="K10" s="4">
        <f>((K3*K4)-(K5*K6))/((K3*K7)-M5)</f>
        <v>0.74033827881915459</v>
      </c>
    </row>
    <row r="11" spans="1:13" x14ac:dyDescent="0.45">
      <c r="A11">
        <v>80</v>
      </c>
      <c r="B11">
        <v>100</v>
      </c>
      <c r="C11">
        <f t="shared" si="2"/>
        <v>8000</v>
      </c>
      <c r="D11">
        <f t="shared" si="1"/>
        <v>6400</v>
      </c>
      <c r="K11" s="5"/>
    </row>
    <row r="12" spans="1:13" x14ac:dyDescent="0.45">
      <c r="A12" s="2">
        <v>88</v>
      </c>
      <c r="B12" s="2">
        <v>102</v>
      </c>
      <c r="C12">
        <f t="shared" si="2"/>
        <v>8976</v>
      </c>
      <c r="D12">
        <f t="shared" si="1"/>
        <v>7744</v>
      </c>
    </row>
    <row r="13" spans="1:13" x14ac:dyDescent="0.45">
      <c r="A13">
        <v>91</v>
      </c>
      <c r="B13">
        <v>110</v>
      </c>
      <c r="C13">
        <f t="shared" si="2"/>
        <v>10010</v>
      </c>
      <c r="D13">
        <f t="shared" si="1"/>
        <v>8281</v>
      </c>
      <c r="J13" t="s">
        <v>13</v>
      </c>
    </row>
    <row r="14" spans="1:13" x14ac:dyDescent="0.45">
      <c r="A14">
        <v>111</v>
      </c>
      <c r="B14">
        <v>124</v>
      </c>
      <c r="C14">
        <f t="shared" si="2"/>
        <v>13764</v>
      </c>
      <c r="D14">
        <f t="shared" si="1"/>
        <v>12321</v>
      </c>
      <c r="J14" s="2" t="s">
        <v>45</v>
      </c>
    </row>
    <row r="15" spans="1:13" x14ac:dyDescent="0.45">
      <c r="A15">
        <v>131</v>
      </c>
      <c r="B15">
        <v>127</v>
      </c>
      <c r="C15">
        <f t="shared" si="2"/>
        <v>16637</v>
      </c>
      <c r="D15">
        <f t="shared" si="1"/>
        <v>17161</v>
      </c>
      <c r="J15" t="s">
        <v>43</v>
      </c>
      <c r="K15" s="2">
        <v>144</v>
      </c>
    </row>
    <row r="16" spans="1:13" x14ac:dyDescent="0.45">
      <c r="A16">
        <v>144</v>
      </c>
      <c r="B16">
        <v>130</v>
      </c>
      <c r="C16">
        <f t="shared" si="2"/>
        <v>18720</v>
      </c>
      <c r="D16">
        <f t="shared" si="1"/>
        <v>20736</v>
      </c>
      <c r="J16" t="s">
        <v>44</v>
      </c>
      <c r="K16" s="2">
        <f>35.643+(0.7403*K15)</f>
        <v>142.24619999999999</v>
      </c>
    </row>
    <row r="17" spans="1:6" x14ac:dyDescent="0.45">
      <c r="A17">
        <v>160</v>
      </c>
      <c r="B17">
        <v>152</v>
      </c>
      <c r="C17">
        <f t="shared" si="2"/>
        <v>24320</v>
      </c>
      <c r="D17">
        <f t="shared" si="1"/>
        <v>25600</v>
      </c>
    </row>
    <row r="20" spans="1:6" x14ac:dyDescent="0.45">
      <c r="A20" t="s">
        <v>14</v>
      </c>
    </row>
    <row r="21" spans="1:6" ht="14.65" thickBot="1" x14ac:dyDescent="0.5"/>
    <row r="22" spans="1:6" x14ac:dyDescent="0.45">
      <c r="A22" s="6" t="s">
        <v>15</v>
      </c>
      <c r="B22" s="6"/>
    </row>
    <row r="23" spans="1:6" x14ac:dyDescent="0.45">
      <c r="A23" t="s">
        <v>16</v>
      </c>
      <c r="B23">
        <v>0.97687893131867198</v>
      </c>
    </row>
    <row r="24" spans="1:6" x14ac:dyDescent="0.45">
      <c r="A24" t="s">
        <v>17</v>
      </c>
      <c r="B24">
        <v>0.95429244645431055</v>
      </c>
    </row>
    <row r="25" spans="1:6" x14ac:dyDescent="0.45">
      <c r="A25" t="s">
        <v>18</v>
      </c>
      <c r="B25">
        <v>0.95077648079694987</v>
      </c>
    </row>
    <row r="26" spans="1:6" x14ac:dyDescent="0.45">
      <c r="A26" t="s">
        <v>19</v>
      </c>
      <c r="B26">
        <v>7.5344127254540112</v>
      </c>
    </row>
    <row r="27" spans="1:6" ht="14.65" thickBot="1" x14ac:dyDescent="0.5">
      <c r="A27" s="7" t="s">
        <v>20</v>
      </c>
      <c r="B27" s="7">
        <v>15</v>
      </c>
    </row>
    <row r="29" spans="1:6" ht="14.65" thickBot="1" x14ac:dyDescent="0.5">
      <c r="A29" t="s">
        <v>21</v>
      </c>
    </row>
    <row r="30" spans="1:6" x14ac:dyDescent="0.45">
      <c r="A30" s="8"/>
      <c r="B30" s="8" t="s">
        <v>22</v>
      </c>
      <c r="C30" s="8" t="s">
        <v>23</v>
      </c>
      <c r="D30" s="8" t="s">
        <v>24</v>
      </c>
      <c r="E30" s="8" t="s">
        <v>25</v>
      </c>
      <c r="F30" s="8" t="s">
        <v>26</v>
      </c>
    </row>
    <row r="31" spans="1:6" x14ac:dyDescent="0.45">
      <c r="A31" t="s">
        <v>27</v>
      </c>
      <c r="B31">
        <v>1</v>
      </c>
      <c r="C31">
        <v>15407.624123472719</v>
      </c>
      <c r="D31">
        <v>15407.624123472719</v>
      </c>
      <c r="E31">
        <v>271.41688499046779</v>
      </c>
      <c r="F31">
        <v>4.3184559362551537E-10</v>
      </c>
    </row>
    <row r="32" spans="1:6" x14ac:dyDescent="0.45">
      <c r="A32" t="s">
        <v>28</v>
      </c>
      <c r="B32">
        <v>13</v>
      </c>
      <c r="C32">
        <v>737.97587652728339</v>
      </c>
      <c r="D32">
        <v>56.76737511748334</v>
      </c>
    </row>
    <row r="33" spans="1:9" ht="14.65" thickBot="1" x14ac:dyDescent="0.5">
      <c r="A33" s="7" t="s">
        <v>29</v>
      </c>
      <c r="B33" s="7">
        <v>14</v>
      </c>
      <c r="C33" s="7">
        <v>16145.600000000002</v>
      </c>
      <c r="D33" s="7"/>
      <c r="E33" s="7"/>
      <c r="F33" s="7"/>
    </row>
    <row r="34" spans="1:9" ht="14.65" thickBot="1" x14ac:dyDescent="0.5"/>
    <row r="35" spans="1:9" x14ac:dyDescent="0.45">
      <c r="A35" s="8"/>
      <c r="B35" s="8" t="s">
        <v>30</v>
      </c>
      <c r="C35" s="8" t="s">
        <v>19</v>
      </c>
      <c r="D35" s="8" t="s">
        <v>31</v>
      </c>
      <c r="E35" s="8" t="s">
        <v>32</v>
      </c>
      <c r="F35" s="8" t="s">
        <v>33</v>
      </c>
      <c r="G35" s="8" t="s">
        <v>34</v>
      </c>
      <c r="H35" s="8" t="s">
        <v>35</v>
      </c>
      <c r="I35" s="8" t="s">
        <v>36</v>
      </c>
    </row>
    <row r="36" spans="1:9" x14ac:dyDescent="0.45">
      <c r="A36" t="s">
        <v>37</v>
      </c>
      <c r="B36">
        <v>35.6433084161797</v>
      </c>
      <c r="C36">
        <v>3.9669665565891936</v>
      </c>
      <c r="D36">
        <v>8.9850287134323334</v>
      </c>
      <c r="E36">
        <v>6.136006446372619E-7</v>
      </c>
      <c r="F36">
        <v>27.073198206088271</v>
      </c>
      <c r="G36">
        <v>44.213418626271128</v>
      </c>
      <c r="H36">
        <v>27.073198206088271</v>
      </c>
      <c r="I36">
        <v>44.213418626271128</v>
      </c>
    </row>
    <row r="37" spans="1:9" ht="14.65" thickBot="1" x14ac:dyDescent="0.5">
      <c r="A37" s="7" t="s">
        <v>38</v>
      </c>
      <c r="B37" s="7">
        <v>0.74033827881915459</v>
      </c>
      <c r="C37" s="7">
        <v>4.493779658244023E-2</v>
      </c>
      <c r="D37" s="7">
        <v>16.47473474719602</v>
      </c>
      <c r="E37" s="7">
        <v>4.3184559362551382E-10</v>
      </c>
      <c r="F37" s="7">
        <v>0.64325607159194997</v>
      </c>
      <c r="G37" s="7">
        <v>0.83742048604635921</v>
      </c>
      <c r="H37" s="7">
        <v>0.64325607159194997</v>
      </c>
      <c r="I37" s="7">
        <v>0.83742048604635921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AE872-9445-413A-AF93-869CD78E05E0}">
  <dimension ref="A2:N19"/>
  <sheetViews>
    <sheetView topLeftCell="A7" zoomScaleNormal="100" workbookViewId="0">
      <selection activeCell="G19" sqref="G19"/>
    </sheetView>
  </sheetViews>
  <sheetFormatPr defaultRowHeight="14.25" x14ac:dyDescent="0.45"/>
  <cols>
    <col min="1" max="1" width="13.46484375" bestFit="1" customWidth="1"/>
    <col min="2" max="2" width="21.796875" bestFit="1" customWidth="1"/>
    <col min="3" max="3" width="9.33203125" bestFit="1" customWidth="1"/>
    <col min="6" max="6" width="17.265625" bestFit="1" customWidth="1"/>
  </cols>
  <sheetData>
    <row r="2" spans="1:11" x14ac:dyDescent="0.45">
      <c r="A2" s="1" t="s">
        <v>39</v>
      </c>
      <c r="B2" s="1" t="s">
        <v>40</v>
      </c>
      <c r="C2" s="2" t="s">
        <v>41</v>
      </c>
      <c r="D2" s="2" t="s">
        <v>42</v>
      </c>
      <c r="F2" t="s">
        <v>14</v>
      </c>
    </row>
    <row r="3" spans="1:11" ht="14.65" thickBot="1" x14ac:dyDescent="0.5">
      <c r="A3" s="9">
        <v>1400</v>
      </c>
      <c r="B3" s="9">
        <v>245</v>
      </c>
      <c r="C3">
        <f>$G$18+($G$19*A3)</f>
        <v>251.92316258351892</v>
      </c>
      <c r="D3">
        <f>ABS(C3-B3)</f>
        <v>6.9231625835189163</v>
      </c>
    </row>
    <row r="4" spans="1:11" x14ac:dyDescent="0.45">
      <c r="A4" s="9">
        <v>1600</v>
      </c>
      <c r="B4" s="9">
        <v>312</v>
      </c>
      <c r="C4">
        <f t="shared" ref="C4:C12" si="0">$G$18+($G$19*A4)</f>
        <v>273.87671014953867</v>
      </c>
      <c r="D4">
        <f t="shared" ref="D4:D12" si="1">ABS(C4-B4)</f>
        <v>38.123289850461333</v>
      </c>
      <c r="F4" s="6" t="s">
        <v>15</v>
      </c>
      <c r="G4" s="6"/>
    </row>
    <row r="5" spans="1:11" x14ac:dyDescent="0.45">
      <c r="A5" s="9">
        <v>1700</v>
      </c>
      <c r="B5" s="9">
        <v>279</v>
      </c>
      <c r="C5">
        <f t="shared" si="0"/>
        <v>284.8534839325485</v>
      </c>
      <c r="D5">
        <f t="shared" si="1"/>
        <v>5.8534839325484995</v>
      </c>
      <c r="F5" t="s">
        <v>16</v>
      </c>
      <c r="G5">
        <v>0.76211371321625765</v>
      </c>
    </row>
    <row r="6" spans="1:11" x14ac:dyDescent="0.45">
      <c r="A6" s="1">
        <v>1875</v>
      </c>
      <c r="B6" s="1">
        <v>308</v>
      </c>
      <c r="C6" s="2">
        <f t="shared" si="0"/>
        <v>304.06283805281578</v>
      </c>
      <c r="D6" s="2">
        <f t="shared" si="1"/>
        <v>3.9371619471842223</v>
      </c>
      <c r="F6" t="s">
        <v>17</v>
      </c>
      <c r="G6">
        <v>0.58081731187227226</v>
      </c>
    </row>
    <row r="7" spans="1:11" x14ac:dyDescent="0.45">
      <c r="A7" s="9">
        <v>1100</v>
      </c>
      <c r="B7" s="9">
        <v>199</v>
      </c>
      <c r="C7">
        <f t="shared" si="0"/>
        <v>218.99284123448933</v>
      </c>
      <c r="D7">
        <f t="shared" si="1"/>
        <v>19.992841234489333</v>
      </c>
      <c r="F7" t="s">
        <v>18</v>
      </c>
      <c r="G7">
        <v>0.52841947585630633</v>
      </c>
    </row>
    <row r="8" spans="1:11" x14ac:dyDescent="0.45">
      <c r="A8" s="9">
        <v>1550</v>
      </c>
      <c r="B8" s="9">
        <v>219</v>
      </c>
      <c r="C8">
        <f t="shared" si="0"/>
        <v>268.38832325803372</v>
      </c>
      <c r="D8">
        <f t="shared" si="1"/>
        <v>49.388323258033722</v>
      </c>
      <c r="F8" t="s">
        <v>19</v>
      </c>
      <c r="G8">
        <v>41.330323650299405</v>
      </c>
    </row>
    <row r="9" spans="1:11" ht="14.65" thickBot="1" x14ac:dyDescent="0.5">
      <c r="A9" s="9">
        <v>2350</v>
      </c>
      <c r="B9" s="9">
        <v>405</v>
      </c>
      <c r="C9">
        <f t="shared" si="0"/>
        <v>356.20251352211261</v>
      </c>
      <c r="D9">
        <f t="shared" si="1"/>
        <v>48.797486477887389</v>
      </c>
      <c r="F9" s="7" t="s">
        <v>20</v>
      </c>
      <c r="G9" s="7">
        <v>10</v>
      </c>
    </row>
    <row r="10" spans="1:11" x14ac:dyDescent="0.45">
      <c r="A10" s="9">
        <v>2450</v>
      </c>
      <c r="B10" s="9">
        <v>324</v>
      </c>
      <c r="C10">
        <f t="shared" si="0"/>
        <v>367.1792873051225</v>
      </c>
      <c r="D10">
        <f t="shared" si="1"/>
        <v>43.1792873051225</v>
      </c>
    </row>
    <row r="11" spans="1:11" ht="14.65" thickBot="1" x14ac:dyDescent="0.5">
      <c r="A11" s="9">
        <v>1425</v>
      </c>
      <c r="B11" s="9">
        <v>319</v>
      </c>
      <c r="C11">
        <f t="shared" si="0"/>
        <v>254.66735602927139</v>
      </c>
      <c r="D11">
        <f t="shared" si="1"/>
        <v>64.332643970728611</v>
      </c>
      <c r="F11" t="s">
        <v>21</v>
      </c>
    </row>
    <row r="12" spans="1:11" x14ac:dyDescent="0.45">
      <c r="A12" s="9">
        <v>1700</v>
      </c>
      <c r="B12" s="9">
        <v>255</v>
      </c>
      <c r="C12">
        <f t="shared" si="0"/>
        <v>284.8534839325485</v>
      </c>
      <c r="D12">
        <f t="shared" si="1"/>
        <v>29.8534839325485</v>
      </c>
      <c r="F12" s="8"/>
      <c r="G12" s="8" t="s">
        <v>22</v>
      </c>
      <c r="H12" s="8" t="s">
        <v>23</v>
      </c>
      <c r="I12" s="8" t="s">
        <v>24</v>
      </c>
      <c r="J12" s="8" t="s">
        <v>25</v>
      </c>
      <c r="K12" s="8" t="s">
        <v>26</v>
      </c>
    </row>
    <row r="13" spans="1:11" x14ac:dyDescent="0.45">
      <c r="F13" t="s">
        <v>27</v>
      </c>
      <c r="G13">
        <v>1</v>
      </c>
      <c r="H13">
        <v>18934.934775692011</v>
      </c>
      <c r="I13">
        <v>18934.934775692011</v>
      </c>
      <c r="J13">
        <v>11.084757616617857</v>
      </c>
      <c r="K13">
        <v>1.0394016376015495E-2</v>
      </c>
    </row>
    <row r="14" spans="1:11" x14ac:dyDescent="0.45">
      <c r="F14" t="s">
        <v>28</v>
      </c>
      <c r="G14">
        <v>8</v>
      </c>
      <c r="H14">
        <v>13665.565224307988</v>
      </c>
      <c r="I14">
        <v>1708.1956530384984</v>
      </c>
    </row>
    <row r="15" spans="1:11" ht="14.65" thickBot="1" x14ac:dyDescent="0.5">
      <c r="F15" s="7" t="s">
        <v>29</v>
      </c>
      <c r="G15" s="7">
        <v>9</v>
      </c>
      <c r="H15" s="7">
        <v>32600.5</v>
      </c>
      <c r="I15" s="7"/>
      <c r="J15" s="7"/>
      <c r="K15" s="7"/>
    </row>
    <row r="16" spans="1:11" ht="14.65" thickBot="1" x14ac:dyDescent="0.5"/>
    <row r="17" spans="6:14" x14ac:dyDescent="0.45">
      <c r="F17" s="8"/>
      <c r="G17" s="8" t="s">
        <v>30</v>
      </c>
      <c r="H17" s="8" t="s">
        <v>19</v>
      </c>
      <c r="I17" s="8" t="s">
        <v>31</v>
      </c>
      <c r="J17" s="8" t="s">
        <v>32</v>
      </c>
      <c r="K17" s="8" t="s">
        <v>33</v>
      </c>
      <c r="L17" s="8" t="s">
        <v>34</v>
      </c>
      <c r="M17" s="8" t="s">
        <v>35</v>
      </c>
      <c r="N17" s="8" t="s">
        <v>36</v>
      </c>
    </row>
    <row r="18" spans="6:14" x14ac:dyDescent="0.45">
      <c r="F18" t="s">
        <v>37</v>
      </c>
      <c r="G18">
        <v>98.248329621380833</v>
      </c>
      <c r="H18">
        <v>58.033478584711453</v>
      </c>
      <c r="I18">
        <v>1.6929595126366201</v>
      </c>
      <c r="J18">
        <v>0.12891881585496773</v>
      </c>
      <c r="K18">
        <v>-35.577111975246254</v>
      </c>
      <c r="L18">
        <v>232.07377121800792</v>
      </c>
      <c r="M18">
        <v>-35.577111975246254</v>
      </c>
      <c r="N18">
        <v>232.07377121800792</v>
      </c>
    </row>
    <row r="19" spans="6:14" ht="14.65" thickBot="1" x14ac:dyDescent="0.5">
      <c r="F19" s="7" t="s">
        <v>38</v>
      </c>
      <c r="G19" s="7">
        <v>0.10976773783009863</v>
      </c>
      <c r="H19" s="7">
        <v>3.296944326214666E-2</v>
      </c>
      <c r="I19" s="7">
        <v>3.3293779624154802</v>
      </c>
      <c r="J19" s="7">
        <v>1.0394016376015495E-2</v>
      </c>
      <c r="K19" s="7">
        <v>3.3740065332209274E-2</v>
      </c>
      <c r="L19" s="7">
        <v>0.18579541032798799</v>
      </c>
      <c r="M19" s="7">
        <v>3.3740065332209274E-2</v>
      </c>
      <c r="N19" s="7">
        <v>0.18579541032798799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simple reglin</vt:lpstr>
      <vt:lpstr>utk latihan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Nurochman</dc:creator>
  <cp:lastModifiedBy>Fauzan Zacky</cp:lastModifiedBy>
  <dcterms:created xsi:type="dcterms:W3CDTF">2023-10-02T05:16:57Z</dcterms:created>
  <dcterms:modified xsi:type="dcterms:W3CDTF">2024-10-17T13:51:36Z</dcterms:modified>
</cp:coreProperties>
</file>