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C:\Users\Fauzia Khan\Desktop\Research Work\submitted papers\profess-2023\extension study\Excel sheet for SSTSS Process using Datasets\Protected Sheets\"/>
    </mc:Choice>
  </mc:AlternateContent>
  <xr:revisionPtr revIDLastSave="0" documentId="13_ncr:1_{B8E56E20-4671-41E0-B19B-186369BE69B8}" xr6:coauthVersionLast="36" xr6:coauthVersionMax="36" xr10:uidLastSave="{00000000-0000-0000-0000-000000000000}"/>
  <bookViews>
    <workbookView xWindow="0" yWindow="0" windowWidth="24660" windowHeight="10215" xr2:uid="{DB6DD50D-6663-4086-BF92-78A489D0FF8A}"/>
  </bookViews>
  <sheets>
    <sheet name="Data Statsistics from D1 &amp; D2" sheetId="1" r:id="rId1"/>
    <sheet name="Extracted Driving Mane. in D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4" i="1" l="1"/>
  <c r="H25" i="1"/>
  <c r="H26" i="1"/>
  <c r="H27" i="1"/>
  <c r="H28" i="1"/>
  <c r="H29" i="1"/>
  <c r="H30" i="1"/>
  <c r="H31" i="1"/>
  <c r="H32" i="1"/>
  <c r="H33" i="1"/>
  <c r="H34" i="1"/>
  <c r="H35" i="1"/>
  <c r="H36" i="1"/>
  <c r="H37" i="1"/>
  <c r="H38" i="1"/>
  <c r="H39" i="1"/>
  <c r="H40" i="1"/>
  <c r="H41" i="1"/>
  <c r="H42" i="1"/>
  <c r="H43" i="1"/>
  <c r="H44" i="1"/>
  <c r="H45" i="1"/>
  <c r="H46" i="1"/>
  <c r="H47" i="1"/>
  <c r="H48" i="1"/>
  <c r="H49" i="1"/>
  <c r="H50" i="1"/>
  <c r="H23" i="1"/>
  <c r="D65" i="1"/>
  <c r="D77" i="1"/>
  <c r="C77" i="1"/>
  <c r="C91" i="1"/>
  <c r="C111" i="1"/>
  <c r="D111" i="1"/>
  <c r="C65" i="1"/>
  <c r="H52" i="1" l="1"/>
  <c r="H72" i="1" l="1"/>
  <c r="G72" i="1"/>
  <c r="G71" i="1"/>
  <c r="H71" i="1"/>
  <c r="D118" i="1"/>
  <c r="D91" i="1"/>
  <c r="N26" i="1" l="1"/>
  <c r="N25" i="1"/>
  <c r="N24" i="1"/>
  <c r="N23" i="1"/>
  <c r="N22" i="1"/>
  <c r="AD7" i="1" l="1"/>
  <c r="AD8" i="1"/>
  <c r="AD9" i="1"/>
  <c r="AD6" i="1"/>
  <c r="Z18" i="1"/>
  <c r="Z17" i="1"/>
  <c r="Z7" i="1"/>
  <c r="Z8" i="1"/>
  <c r="Z9" i="1"/>
  <c r="Z10" i="1"/>
  <c r="Z11" i="1"/>
  <c r="Z6" i="1"/>
  <c r="W7" i="1"/>
  <c r="W8" i="1"/>
  <c r="W9" i="1"/>
  <c r="W10" i="1"/>
  <c r="W6" i="1"/>
  <c r="T8" i="1"/>
  <c r="T7" i="1"/>
  <c r="T9" i="1"/>
  <c r="T10" i="1"/>
  <c r="T11" i="1"/>
  <c r="T12" i="1"/>
  <c r="T13" i="1"/>
  <c r="T14" i="1"/>
  <c r="T15" i="1"/>
  <c r="T16" i="1"/>
  <c r="T6" i="1"/>
  <c r="G51" i="1" l="1"/>
  <c r="N33" i="1" s="1"/>
  <c r="F51" i="1"/>
  <c r="N30" i="1" s="1"/>
  <c r="E51" i="1"/>
  <c r="D51" i="1"/>
  <c r="C51" i="1"/>
  <c r="H51" i="1" l="1"/>
  <c r="E52" i="1"/>
  <c r="N31" i="1" s="1"/>
  <c r="O31" i="1" s="1"/>
  <c r="O32" i="1" l="1"/>
  <c r="O29" i="1"/>
  <c r="O33" i="1"/>
  <c r="O24" i="1"/>
  <c r="O28" i="1"/>
  <c r="O30" i="1"/>
  <c r="O25" i="1"/>
  <c r="O22" i="1"/>
  <c r="O26" i="1"/>
  <c r="O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Fauzia Khan</author>
  </authors>
  <commentList>
    <comment ref="B5" authorId="0" shapeId="0" xr:uid="{43BE8442-EBD3-4DA0-BF30-92771419EED5}">
      <text>
        <r>
          <rPr>
            <b/>
            <sz val="9"/>
            <color indexed="81"/>
            <rFont val="Tahoma"/>
            <family val="2"/>
          </rPr>
          <t>Fauzia Khan:</t>
        </r>
        <r>
          <rPr>
            <sz val="9"/>
            <color indexed="81"/>
            <rFont val="Tahoma"/>
            <family val="2"/>
          </rPr>
          <t xml:space="preserve">
Table 5. Crash Rank for the Light Vehicle Making the Critical Action -All crashes on lin below:
https://rosap.ntl.bts.gov/view/dot/41932</t>
        </r>
      </text>
    </comment>
    <comment ref="B22" authorId="0" shapeId="0" xr:uid="{F6CF250C-2D1F-4AC4-B3AA-562FD9F2B81A}">
      <text>
        <r>
          <rPr>
            <b/>
            <sz val="9"/>
            <color indexed="81"/>
            <rFont val="Tahoma"/>
            <family val="2"/>
          </rPr>
          <t>Fauzia Khan:</t>
        </r>
        <r>
          <rPr>
            <sz val="9"/>
            <color indexed="81"/>
            <rFont val="Tahoma"/>
            <family val="2"/>
          </rPr>
          <t xml:space="preserve">
on link below:
https://shorturl.at/moIL6
see tables for all categories. Table 23 to Table 99</t>
        </r>
      </text>
    </comment>
    <comment ref="C58" authorId="0" shapeId="0" xr:uid="{C2371BC2-5311-400F-AFA8-DBFC50CC2D68}">
      <text>
        <r>
          <rPr>
            <b/>
            <sz val="9"/>
            <color indexed="81"/>
            <rFont val="Tahoma"/>
            <family val="2"/>
          </rPr>
          <t>Fauzia Khan:</t>
        </r>
        <r>
          <rPr>
            <sz val="9"/>
            <color indexed="81"/>
            <rFont val="Tahoma"/>
            <family val="2"/>
          </rPr>
          <t xml:space="preserve">
</t>
        </r>
        <r>
          <rPr>
            <b/>
            <sz val="9"/>
            <color indexed="81"/>
            <rFont val="Tahoma"/>
            <family val="2"/>
          </rPr>
          <t xml:space="preserve"> See
Chap. 1→Trends →Table 4</t>
        </r>
        <r>
          <rPr>
            <sz val="9"/>
            <color indexed="81"/>
            <rFont val="Tahoma"/>
            <family val="2"/>
          </rPr>
          <t xml:space="preserve">
People Killed and Injured, by Person Type and Vehicle Type, 1975-2021
on the link below:
https://cdan.dot.gov/tsftables/tsfar.htm#</t>
        </r>
      </text>
    </comment>
    <comment ref="D58" authorId="0" shapeId="0" xr:uid="{159635EA-ADED-46BE-8382-161109D13857}">
      <text>
        <r>
          <rPr>
            <b/>
            <sz val="9"/>
            <color indexed="81"/>
            <rFont val="Tahoma"/>
            <family val="2"/>
          </rPr>
          <t>Fauzia Khan:</t>
        </r>
        <r>
          <rPr>
            <sz val="9"/>
            <color indexed="81"/>
            <rFont val="Tahoma"/>
            <family val="2"/>
          </rPr>
          <t>See
Figure 21: Fatalities by kind of traffic participation – EU on link below:
https://shorturl.at/moIL6</t>
        </r>
      </text>
    </comment>
    <comment ref="G58" authorId="0" shapeId="0" xr:uid="{9E9A8995-09FE-45CC-9CD3-06CB12B329A3}">
      <text>
        <r>
          <rPr>
            <b/>
            <sz val="9"/>
            <color indexed="81"/>
            <rFont val="Tahoma"/>
            <family val="2"/>
          </rPr>
          <t>Fauzia Khan: See
Chap. 1→Trends →Table 4</t>
        </r>
        <r>
          <rPr>
            <sz val="9"/>
            <color indexed="81"/>
            <rFont val="Tahoma"/>
            <family val="2"/>
          </rPr>
          <t xml:space="preserve">
People Killed and Injured, by Person Type and Vehicle Type, 1975-</t>
        </r>
        <r>
          <rPr>
            <b/>
            <sz val="9"/>
            <color indexed="81"/>
            <rFont val="Tahoma"/>
            <family val="2"/>
          </rPr>
          <t>2021</t>
        </r>
        <r>
          <rPr>
            <sz val="9"/>
            <color indexed="81"/>
            <rFont val="Tahoma"/>
            <family val="2"/>
          </rPr>
          <t xml:space="preserve">
on the link below:
https://cdan.dot.gov/tsftables/tsfar.htm#
</t>
        </r>
      </text>
    </comment>
    <comment ref="H58" authorId="0" shapeId="0" xr:uid="{603651B6-1AA9-442D-9375-A1577526DC94}">
      <text>
        <r>
          <rPr>
            <b/>
            <sz val="9"/>
            <color indexed="81"/>
            <rFont val="Tahoma"/>
            <family val="2"/>
          </rPr>
          <t>Fauzia Khan:</t>
        </r>
        <r>
          <rPr>
            <sz val="9"/>
            <color indexed="81"/>
            <rFont val="Tahoma"/>
            <family val="2"/>
          </rPr>
          <t xml:space="preserve">
Figure 21: Fatalities by kind of traffic participation – EU on link below:
https://shorturl.at/moIL6</t>
        </r>
      </text>
    </comment>
    <comment ref="C69" authorId="0" shapeId="0" xr:uid="{C2C226D2-C3B9-49E2-9E36-C927E08BEA69}">
      <text>
        <r>
          <rPr>
            <b/>
            <sz val="9"/>
            <color indexed="81"/>
            <rFont val="Tahoma"/>
            <family val="2"/>
          </rPr>
          <t>Fauzia Khan:</t>
        </r>
        <r>
          <rPr>
            <sz val="9"/>
            <color indexed="81"/>
            <rFont val="Tahoma"/>
            <family val="2"/>
          </rPr>
          <t xml:space="preserve"> </t>
        </r>
        <r>
          <rPr>
            <b/>
            <sz val="9"/>
            <color indexed="81"/>
            <rFont val="Tahoma"/>
            <family val="2"/>
          </rPr>
          <t>Goto Chap. 2→Time →Table 26.</t>
        </r>
        <r>
          <rPr>
            <sz val="9"/>
            <color indexed="81"/>
            <rFont val="Tahoma"/>
            <family val="2"/>
          </rPr>
          <t xml:space="preserve">
https://cdan.dot.gov/tsftables/tsfar.htm#rash Severity, 2021</t>
        </r>
      </text>
    </comment>
    <comment ref="D69" authorId="0" shapeId="0" xr:uid="{6CA6A416-7101-4AEC-A638-9E7F5DB3C8EB}">
      <text>
        <r>
          <rPr>
            <b/>
            <sz val="9"/>
            <color indexed="81"/>
            <rFont val="Tahoma"/>
            <family val="2"/>
          </rPr>
          <t xml:space="preserve">Fauzia Khan: 
</t>
        </r>
        <r>
          <rPr>
            <sz val="9"/>
            <color indexed="81"/>
            <rFont val="Tahoma"/>
            <family val="2"/>
          </rPr>
          <t>See
Figure 24: Fatalities by weather condition – EU on link below:
https://shorturl.at/moIL6</t>
        </r>
      </text>
    </comment>
    <comment ref="C80" authorId="0" shapeId="0" xr:uid="{AB1E7226-6876-4140-8ED7-28A88BC16984}">
      <text>
        <r>
          <rPr>
            <b/>
            <sz val="9"/>
            <color indexed="81"/>
            <rFont val="Tahoma"/>
            <family val="2"/>
          </rPr>
          <t>Fauzia Khan: Goto Chap. 2→Time →Table 26.</t>
        </r>
        <r>
          <rPr>
            <sz val="9"/>
            <color indexed="81"/>
            <rFont val="Tahoma"/>
            <family val="2"/>
          </rPr>
          <t xml:space="preserve">
https://cdan.dot.gov/tsftables/tsfar.htm#</t>
        </r>
      </text>
    </comment>
    <comment ref="D80" authorId="0" shapeId="0" xr:uid="{6A2B48A1-D31F-4625-9F8F-B511CE9B67F5}">
      <text>
        <r>
          <rPr>
            <b/>
            <sz val="9"/>
            <color indexed="81"/>
            <rFont val="Tahoma"/>
            <family val="2"/>
          </rPr>
          <t>Fauzia Khan: See</t>
        </r>
        <r>
          <rPr>
            <sz val="9"/>
            <color indexed="81"/>
            <rFont val="Tahoma"/>
            <family val="2"/>
          </rPr>
          <t xml:space="preserve">
Table 40.
https://obserwatoriumbrd.pl/wp-content/uploads/2023/01/Annual-Accident-Report-2021.pdf</t>
        </r>
      </text>
    </comment>
    <comment ref="C94" authorId="0" shapeId="0" xr:uid="{DBF0AB74-B1FA-4AC6-A619-9F549C80958C}">
      <text>
        <r>
          <rPr>
            <b/>
            <sz val="9"/>
            <color indexed="81"/>
            <rFont val="Tahoma"/>
            <family val="2"/>
          </rPr>
          <t>Fauzia Khan:</t>
        </r>
        <r>
          <rPr>
            <sz val="9"/>
            <color indexed="81"/>
            <rFont val="Tahoma"/>
            <family val="2"/>
          </rPr>
          <t xml:space="preserve">
See Table :
Vehicles Involved in Single- and Two-Vehicle Fatal Crashes by Vehicle Maneuver - State : USA, Year : 2021 on link bwlow:
https://www-fars.nhtsa.dot.gov/Vehicles/VehiclesAllVehicles.aspx
</t>
        </r>
      </text>
    </comment>
    <comment ref="D94" authorId="0" shapeId="0" xr:uid="{08726E66-E7FF-40A5-B8EB-1660F441BAEF}">
      <text>
        <r>
          <rPr>
            <b/>
            <sz val="9"/>
            <color indexed="81"/>
            <rFont val="Tahoma"/>
            <family val="2"/>
          </rPr>
          <t>Fauzia Khan:</t>
        </r>
        <r>
          <rPr>
            <sz val="9"/>
            <color indexed="81"/>
            <rFont val="Tahoma"/>
            <family val="2"/>
          </rPr>
          <t xml:space="preserve">
There is no explicit table for Driving Manuevers in D2. For every category, we manulay extracted and count the total auvers. The calculation is shown in next sheet named as "Extracted DrivIng Mane. in D2.</t>
        </r>
      </text>
    </comment>
    <comment ref="D114" authorId="0" shapeId="0" xr:uid="{947AEB73-2F46-4763-9D49-68078619CAD6}">
      <text>
        <r>
          <rPr>
            <b/>
            <sz val="9"/>
            <color indexed="81"/>
            <rFont val="Tahoma"/>
            <family val="2"/>
          </rPr>
          <t>Fauzia Khan:</t>
        </r>
        <r>
          <rPr>
            <sz val="9"/>
            <color indexed="81"/>
            <rFont val="Tahoma"/>
            <family val="2"/>
          </rPr>
          <t xml:space="preserve">
See Figure 23: Fatalities by road type – EU on link below:
https://shorturl.at/moIL6</t>
        </r>
      </text>
    </comment>
    <comment ref="B120" authorId="0" shapeId="0" xr:uid="{77606325-523E-4F6B-B9C8-CF645A9C4D44}">
      <text>
        <r>
          <rPr>
            <b/>
            <sz val="9"/>
            <color indexed="81"/>
            <rFont val="Tahoma"/>
            <family val="2"/>
          </rPr>
          <t>Fauzia Khan:</t>
        </r>
        <r>
          <rPr>
            <sz val="9"/>
            <color indexed="81"/>
            <rFont val="Tahoma"/>
            <family val="2"/>
          </rPr>
          <t xml:space="preserve">
Table 42
Passenger Cars Involved in Crashes, by Most Harmful Event and Crash Severity, 2021: https://cdan.dot.gov/SASJobExecution/</t>
        </r>
      </text>
    </comment>
  </commentList>
</comments>
</file>

<file path=xl/sharedStrings.xml><?xml version="1.0" encoding="utf-8"?>
<sst xmlns="http://schemas.openxmlformats.org/spreadsheetml/2006/main" count="417" uniqueCount="216">
  <si>
    <t>Total</t>
  </si>
  <si>
    <t>Turning Left</t>
  </si>
  <si>
    <t>Stopped in Roadway</t>
  </si>
  <si>
    <t>Turning Right</t>
  </si>
  <si>
    <t>Decelerating in Road</t>
  </si>
  <si>
    <t>Merging/Changing Lanes</t>
  </si>
  <si>
    <t>Negotiating a Curve</t>
  </si>
  <si>
    <t>Backing Up (Other Than for Parking Position)</t>
  </si>
  <si>
    <t>Passing or Overtaking Another Vehicle</t>
  </si>
  <si>
    <t>Starting in Road</t>
  </si>
  <si>
    <t>Leaving a Parking Position</t>
  </si>
  <si>
    <t>Making a U--turn</t>
  </si>
  <si>
    <t>Entering a Parking Position</t>
  </si>
  <si>
    <t>Disabled or "Parked" in Travel Lane</t>
  </si>
  <si>
    <t>Other Maneuver</t>
  </si>
  <si>
    <t>Unknown</t>
  </si>
  <si>
    <t xml:space="preserve">Total </t>
  </si>
  <si>
    <t>%</t>
  </si>
  <si>
    <t xml:space="preserve">Crossing Paths </t>
  </si>
  <si>
    <t xml:space="preserve">Lane Change </t>
  </si>
  <si>
    <t xml:space="preserve">Pedalcyclist </t>
  </si>
  <si>
    <t xml:space="preserve">Pedestrian </t>
  </si>
  <si>
    <t>Opposite Direction</t>
  </si>
  <si>
    <t xml:space="preserve">Animal </t>
  </si>
  <si>
    <t>Rear-End  / lead car following</t>
  </si>
  <si>
    <t>Weather Conditions -US</t>
  </si>
  <si>
    <t>Normal</t>
  </si>
  <si>
    <t>Rain</t>
  </si>
  <si>
    <t>Snow/Sleet</t>
  </si>
  <si>
    <t>Other</t>
  </si>
  <si>
    <t>https://cdan.dot.gov/tsftables/tsfar.htm#</t>
  </si>
  <si>
    <t>Daylight</t>
  </si>
  <si>
    <t>Dark, but Lighted</t>
  </si>
  <si>
    <t>Dark</t>
  </si>
  <si>
    <t>Dawn or Dusk</t>
  </si>
  <si>
    <t>Lightning conditon - US</t>
  </si>
  <si>
    <t>Pedestrians</t>
  </si>
  <si>
    <t>Pedalcyclists</t>
  </si>
  <si>
    <t>Motorcyclists</t>
  </si>
  <si>
    <t>file:///C:/Users/Fauzia%20Khan/Downloads/Overview%20of%20Motor%20Vehicle%20Crashes%20in%202020%20(2).pdf</t>
  </si>
  <si>
    <t>Lightning conditon - Europe</t>
  </si>
  <si>
    <t>Darnkness</t>
  </si>
  <si>
    <t>Twilight</t>
  </si>
  <si>
    <t>Urban</t>
  </si>
  <si>
    <t>Motor way</t>
  </si>
  <si>
    <t>8 percent</t>
  </si>
  <si>
    <t>38 percent</t>
  </si>
  <si>
    <t>3 percent</t>
  </si>
  <si>
    <t xml:space="preserve">Road Departure </t>
  </si>
  <si>
    <t xml:space="preserve">Control Loss </t>
  </si>
  <si>
    <t>Actors killed/Vunerable users -US</t>
  </si>
  <si>
    <t xml:space="preserve">Category 1 – Left Turn Across Path – Opposite Direction (LTAP-OD) </t>
  </si>
  <si>
    <t>Category 2 – Left Turn Across Path – Same Direction (LTAP-SD)</t>
  </si>
  <si>
    <t xml:space="preserve">Category 3 – Left Turn Across Path – Right Direction (LTAP-RD) </t>
  </si>
  <si>
    <t>Category 4 – Left Turn Across Path – Left Direction (LTAP-LD)</t>
  </si>
  <si>
    <t>Category 5 – Right Turn Across Path – Opposite Direction (RTAP-OD)</t>
  </si>
  <si>
    <t>Category 7 – Right Turn Across Path – Right Direction (RTAP-RD)</t>
  </si>
  <si>
    <t>Category 8 – Right Turn Across Path – Left Direction (RTAP-LD)</t>
  </si>
  <si>
    <t>Category 9 – Oncoming</t>
  </si>
  <si>
    <t>Category 10 – Straight Crossing Path – Same Direction – Turning (SCP-SDT)</t>
  </si>
  <si>
    <t>Category 11 – Rear End – Following Vehicle (RE-FV)</t>
  </si>
  <si>
    <t>Category 12 – Straight Crossing Path – Same Direction – Lane Change (SCP-SDLC)</t>
  </si>
  <si>
    <t xml:space="preserve">Category 13 – Straight Crossing Path – Right Direction (SCP-RD) </t>
  </si>
  <si>
    <t>Category 14 – Straight Crossing Path – Left Direction (SCP-LD)</t>
  </si>
  <si>
    <t xml:space="preserve">Category 15 – Rear End –Previous Vehicle (RE-PV) </t>
  </si>
  <si>
    <t xml:space="preserve">Category 16 – Parallel Driving (PD) </t>
  </si>
  <si>
    <t xml:space="preserve"> Category 17 – Lane Change – Same Direction (LC-SD)</t>
  </si>
  <si>
    <t>Category 18 – Lane Change – Opposite Direction (LC-OD)</t>
  </si>
  <si>
    <t xml:space="preserve">Category 20 – Loss Of Control in Straight Line (LOC-SL) </t>
  </si>
  <si>
    <t xml:space="preserve">Category 19 – Reverse </t>
  </si>
  <si>
    <t xml:space="preserve">Category 21 – Loss Of Control in Curve (LOC-CU) </t>
  </si>
  <si>
    <t>Category 22 – Loss Of Control at Turning (LOC-TU)</t>
  </si>
  <si>
    <t>Category 23 – Rail Vehicle</t>
  </si>
  <si>
    <t>Category 24 – Animals / Objects</t>
  </si>
  <si>
    <t xml:space="preserve"> Category 25 – Brake Down</t>
  </si>
  <si>
    <t xml:space="preserve"> Category 26 – Inability  </t>
  </si>
  <si>
    <t>Category 27 – Sudden Vehicle Damage</t>
  </si>
  <si>
    <t xml:space="preserve"> Category 28 – Dooring</t>
  </si>
  <si>
    <t>Crossing path</t>
  </si>
  <si>
    <t>opposite direction</t>
  </si>
  <si>
    <t>Crosing path</t>
  </si>
  <si>
    <t>Reversing</t>
  </si>
  <si>
    <t>Control Loss</t>
  </si>
  <si>
    <t>Animal Interaction</t>
  </si>
  <si>
    <t>Animal interaction</t>
  </si>
  <si>
    <t>Miscelleanous</t>
  </si>
  <si>
    <t>Mopeds</t>
  </si>
  <si>
    <t>Busses</t>
  </si>
  <si>
    <t>Others</t>
  </si>
  <si>
    <t>Heavy goods vehicles</t>
  </si>
  <si>
    <t>Weather Conditions-Europe</t>
  </si>
  <si>
    <t>Dry</t>
  </si>
  <si>
    <t>Fog /mist</t>
  </si>
  <si>
    <t>Strong wind</t>
  </si>
  <si>
    <t>Passenger Cars</t>
  </si>
  <si>
    <t>Light Trucks</t>
  </si>
  <si>
    <t>Suv</t>
  </si>
  <si>
    <t>pickups</t>
  </si>
  <si>
    <t>vans</t>
  </si>
  <si>
    <t>Large trucks</t>
  </si>
  <si>
    <t>passenger vehicle</t>
  </si>
  <si>
    <t>two wheeler</t>
  </si>
  <si>
    <t>bicyle</t>
  </si>
  <si>
    <t>pedestrain</t>
  </si>
  <si>
    <t>other</t>
  </si>
  <si>
    <t>Rear-end</t>
  </si>
  <si>
    <t>Lane change</t>
  </si>
  <si>
    <t>Reverse</t>
  </si>
  <si>
    <t>Control loss</t>
  </si>
  <si>
    <t>Pedestrain intraction</t>
  </si>
  <si>
    <t>Rank</t>
  </si>
  <si>
    <t xml:space="preserve">Category 6 – Right Turn Across Path – Same Direction (RTAP-SD) </t>
  </si>
  <si>
    <t>Human Fault</t>
  </si>
  <si>
    <t>Total occupants</t>
  </si>
  <si>
    <t>n=38824</t>
  </si>
  <si>
    <t>n=39,508</t>
  </si>
  <si>
    <t>light lit</t>
  </si>
  <si>
    <t>light unlit</t>
  </si>
  <si>
    <t>no lights</t>
  </si>
  <si>
    <t>none/unlit</t>
  </si>
  <si>
    <t>Fatal Crashes</t>
  </si>
  <si>
    <t>Non-Fatal Crashes</t>
  </si>
  <si>
    <t xml:space="preserve">Injury Crashes </t>
  </si>
  <si>
    <t>Property-Damage-Only Crashes</t>
  </si>
  <si>
    <t>Overview accident numbers-US</t>
  </si>
  <si>
    <t>n= 6,756,084</t>
  </si>
  <si>
    <t>Actors</t>
  </si>
  <si>
    <t>Dawn/Twilight</t>
  </si>
  <si>
    <t>Lightning Condition</t>
  </si>
  <si>
    <t>-</t>
  </si>
  <si>
    <t xml:space="preserve">Weather Conditions </t>
  </si>
  <si>
    <t>Driving Straight</t>
  </si>
  <si>
    <t>Cyclist interarction</t>
  </si>
  <si>
    <t>Turning scenario</t>
  </si>
  <si>
    <t>Cyclist interaction</t>
  </si>
  <si>
    <t>Pedestrain interaction</t>
  </si>
  <si>
    <t>Cyclist Interaction</t>
  </si>
  <si>
    <t>Others in vehicles</t>
  </si>
  <si>
    <t>At Junction</t>
  </si>
  <si>
    <t>Not at Junction</t>
  </si>
  <si>
    <t xml:space="preserve">Road Layout </t>
  </si>
  <si>
    <t>Number of Fatalities</t>
  </si>
  <si>
    <t>Scenario Groups</t>
  </si>
  <si>
    <t>Rear-end/Following lead vehicle</t>
  </si>
  <si>
    <t>Rearranged scenario group based on rank</t>
  </si>
  <si>
    <t>Fatality Statisitical Groups in D1 Dataset - US Dataset</t>
  </si>
  <si>
    <t>Scenario groups in SSTSS process</t>
  </si>
  <si>
    <t>Priority/Rank</t>
  </si>
  <si>
    <t>Fatality Statisitical Groups in D2 Dataset - EU Dataset</t>
  </si>
  <si>
    <t>Mapping of statsicitcal group in D2 to Scenario Groups in SSTSS process</t>
  </si>
  <si>
    <t>Rear-End</t>
  </si>
  <si>
    <t>Lead car following</t>
  </si>
  <si>
    <t>Pedestrian Interaction</t>
  </si>
  <si>
    <t>Passenger car</t>
  </si>
  <si>
    <t>Scenario Groups in SSTSS Process</t>
  </si>
  <si>
    <t>Adding Fatalities for each sceanrio group and coressponding to it.</t>
  </si>
  <si>
    <t>both cyclist +two wheeler are includd in one group i.e.; Cyclist Interaction.</t>
  </si>
  <si>
    <t>Driving  Maneuver</t>
  </si>
  <si>
    <t>Vehicles</t>
  </si>
  <si>
    <t>Fatality Statisitics for Scenario Sub elements in D1 and D2</t>
  </si>
  <si>
    <t xml:space="preserve"> Fatality Statisitics for sub-sub Elements in Both D1 and D2</t>
  </si>
  <si>
    <t>Unknown Actors</t>
  </si>
  <si>
    <t>Total sum for all types of for vehicles</t>
  </si>
  <si>
    <t>Motorcyclist</t>
  </si>
  <si>
    <t>Total sum for all types of for motorcyclist (Moped+Mototrcylist)</t>
  </si>
  <si>
    <t>D1 - US</t>
  </si>
  <si>
    <t>D2 - EU</t>
  </si>
  <si>
    <t>* Rows Highlighted with blue  colour shows common Sub-elements in D1 and D2  i.e, (D1 overlap) and (D2 overlap)</t>
  </si>
  <si>
    <t>*Motor cyclist sub sub elements in Brown colour</t>
  </si>
  <si>
    <t>**Vehicles sub sub elements in green colour</t>
  </si>
  <si>
    <t xml:space="preserve">Fixed Object </t>
  </si>
  <si>
    <t xml:space="preserve"> Fatality Statisitical Groups -US</t>
  </si>
  <si>
    <t xml:space="preserve"> Mapping of statistical group in D1 to Scenario Groups in SSTSS process and  Ranking of Scenario Groups</t>
  </si>
  <si>
    <t>* similar groups are shown in one colour. E.g., all fatality statistical groups mapped to crossing path is shown in blue colour.</t>
  </si>
  <si>
    <t>Backing Up</t>
  </si>
  <si>
    <t>25+2</t>
  </si>
  <si>
    <t>45+30+15</t>
  </si>
  <si>
    <t>168+1+14</t>
  </si>
  <si>
    <t>8+24</t>
  </si>
  <si>
    <t>1+4+3</t>
  </si>
  <si>
    <t>27+4</t>
  </si>
  <si>
    <t>130+10+</t>
  </si>
  <si>
    <t>11+3+3</t>
  </si>
  <si>
    <t>58+12+10+3+1+47+11+20+4</t>
  </si>
  <si>
    <t>1+1</t>
  </si>
  <si>
    <t>1+1+2+2+5</t>
  </si>
  <si>
    <t>26+7+1+4+1</t>
  </si>
  <si>
    <t>2+1+1+2</t>
  </si>
  <si>
    <t xml:space="preserve">Driving Straight </t>
  </si>
  <si>
    <t>4+121+1+4+2</t>
  </si>
  <si>
    <t>19+</t>
  </si>
  <si>
    <t>7+92+6+149+</t>
  </si>
  <si>
    <t>72+1+4+4+2</t>
  </si>
  <si>
    <t>1+4</t>
  </si>
  <si>
    <t>41+14+5+1+59+17+24</t>
  </si>
  <si>
    <t>7+26+1</t>
  </si>
  <si>
    <t>1+1+4</t>
  </si>
  <si>
    <t>1+31+3+3+2+7+3</t>
  </si>
  <si>
    <t>2+8+11</t>
  </si>
  <si>
    <t>2+43</t>
  </si>
  <si>
    <t>9+2+2+6</t>
  </si>
  <si>
    <t>146+3+6+1+</t>
  </si>
  <si>
    <t>17+1</t>
  </si>
  <si>
    <t>91+72+1</t>
  </si>
  <si>
    <t>5+8+12+1</t>
  </si>
  <si>
    <t>13+</t>
  </si>
  <si>
    <t>nil</t>
  </si>
  <si>
    <t>2+13+1</t>
  </si>
  <si>
    <t>3+1</t>
  </si>
  <si>
    <t>49+33+65</t>
  </si>
  <si>
    <t>29+3</t>
  </si>
  <si>
    <t>Going Straight</t>
  </si>
  <si>
    <t>Figures in SECURE</t>
  </si>
  <si>
    <t xml:space="preserve">Total number </t>
  </si>
  <si>
    <t>Summary of Driving Maneuver in D2 - EU Dataset</t>
  </si>
  <si>
    <t>Driving Maneuver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</si>
</sst>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7999816888943144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C1C1C1"/>
      </left>
      <right style="thin">
        <color indexed="64"/>
      </right>
      <top style="thin">
        <color rgb="FFC1C1C1"/>
      </top>
      <bottom style="thin">
        <color rgb="FFC1C1C1"/>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C1C1C1"/>
      </left>
      <right style="thin">
        <color indexed="64"/>
      </right>
      <top style="thin">
        <color rgb="FFC1C1C1"/>
      </top>
      <bottom/>
      <diagonal/>
    </border>
    <border>
      <left style="thin">
        <color rgb="FFC1C1C1"/>
      </left>
      <right style="thin">
        <color indexed="64"/>
      </right>
      <top/>
      <bottom style="thin">
        <color rgb="FFC1C1C1"/>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69">
    <xf numFmtId="0" fontId="0" fillId="0" borderId="0" xfId="0"/>
    <xf numFmtId="0" fontId="0" fillId="0" borderId="5" xfId="0" applyBorder="1"/>
    <xf numFmtId="0" fontId="0" fillId="0" borderId="0" xfId="0" applyBorder="1"/>
    <xf numFmtId="0" fontId="0" fillId="0" borderId="6" xfId="0" applyBorder="1"/>
    <xf numFmtId="0" fontId="0" fillId="0" borderId="1" xfId="0" applyBorder="1"/>
    <xf numFmtId="3" fontId="0" fillId="0" borderId="1" xfId="0" applyNumberFormat="1" applyBorder="1"/>
    <xf numFmtId="9" fontId="0" fillId="0" borderId="1" xfId="0" applyNumberFormat="1" applyBorder="1"/>
    <xf numFmtId="0" fontId="1" fillId="0" borderId="2" xfId="0" applyFont="1" applyBorder="1"/>
    <xf numFmtId="164" fontId="0" fillId="2" borderId="10" xfId="0" applyNumberFormat="1" applyFont="1" applyFill="1" applyBorder="1" applyAlignment="1">
      <alignment horizontal="right"/>
    </xf>
    <xf numFmtId="0" fontId="0" fillId="0" borderId="7" xfId="0" applyBorder="1"/>
    <xf numFmtId="0" fontId="0" fillId="0" borderId="9" xfId="0" applyBorder="1"/>
    <xf numFmtId="0" fontId="2" fillId="0" borderId="7" xfId="1" applyBorder="1"/>
    <xf numFmtId="0" fontId="0" fillId="0" borderId="4" xfId="0" applyBorder="1"/>
    <xf numFmtId="0" fontId="0" fillId="0" borderId="5" xfId="0" applyFill="1" applyBorder="1"/>
    <xf numFmtId="3" fontId="0" fillId="0" borderId="6" xfId="0" applyNumberFormat="1" applyBorder="1"/>
    <xf numFmtId="9" fontId="0" fillId="0" borderId="11" xfId="0" applyNumberFormat="1" applyBorder="1"/>
    <xf numFmtId="9" fontId="0" fillId="0" borderId="6" xfId="0" applyNumberFormat="1" applyBorder="1"/>
    <xf numFmtId="9" fontId="0" fillId="0" borderId="9" xfId="0" applyNumberFormat="1" applyBorder="1"/>
    <xf numFmtId="0" fontId="2" fillId="0" borderId="0" xfId="1" applyBorder="1"/>
    <xf numFmtId="0" fontId="0" fillId="0" borderId="8" xfId="0" applyBorder="1"/>
    <xf numFmtId="0" fontId="0" fillId="0" borderId="15" xfId="0" applyBorder="1"/>
    <xf numFmtId="0" fontId="0" fillId="0" borderId="0" xfId="0" applyBorder="1" applyAlignment="1">
      <alignment horizontal="center"/>
    </xf>
    <xf numFmtId="0" fontId="0" fillId="0" borderId="0" xfId="0" applyFill="1" applyBorder="1"/>
    <xf numFmtId="10" fontId="0" fillId="0" borderId="6" xfId="0" applyNumberFormat="1" applyBorder="1"/>
    <xf numFmtId="0" fontId="2" fillId="0" borderId="7" xfId="1" applyFill="1" applyBorder="1"/>
    <xf numFmtId="0" fontId="1" fillId="0" borderId="0" xfId="0" applyFont="1" applyBorder="1" applyAlignment="1">
      <alignment horizontal="center"/>
    </xf>
    <xf numFmtId="9" fontId="0" fillId="0" borderId="0" xfId="0" applyNumberFormat="1" applyBorder="1"/>
    <xf numFmtId="0" fontId="2" fillId="0" borderId="0" xfId="1" applyBorder="1" applyAlignment="1">
      <alignment horizontal="center"/>
    </xf>
    <xf numFmtId="0" fontId="1" fillId="0" borderId="3" xfId="0" applyFont="1" applyBorder="1"/>
    <xf numFmtId="0" fontId="1" fillId="0" borderId="4" xfId="0" applyFont="1" applyBorder="1"/>
    <xf numFmtId="3" fontId="0" fillId="0" borderId="0" xfId="0" applyNumberFormat="1"/>
    <xf numFmtId="3" fontId="0" fillId="0" borderId="9" xfId="0" applyNumberFormat="1" applyBorder="1"/>
    <xf numFmtId="3" fontId="0" fillId="0" borderId="0" xfId="0" applyNumberFormat="1" applyBorder="1"/>
    <xf numFmtId="3" fontId="0" fillId="0" borderId="0" xfId="0" applyNumberFormat="1" applyFill="1" applyBorder="1"/>
    <xf numFmtId="2" fontId="0" fillId="0" borderId="6" xfId="0" applyNumberFormat="1" applyBorder="1"/>
    <xf numFmtId="0" fontId="2" fillId="0" borderId="8" xfId="1" applyBorder="1"/>
    <xf numFmtId="2" fontId="0" fillId="0" borderId="0" xfId="0" applyNumberFormat="1"/>
    <xf numFmtId="2" fontId="0" fillId="0" borderId="0" xfId="0" applyNumberFormat="1" applyBorder="1"/>
    <xf numFmtId="0" fontId="0" fillId="4" borderId="0" xfId="0" applyFill="1"/>
    <xf numFmtId="0" fontId="0" fillId="4" borderId="5" xfId="0" applyFill="1" applyBorder="1"/>
    <xf numFmtId="2" fontId="0" fillId="4" borderId="0" xfId="0" applyNumberFormat="1" applyFill="1" applyBorder="1"/>
    <xf numFmtId="0" fontId="0" fillId="3" borderId="1" xfId="0" applyFill="1" applyBorder="1"/>
    <xf numFmtId="0" fontId="0" fillId="0" borderId="12" xfId="0" applyBorder="1"/>
    <xf numFmtId="0" fontId="0" fillId="0" borderId="1" xfId="0" applyFill="1" applyBorder="1"/>
    <xf numFmtId="2" fontId="0" fillId="0" borderId="1" xfId="0" applyNumberFormat="1" applyBorder="1"/>
    <xf numFmtId="2" fontId="0" fillId="0" borderId="1" xfId="0" applyNumberFormat="1" applyFill="1" applyBorder="1" applyAlignment="1">
      <alignment horizontal="center"/>
    </xf>
    <xf numFmtId="2" fontId="0" fillId="0" borderId="1" xfId="0" applyNumberFormat="1" applyBorder="1" applyAlignment="1">
      <alignment horizontal="center"/>
    </xf>
    <xf numFmtId="0" fontId="0" fillId="5" borderId="1" xfId="0" applyFill="1" applyBorder="1"/>
    <xf numFmtId="2" fontId="0" fillId="5" borderId="1" xfId="0" applyNumberFormat="1" applyFill="1" applyBorder="1"/>
    <xf numFmtId="0" fontId="0" fillId="0" borderId="0" xfId="0" applyAlignment="1">
      <alignment wrapText="1"/>
    </xf>
    <xf numFmtId="0" fontId="0" fillId="6" borderId="1" xfId="0" applyFill="1" applyBorder="1"/>
    <xf numFmtId="0" fontId="1" fillId="0" borderId="1" xfId="0" applyFont="1" applyBorder="1"/>
    <xf numFmtId="0" fontId="1" fillId="0" borderId="1" xfId="0" applyFont="1" applyBorder="1" applyAlignment="1">
      <alignment horizontal="center"/>
    </xf>
    <xf numFmtId="0" fontId="0" fillId="0" borderId="1" xfId="0" applyBorder="1" applyAlignment="1">
      <alignment horizontal="center"/>
    </xf>
    <xf numFmtId="0" fontId="1" fillId="0" borderId="12" xfId="0" applyFont="1" applyBorder="1" applyAlignment="1">
      <alignment horizontal="center"/>
    </xf>
    <xf numFmtId="0" fontId="0" fillId="0" borderId="13" xfId="0" applyBorder="1" applyAlignment="1">
      <alignment horizontal="center"/>
    </xf>
    <xf numFmtId="0" fontId="1" fillId="0" borderId="13" xfId="0" applyFont="1" applyBorder="1" applyAlignment="1">
      <alignment horizontal="center"/>
    </xf>
    <xf numFmtId="0" fontId="1" fillId="0" borderId="1" xfId="0" applyFont="1" applyBorder="1" applyAlignment="1">
      <alignment horizontal="center"/>
    </xf>
    <xf numFmtId="0" fontId="1" fillId="0" borderId="0" xfId="0" applyFont="1" applyBorder="1"/>
    <xf numFmtId="0" fontId="0" fillId="0" borderId="6" xfId="0" applyFill="1" applyBorder="1"/>
    <xf numFmtId="0" fontId="0" fillId="0" borderId="9" xfId="0" applyFill="1" applyBorder="1"/>
    <xf numFmtId="0" fontId="1" fillId="0" borderId="0" xfId="0" applyFont="1"/>
    <xf numFmtId="0" fontId="1" fillId="0" borderId="5" xfId="0" applyFont="1" applyBorder="1"/>
    <xf numFmtId="3" fontId="1" fillId="0" borderId="0" xfId="0" applyNumberFormat="1" applyFont="1" applyBorder="1"/>
    <xf numFmtId="0" fontId="1" fillId="0" borderId="6" xfId="0" applyFont="1" applyBorder="1"/>
    <xf numFmtId="164" fontId="1" fillId="2" borderId="10" xfId="0" applyNumberFormat="1" applyFont="1" applyFill="1" applyBorder="1" applyAlignment="1">
      <alignment horizontal="right"/>
    </xf>
    <xf numFmtId="2" fontId="1" fillId="0" borderId="0" xfId="0" applyNumberFormat="1" applyFont="1"/>
    <xf numFmtId="0" fontId="1" fillId="0" borderId="11" xfId="0" applyFont="1" applyBorder="1"/>
    <xf numFmtId="2" fontId="1" fillId="0" borderId="0" xfId="0" applyNumberFormat="1" applyFont="1" applyBorder="1"/>
    <xf numFmtId="3" fontId="1" fillId="0" borderId="6" xfId="0" applyNumberFormat="1" applyFont="1" applyBorder="1"/>
    <xf numFmtId="0" fontId="0" fillId="0" borderId="0" xfId="0" applyAlignment="1">
      <alignment horizontal="center"/>
    </xf>
    <xf numFmtId="0" fontId="1" fillId="0" borderId="1" xfId="0" applyFont="1" applyBorder="1" applyAlignment="1"/>
    <xf numFmtId="0" fontId="1" fillId="0" borderId="0" xfId="0" applyFont="1" applyFill="1" applyBorder="1"/>
    <xf numFmtId="0" fontId="0" fillId="0" borderId="0" xfId="0" applyNumberFormat="1" applyBorder="1"/>
    <xf numFmtId="0" fontId="1" fillId="0" borderId="15" xfId="0" applyFont="1" applyBorder="1"/>
    <xf numFmtId="0" fontId="0" fillId="0" borderId="0" xfId="0" applyBorder="1" applyAlignment="1"/>
    <xf numFmtId="164" fontId="0" fillId="2" borderId="23" xfId="0" applyNumberFormat="1" applyFont="1" applyFill="1" applyBorder="1" applyAlignment="1">
      <alignment horizontal="right"/>
    </xf>
    <xf numFmtId="164" fontId="0" fillId="2" borderId="24" xfId="0" applyNumberFormat="1" applyFont="1" applyFill="1" applyBorder="1" applyAlignment="1">
      <alignment horizontal="right"/>
    </xf>
    <xf numFmtId="0" fontId="0" fillId="0" borderId="17" xfId="0" applyBorder="1"/>
    <xf numFmtId="0" fontId="0" fillId="0" borderId="25" xfId="0" applyBorder="1"/>
    <xf numFmtId="0" fontId="0" fillId="0" borderId="18" xfId="0" applyBorder="1"/>
    <xf numFmtId="0" fontId="1" fillId="0" borderId="26" xfId="0" applyFont="1" applyBorder="1"/>
    <xf numFmtId="0" fontId="1" fillId="0" borderId="20" xfId="0" applyFont="1" applyBorder="1"/>
    <xf numFmtId="0" fontId="0" fillId="0" borderId="26" xfId="0" applyBorder="1"/>
    <xf numFmtId="0" fontId="0" fillId="0" borderId="20" xfId="0" applyBorder="1"/>
    <xf numFmtId="0" fontId="0" fillId="0" borderId="21" xfId="0" applyBorder="1"/>
    <xf numFmtId="0" fontId="0" fillId="0" borderId="28" xfId="0" applyBorder="1"/>
    <xf numFmtId="0" fontId="0" fillId="0" borderId="22" xfId="0" applyBorder="1"/>
    <xf numFmtId="0" fontId="1" fillId="0" borderId="20" xfId="0" applyFont="1" applyBorder="1" applyAlignment="1"/>
    <xf numFmtId="0" fontId="1" fillId="0" borderId="12" xfId="0" applyFont="1" applyBorder="1" applyAlignment="1"/>
    <xf numFmtId="0" fontId="1" fillId="0" borderId="1" xfId="0" applyNumberFormat="1" applyFont="1" applyFill="1" applyBorder="1" applyAlignment="1">
      <alignment horizontal="center"/>
    </xf>
    <xf numFmtId="0" fontId="1" fillId="0" borderId="11" xfId="0" applyFont="1" applyBorder="1" applyAlignment="1">
      <alignment horizontal="center"/>
    </xf>
    <xf numFmtId="0" fontId="0" fillId="0" borderId="1" xfId="0" applyNumberFormat="1" applyBorder="1" applyAlignment="1">
      <alignment horizontal="center"/>
    </xf>
    <xf numFmtId="0" fontId="0" fillId="0" borderId="1" xfId="0" applyNumberFormat="1" applyFill="1" applyBorder="1" applyAlignment="1">
      <alignment horizontal="center"/>
    </xf>
    <xf numFmtId="0" fontId="0" fillId="0" borderId="11" xfId="0" applyBorder="1" applyAlignment="1">
      <alignment horizontal="center"/>
    </xf>
    <xf numFmtId="0" fontId="0" fillId="0" borderId="15"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25" xfId="0" applyBorder="1" applyAlignment="1">
      <alignment horizontal="center"/>
    </xf>
    <xf numFmtId="0" fontId="0" fillId="0" borderId="31" xfId="0" applyBorder="1"/>
    <xf numFmtId="0" fontId="0" fillId="0" borderId="19" xfId="0" applyBorder="1"/>
    <xf numFmtId="0" fontId="0" fillId="0" borderId="27" xfId="0" applyBorder="1"/>
    <xf numFmtId="0" fontId="0" fillId="0" borderId="28" xfId="0" applyBorder="1" applyAlignment="1">
      <alignment horizontal="center"/>
    </xf>
    <xf numFmtId="0" fontId="1" fillId="0" borderId="26" xfId="0" applyFont="1" applyBorder="1" applyAlignment="1">
      <alignment horizontal="center"/>
    </xf>
    <xf numFmtId="0" fontId="0" fillId="0" borderId="27" xfId="0" applyBorder="1" applyAlignment="1">
      <alignment horizontal="center"/>
    </xf>
    <xf numFmtId="9" fontId="0" fillId="0" borderId="1" xfId="0" applyNumberFormat="1" applyBorder="1" applyAlignment="1">
      <alignment horizontal="center"/>
    </xf>
    <xf numFmtId="164" fontId="0" fillId="2" borderId="1" xfId="0" applyNumberFormat="1" applyFont="1" applyFill="1" applyBorder="1" applyAlignment="1">
      <alignment horizontal="center"/>
    </xf>
    <xf numFmtId="0" fontId="0" fillId="4" borderId="0" xfId="0" applyFill="1" applyBorder="1"/>
    <xf numFmtId="2" fontId="0" fillId="4" borderId="0" xfId="0" applyNumberFormat="1" applyFill="1" applyBorder="1" applyAlignment="1">
      <alignment horizontal="center"/>
    </xf>
    <xf numFmtId="0" fontId="0" fillId="4" borderId="0" xfId="0" applyFill="1" applyBorder="1" applyAlignment="1">
      <alignment horizontal="center"/>
    </xf>
    <xf numFmtId="0" fontId="1" fillId="0" borderId="27" xfId="0" applyFont="1" applyBorder="1" applyAlignment="1">
      <alignment horizontal="center"/>
    </xf>
    <xf numFmtId="0" fontId="0" fillId="5" borderId="26" xfId="0" applyFill="1" applyBorder="1"/>
    <xf numFmtId="2" fontId="0" fillId="5" borderId="27" xfId="0" applyNumberFormat="1" applyFill="1" applyBorder="1"/>
    <xf numFmtId="2" fontId="0" fillId="0" borderId="27" xfId="0" applyNumberFormat="1" applyBorder="1"/>
    <xf numFmtId="0" fontId="0" fillId="3" borderId="33" xfId="0" applyFill="1" applyBorder="1"/>
    <xf numFmtId="2" fontId="0" fillId="3" borderId="28" xfId="0" applyNumberFormat="1" applyFill="1" applyBorder="1" applyAlignment="1">
      <alignment horizontal="center"/>
    </xf>
    <xf numFmtId="2" fontId="0" fillId="3" borderId="22" xfId="0" applyNumberFormat="1" applyFill="1" applyBorder="1"/>
    <xf numFmtId="0" fontId="0" fillId="5" borderId="27" xfId="0" applyFill="1" applyBorder="1"/>
    <xf numFmtId="0" fontId="0" fillId="0" borderId="26" xfId="0" applyFill="1" applyBorder="1"/>
    <xf numFmtId="0" fontId="0" fillId="3" borderId="28" xfId="0" applyFill="1" applyBorder="1" applyAlignment="1">
      <alignment horizontal="center"/>
    </xf>
    <xf numFmtId="0" fontId="0" fillId="3" borderId="22" xfId="0" applyFill="1" applyBorder="1"/>
    <xf numFmtId="0" fontId="0" fillId="3" borderId="28" xfId="0" applyFill="1" applyBorder="1"/>
    <xf numFmtId="0" fontId="0" fillId="3" borderId="21" xfId="0" applyFill="1" applyBorder="1"/>
    <xf numFmtId="0" fontId="0" fillId="3" borderId="30" xfId="0" applyFill="1" applyBorder="1"/>
    <xf numFmtId="0" fontId="0" fillId="4" borderId="1" xfId="0" applyFill="1" applyBorder="1"/>
    <xf numFmtId="0" fontId="0" fillId="8" borderId="1" xfId="0" applyFill="1" applyBorder="1"/>
    <xf numFmtId="0" fontId="0" fillId="9" borderId="1" xfId="0" applyFill="1" applyBorder="1"/>
    <xf numFmtId="0" fontId="0" fillId="3" borderId="26" xfId="0" applyFill="1" applyBorder="1"/>
    <xf numFmtId="0" fontId="0" fillId="3" borderId="16" xfId="0" applyFill="1" applyBorder="1"/>
    <xf numFmtId="0" fontId="0" fillId="3" borderId="14" xfId="0" applyFill="1" applyBorder="1" applyAlignment="1">
      <alignment horizontal="center"/>
    </xf>
    <xf numFmtId="0" fontId="0" fillId="6" borderId="15" xfId="0" applyFill="1" applyBorder="1"/>
    <xf numFmtId="0" fontId="0" fillId="10" borderId="1" xfId="0" applyFill="1" applyBorder="1"/>
    <xf numFmtId="0" fontId="0" fillId="7" borderId="1" xfId="0" applyFill="1" applyBorder="1"/>
    <xf numFmtId="0" fontId="0" fillId="11" borderId="1" xfId="0" applyFill="1" applyBorder="1"/>
    <xf numFmtId="0" fontId="0" fillId="12" borderId="1" xfId="0" applyFill="1" applyBorder="1"/>
    <xf numFmtId="0" fontId="1" fillId="0" borderId="1" xfId="0" applyFont="1" applyBorder="1" applyAlignment="1">
      <alignment horizontal="center"/>
    </xf>
    <xf numFmtId="0" fontId="1" fillId="0" borderId="3" xfId="0" applyFont="1" applyBorder="1" applyAlignment="1"/>
    <xf numFmtId="0" fontId="1" fillId="0" borderId="4" xfId="0" applyFont="1" applyBorder="1" applyAlignment="1"/>
    <xf numFmtId="0" fontId="1" fillId="0" borderId="5" xfId="0" applyFont="1" applyBorder="1" applyAlignment="1"/>
    <xf numFmtId="0" fontId="1" fillId="0" borderId="0" xfId="0" applyFont="1" applyBorder="1" applyAlignment="1"/>
    <xf numFmtId="0" fontId="1" fillId="0" borderId="6" xfId="0" applyFont="1" applyBorder="1" applyAlignment="1"/>
    <xf numFmtId="0" fontId="1" fillId="0" borderId="9" xfId="0" applyFont="1" applyBorder="1" applyAlignment="1"/>
    <xf numFmtId="0" fontId="0" fillId="0" borderId="15" xfId="0" applyFill="1" applyBorder="1"/>
    <xf numFmtId="0" fontId="0" fillId="0" borderId="6" xfId="0" applyBorder="1" applyAlignment="1">
      <alignment horizontal="center"/>
    </xf>
    <xf numFmtId="0" fontId="1" fillId="0" borderId="12" xfId="0" applyFont="1" applyBorder="1" applyAlignment="1">
      <alignment horizontal="center"/>
    </xf>
    <xf numFmtId="0" fontId="1" fillId="0" borderId="16"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0" fillId="0" borderId="14" xfId="0" applyBorder="1" applyAlignment="1">
      <alignment horizontal="center"/>
    </xf>
    <xf numFmtId="0" fontId="1" fillId="0" borderId="1" xfId="0" applyFont="1" applyBorder="1" applyAlignment="1">
      <alignment horizontal="center"/>
    </xf>
    <xf numFmtId="0" fontId="1" fillId="0" borderId="32" xfId="0" applyFont="1" applyBorder="1" applyAlignment="1">
      <alignment horizontal="center"/>
    </xf>
    <xf numFmtId="0" fontId="0" fillId="0" borderId="32" xfId="0" applyBorder="1" applyAlignment="1">
      <alignment horizontal="center"/>
    </xf>
    <xf numFmtId="0" fontId="1" fillId="0" borderId="34" xfId="0" applyFont="1" applyBorder="1" applyAlignment="1">
      <alignment horizontal="center"/>
    </xf>
    <xf numFmtId="0" fontId="1" fillId="0" borderId="35" xfId="0" applyFont="1" applyBorder="1" applyAlignment="1">
      <alignment horizontal="center"/>
    </xf>
    <xf numFmtId="0" fontId="2" fillId="0" borderId="16" xfId="1" applyFill="1" applyBorder="1" applyAlignment="1">
      <alignment horizontal="center"/>
    </xf>
    <xf numFmtId="0" fontId="2" fillId="0" borderId="13" xfId="1" applyFill="1" applyBorder="1" applyAlignment="1">
      <alignment horizontal="center"/>
    </xf>
    <xf numFmtId="0" fontId="2" fillId="0" borderId="26" xfId="1" applyBorder="1" applyAlignment="1">
      <alignment horizontal="center"/>
    </xf>
    <xf numFmtId="0" fontId="2" fillId="0" borderId="1" xfId="1" applyBorder="1" applyAlignment="1">
      <alignment horizontal="center"/>
    </xf>
    <xf numFmtId="0" fontId="1" fillId="0" borderId="26"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12" xfId="1" applyFill="1" applyBorder="1" applyAlignment="1">
      <alignment horizontal="center"/>
    </xf>
    <xf numFmtId="0" fontId="1" fillId="0" borderId="2" xfId="0" applyFont="1" applyBorder="1" applyAlignment="1">
      <alignment horizontal="center"/>
    </xf>
    <xf numFmtId="0" fontId="1" fillId="0" borderId="0" xfId="0" applyFont="1" applyAlignment="1">
      <alignment horizontal="center"/>
    </xf>
    <xf numFmtId="0" fontId="1" fillId="0" borderId="5" xfId="0" applyFont="1" applyBorder="1" applyAlignment="1">
      <alignment horizontal="center"/>
    </xf>
    <xf numFmtId="0" fontId="1" fillId="0" borderId="0"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image" Target="../media/image18.emf"/><Relationship Id="rId26" Type="http://schemas.openxmlformats.org/officeDocument/2006/relationships/image" Target="../media/image26.emf"/><Relationship Id="rId3" Type="http://schemas.openxmlformats.org/officeDocument/2006/relationships/image" Target="../media/image3.emf"/><Relationship Id="rId21" Type="http://schemas.openxmlformats.org/officeDocument/2006/relationships/image" Target="../media/image21.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5" Type="http://schemas.openxmlformats.org/officeDocument/2006/relationships/image" Target="../media/image25.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29" Type="http://schemas.openxmlformats.org/officeDocument/2006/relationships/image" Target="../media/image29.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24" Type="http://schemas.openxmlformats.org/officeDocument/2006/relationships/image" Target="../media/image24.emf"/><Relationship Id="rId32" Type="http://schemas.openxmlformats.org/officeDocument/2006/relationships/image" Target="../media/image32.emf"/><Relationship Id="rId5" Type="http://schemas.openxmlformats.org/officeDocument/2006/relationships/image" Target="../media/image5.emf"/><Relationship Id="rId15" Type="http://schemas.openxmlformats.org/officeDocument/2006/relationships/image" Target="../media/image15.emf"/><Relationship Id="rId23" Type="http://schemas.openxmlformats.org/officeDocument/2006/relationships/image" Target="../media/image23.emf"/><Relationship Id="rId28" Type="http://schemas.openxmlformats.org/officeDocument/2006/relationships/image" Target="../media/image28.emf"/><Relationship Id="rId10" Type="http://schemas.openxmlformats.org/officeDocument/2006/relationships/image" Target="../media/image10.emf"/><Relationship Id="rId19" Type="http://schemas.openxmlformats.org/officeDocument/2006/relationships/image" Target="../media/image19.emf"/><Relationship Id="rId31" Type="http://schemas.openxmlformats.org/officeDocument/2006/relationships/image" Target="../media/image31.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 Id="rId22" Type="http://schemas.openxmlformats.org/officeDocument/2006/relationships/image" Target="../media/image22.emf"/><Relationship Id="rId27" Type="http://schemas.openxmlformats.org/officeDocument/2006/relationships/image" Target="../media/image27.emf"/><Relationship Id="rId30" Type="http://schemas.openxmlformats.org/officeDocument/2006/relationships/image" Target="../media/image30.emf"/></Relationships>
</file>

<file path=xl/drawings/drawing1.xml><?xml version="1.0" encoding="utf-8"?>
<xdr:wsDr xmlns:xdr="http://schemas.openxmlformats.org/drawingml/2006/spreadsheetDrawing" xmlns:a="http://schemas.openxmlformats.org/drawingml/2006/main">
  <xdr:twoCellAnchor>
    <xdr:from>
      <xdr:col>13</xdr:col>
      <xdr:colOff>723900</xdr:colOff>
      <xdr:row>33</xdr:row>
      <xdr:rowOff>104775</xdr:rowOff>
    </xdr:from>
    <xdr:to>
      <xdr:col>13</xdr:col>
      <xdr:colOff>1228725</xdr:colOff>
      <xdr:row>35</xdr:row>
      <xdr:rowOff>104775</xdr:rowOff>
    </xdr:to>
    <xdr:sp macro="" textlink="">
      <xdr:nvSpPr>
        <xdr:cNvPr id="2" name="Arrow: Down 1">
          <a:extLst>
            <a:ext uri="{FF2B5EF4-FFF2-40B4-BE49-F238E27FC236}">
              <a16:creationId xmlns:a16="http://schemas.microsoft.com/office/drawing/2014/main" id="{ACF59AEF-F65C-4123-8D50-BBFEF1ED250C}"/>
            </a:ext>
          </a:extLst>
        </xdr:cNvPr>
        <xdr:cNvSpPr/>
      </xdr:nvSpPr>
      <xdr:spPr>
        <a:xfrm>
          <a:off x="29289375" y="6419850"/>
          <a:ext cx="504825" cy="3810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152400</xdr:colOff>
      <xdr:row>26</xdr:row>
      <xdr:rowOff>123825</xdr:rowOff>
    </xdr:from>
    <xdr:to>
      <xdr:col>11</xdr:col>
      <xdr:colOff>923925</xdr:colOff>
      <xdr:row>28</xdr:row>
      <xdr:rowOff>0</xdr:rowOff>
    </xdr:to>
    <xdr:sp macro="" textlink="">
      <xdr:nvSpPr>
        <xdr:cNvPr id="3" name="Arrow: Down 2">
          <a:extLst>
            <a:ext uri="{FF2B5EF4-FFF2-40B4-BE49-F238E27FC236}">
              <a16:creationId xmlns:a16="http://schemas.microsoft.com/office/drawing/2014/main" id="{39ED425F-BF47-4B6A-91C6-13A3183ED63F}"/>
            </a:ext>
          </a:extLst>
        </xdr:cNvPr>
        <xdr:cNvSpPr/>
      </xdr:nvSpPr>
      <xdr:spPr>
        <a:xfrm rot="16200000">
          <a:off x="25546050" y="4848225"/>
          <a:ext cx="257175" cy="7715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21</xdr:row>
      <xdr:rowOff>85725</xdr:rowOff>
    </xdr:from>
    <xdr:to>
      <xdr:col>8</xdr:col>
      <xdr:colOff>238125</xdr:colOff>
      <xdr:row>31</xdr:row>
      <xdr:rowOff>0</xdr:rowOff>
    </xdr:to>
    <xdr:pic>
      <xdr:nvPicPr>
        <xdr:cNvPr id="2" name="Picture 1">
          <a:extLst>
            <a:ext uri="{FF2B5EF4-FFF2-40B4-BE49-F238E27FC236}">
              <a16:creationId xmlns:a16="http://schemas.microsoft.com/office/drawing/2014/main" id="{EA944AA0-CB96-46A1-A761-989B13775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4086225"/>
          <a:ext cx="7305675" cy="1847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8</xdr:col>
      <xdr:colOff>180975</xdr:colOff>
      <xdr:row>42</xdr:row>
      <xdr:rowOff>9525</xdr:rowOff>
    </xdr:to>
    <xdr:pic>
      <xdr:nvPicPr>
        <xdr:cNvPr id="3" name="Picture 2">
          <a:extLst>
            <a:ext uri="{FF2B5EF4-FFF2-40B4-BE49-F238E27FC236}">
              <a16:creationId xmlns:a16="http://schemas.microsoft.com/office/drawing/2014/main" id="{B60055C1-9188-4F7B-8D19-8156FEEA31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934075"/>
          <a:ext cx="7296150" cy="2105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8</xdr:col>
      <xdr:colOff>200025</xdr:colOff>
      <xdr:row>54</xdr:row>
      <xdr:rowOff>66675</xdr:rowOff>
    </xdr:to>
    <xdr:pic>
      <xdr:nvPicPr>
        <xdr:cNvPr id="4" name="Picture 3">
          <a:extLst>
            <a:ext uri="{FF2B5EF4-FFF2-40B4-BE49-F238E27FC236}">
              <a16:creationId xmlns:a16="http://schemas.microsoft.com/office/drawing/2014/main" id="{1F264003-B8A7-4CE2-8A19-FE17642E98D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8410575"/>
          <a:ext cx="7315200" cy="1971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56</xdr:row>
      <xdr:rowOff>0</xdr:rowOff>
    </xdr:from>
    <xdr:to>
      <xdr:col>7</xdr:col>
      <xdr:colOff>304800</xdr:colOff>
      <xdr:row>66</xdr:row>
      <xdr:rowOff>161925</xdr:rowOff>
    </xdr:to>
    <xdr:pic>
      <xdr:nvPicPr>
        <xdr:cNvPr id="5" name="Picture 4">
          <a:extLst>
            <a:ext uri="{FF2B5EF4-FFF2-40B4-BE49-F238E27FC236}">
              <a16:creationId xmlns:a16="http://schemas.microsoft.com/office/drawing/2014/main" id="{BEBC8BD0-1B29-41BB-9222-62E4A260153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 y="7429500"/>
          <a:ext cx="6810374" cy="2066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68</xdr:row>
      <xdr:rowOff>0</xdr:rowOff>
    </xdr:from>
    <xdr:to>
      <xdr:col>7</xdr:col>
      <xdr:colOff>104775</xdr:colOff>
      <xdr:row>79</xdr:row>
      <xdr:rowOff>66675</xdr:rowOff>
    </xdr:to>
    <xdr:pic>
      <xdr:nvPicPr>
        <xdr:cNvPr id="6" name="Picture 5">
          <a:extLst>
            <a:ext uri="{FF2B5EF4-FFF2-40B4-BE49-F238E27FC236}">
              <a16:creationId xmlns:a16="http://schemas.microsoft.com/office/drawing/2014/main" id="{D842334A-BAA9-4D7E-9980-B438BF3A70D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715500"/>
          <a:ext cx="6610350" cy="2162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80</xdr:row>
      <xdr:rowOff>0</xdr:rowOff>
    </xdr:from>
    <xdr:to>
      <xdr:col>8</xdr:col>
      <xdr:colOff>152400</xdr:colOff>
      <xdr:row>90</xdr:row>
      <xdr:rowOff>171450</xdr:rowOff>
    </xdr:to>
    <xdr:pic>
      <xdr:nvPicPr>
        <xdr:cNvPr id="7" name="Picture 6">
          <a:extLst>
            <a:ext uri="{FF2B5EF4-FFF2-40B4-BE49-F238E27FC236}">
              <a16:creationId xmlns:a16="http://schemas.microsoft.com/office/drawing/2014/main" id="{E3D467EC-F93D-4391-BE76-C938D3DE211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2001500"/>
          <a:ext cx="7267575" cy="2076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92</xdr:row>
      <xdr:rowOff>0</xdr:rowOff>
    </xdr:from>
    <xdr:to>
      <xdr:col>7</xdr:col>
      <xdr:colOff>542925</xdr:colOff>
      <xdr:row>103</xdr:row>
      <xdr:rowOff>9525</xdr:rowOff>
    </xdr:to>
    <xdr:pic>
      <xdr:nvPicPr>
        <xdr:cNvPr id="8" name="Picture 7">
          <a:extLst>
            <a:ext uri="{FF2B5EF4-FFF2-40B4-BE49-F238E27FC236}">
              <a16:creationId xmlns:a16="http://schemas.microsoft.com/office/drawing/2014/main" id="{9144CF77-57FB-4116-830E-F3D4DCA103E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4287500"/>
          <a:ext cx="7048500" cy="2105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104</xdr:row>
      <xdr:rowOff>0</xdr:rowOff>
    </xdr:from>
    <xdr:to>
      <xdr:col>8</xdr:col>
      <xdr:colOff>228600</xdr:colOff>
      <xdr:row>125</xdr:row>
      <xdr:rowOff>123825</xdr:rowOff>
    </xdr:to>
    <xdr:pic>
      <xdr:nvPicPr>
        <xdr:cNvPr id="9" name="Picture 8">
          <a:extLst>
            <a:ext uri="{FF2B5EF4-FFF2-40B4-BE49-F238E27FC236}">
              <a16:creationId xmlns:a16="http://schemas.microsoft.com/office/drawing/2014/main" id="{04E0E520-69BE-4DAC-8718-EAB34BD138B9}"/>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16573500"/>
          <a:ext cx="7343775" cy="4124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127</xdr:row>
      <xdr:rowOff>0</xdr:rowOff>
    </xdr:from>
    <xdr:to>
      <xdr:col>8</xdr:col>
      <xdr:colOff>0</xdr:colOff>
      <xdr:row>138</xdr:row>
      <xdr:rowOff>95250</xdr:rowOff>
    </xdr:to>
    <xdr:pic>
      <xdr:nvPicPr>
        <xdr:cNvPr id="10" name="Picture 9">
          <a:extLst>
            <a:ext uri="{FF2B5EF4-FFF2-40B4-BE49-F238E27FC236}">
              <a16:creationId xmlns:a16="http://schemas.microsoft.com/office/drawing/2014/main" id="{05AD063C-8219-46F9-9329-9F04D2CFD16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20955000"/>
          <a:ext cx="7115175" cy="2190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139</xdr:row>
      <xdr:rowOff>0</xdr:rowOff>
    </xdr:from>
    <xdr:to>
      <xdr:col>8</xdr:col>
      <xdr:colOff>66674</xdr:colOff>
      <xdr:row>162</xdr:row>
      <xdr:rowOff>114300</xdr:rowOff>
    </xdr:to>
    <xdr:pic>
      <xdr:nvPicPr>
        <xdr:cNvPr id="11" name="Picture 10">
          <a:extLst>
            <a:ext uri="{FF2B5EF4-FFF2-40B4-BE49-F238E27FC236}">
              <a16:creationId xmlns:a16="http://schemas.microsoft.com/office/drawing/2014/main" id="{7B4513AE-A388-4A4B-A361-3D2735BD966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23241000"/>
          <a:ext cx="7181849" cy="449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163</xdr:row>
      <xdr:rowOff>0</xdr:rowOff>
    </xdr:from>
    <xdr:to>
      <xdr:col>8</xdr:col>
      <xdr:colOff>228600</xdr:colOff>
      <xdr:row>184</xdr:row>
      <xdr:rowOff>133350</xdr:rowOff>
    </xdr:to>
    <xdr:pic>
      <xdr:nvPicPr>
        <xdr:cNvPr id="12" name="Picture 11">
          <a:extLst>
            <a:ext uri="{FF2B5EF4-FFF2-40B4-BE49-F238E27FC236}">
              <a16:creationId xmlns:a16="http://schemas.microsoft.com/office/drawing/2014/main" id="{FF105245-88B7-45FB-973E-3A44E3D1D31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7813000"/>
          <a:ext cx="7343775" cy="413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186</xdr:row>
      <xdr:rowOff>0</xdr:rowOff>
    </xdr:from>
    <xdr:to>
      <xdr:col>8</xdr:col>
      <xdr:colOff>333375</xdr:colOff>
      <xdr:row>221</xdr:row>
      <xdr:rowOff>28575</xdr:rowOff>
    </xdr:to>
    <xdr:pic>
      <xdr:nvPicPr>
        <xdr:cNvPr id="13" name="Picture 12">
          <a:extLst>
            <a:ext uri="{FF2B5EF4-FFF2-40B4-BE49-F238E27FC236}">
              <a16:creationId xmlns:a16="http://schemas.microsoft.com/office/drawing/2014/main" id="{9025D566-BAB4-4747-ACA3-7DBE046F8BB6}"/>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2194500"/>
          <a:ext cx="7448550" cy="6696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221</xdr:row>
      <xdr:rowOff>0</xdr:rowOff>
    </xdr:from>
    <xdr:to>
      <xdr:col>8</xdr:col>
      <xdr:colOff>228600</xdr:colOff>
      <xdr:row>234</xdr:row>
      <xdr:rowOff>171450</xdr:rowOff>
    </xdr:to>
    <xdr:pic>
      <xdr:nvPicPr>
        <xdr:cNvPr id="14" name="Picture 13">
          <a:extLst>
            <a:ext uri="{FF2B5EF4-FFF2-40B4-BE49-F238E27FC236}">
              <a16:creationId xmlns:a16="http://schemas.microsoft.com/office/drawing/2014/main" id="{7B364626-9AA1-4C95-89B5-E96E87CB040B}"/>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0" y="38862000"/>
          <a:ext cx="7343775"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236</xdr:row>
      <xdr:rowOff>0</xdr:rowOff>
    </xdr:from>
    <xdr:to>
      <xdr:col>8</xdr:col>
      <xdr:colOff>190500</xdr:colOff>
      <xdr:row>279</xdr:row>
      <xdr:rowOff>47625</xdr:rowOff>
    </xdr:to>
    <xdr:pic>
      <xdr:nvPicPr>
        <xdr:cNvPr id="15" name="Picture 14">
          <a:extLst>
            <a:ext uri="{FF2B5EF4-FFF2-40B4-BE49-F238E27FC236}">
              <a16:creationId xmlns:a16="http://schemas.microsoft.com/office/drawing/2014/main" id="{FA783B04-A8E3-49D9-8915-1978609800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41719500"/>
          <a:ext cx="7305675" cy="823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281</xdr:row>
      <xdr:rowOff>0</xdr:rowOff>
    </xdr:from>
    <xdr:to>
      <xdr:col>8</xdr:col>
      <xdr:colOff>152400</xdr:colOff>
      <xdr:row>303</xdr:row>
      <xdr:rowOff>95250</xdr:rowOff>
    </xdr:to>
    <xdr:pic>
      <xdr:nvPicPr>
        <xdr:cNvPr id="16" name="Picture 15">
          <a:extLst>
            <a:ext uri="{FF2B5EF4-FFF2-40B4-BE49-F238E27FC236}">
              <a16:creationId xmlns:a16="http://schemas.microsoft.com/office/drawing/2014/main" id="{35B00884-BCF0-496E-9EF3-83C7CD2F48AD}"/>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0" y="50292000"/>
          <a:ext cx="7267575" cy="428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304</xdr:row>
      <xdr:rowOff>0</xdr:rowOff>
    </xdr:from>
    <xdr:to>
      <xdr:col>8</xdr:col>
      <xdr:colOff>228600</xdr:colOff>
      <xdr:row>349</xdr:row>
      <xdr:rowOff>142875</xdr:rowOff>
    </xdr:to>
    <xdr:pic>
      <xdr:nvPicPr>
        <xdr:cNvPr id="17" name="Picture 16">
          <a:extLst>
            <a:ext uri="{FF2B5EF4-FFF2-40B4-BE49-F238E27FC236}">
              <a16:creationId xmlns:a16="http://schemas.microsoft.com/office/drawing/2014/main" id="{3BF2D370-1FCE-4908-94CB-3968DD69DF1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54673500"/>
          <a:ext cx="7343775" cy="8715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350</xdr:row>
      <xdr:rowOff>0</xdr:rowOff>
    </xdr:from>
    <xdr:to>
      <xdr:col>8</xdr:col>
      <xdr:colOff>76200</xdr:colOff>
      <xdr:row>383</xdr:row>
      <xdr:rowOff>104775</xdr:rowOff>
    </xdr:to>
    <xdr:pic>
      <xdr:nvPicPr>
        <xdr:cNvPr id="18" name="Picture 17">
          <a:extLst>
            <a:ext uri="{FF2B5EF4-FFF2-40B4-BE49-F238E27FC236}">
              <a16:creationId xmlns:a16="http://schemas.microsoft.com/office/drawing/2014/main" id="{15E7F6AD-5D97-469E-8D02-D52A872FCD36}"/>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0" y="63436500"/>
          <a:ext cx="7191375" cy="639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384</xdr:row>
      <xdr:rowOff>0</xdr:rowOff>
    </xdr:from>
    <xdr:to>
      <xdr:col>8</xdr:col>
      <xdr:colOff>114300</xdr:colOff>
      <xdr:row>407</xdr:row>
      <xdr:rowOff>57150</xdr:rowOff>
    </xdr:to>
    <xdr:pic>
      <xdr:nvPicPr>
        <xdr:cNvPr id="19" name="Picture 18">
          <a:extLst>
            <a:ext uri="{FF2B5EF4-FFF2-40B4-BE49-F238E27FC236}">
              <a16:creationId xmlns:a16="http://schemas.microsoft.com/office/drawing/2014/main" id="{D98F5F4A-B2DA-4205-93BB-EC640B98729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69913500"/>
          <a:ext cx="7229475" cy="443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408</xdr:row>
      <xdr:rowOff>0</xdr:rowOff>
    </xdr:from>
    <xdr:to>
      <xdr:col>3</xdr:col>
      <xdr:colOff>342900</xdr:colOff>
      <xdr:row>419</xdr:row>
      <xdr:rowOff>104775</xdr:rowOff>
    </xdr:to>
    <xdr:pic>
      <xdr:nvPicPr>
        <xdr:cNvPr id="20" name="Picture 19">
          <a:extLst>
            <a:ext uri="{FF2B5EF4-FFF2-40B4-BE49-F238E27FC236}">
              <a16:creationId xmlns:a16="http://schemas.microsoft.com/office/drawing/2014/main" id="{140599EB-121B-4A42-8B0C-99125E5E3AB1}"/>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0" y="74485500"/>
          <a:ext cx="4410075" cy="2200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420</xdr:row>
      <xdr:rowOff>0</xdr:rowOff>
    </xdr:from>
    <xdr:to>
      <xdr:col>8</xdr:col>
      <xdr:colOff>152400</xdr:colOff>
      <xdr:row>452</xdr:row>
      <xdr:rowOff>180975</xdr:rowOff>
    </xdr:to>
    <xdr:pic>
      <xdr:nvPicPr>
        <xdr:cNvPr id="21" name="Picture 20">
          <a:extLst>
            <a:ext uri="{FF2B5EF4-FFF2-40B4-BE49-F238E27FC236}">
              <a16:creationId xmlns:a16="http://schemas.microsoft.com/office/drawing/2014/main" id="{8588210E-BC3E-41ED-BEFC-9BDB185F754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76771500"/>
          <a:ext cx="7267575" cy="6276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454</xdr:row>
      <xdr:rowOff>0</xdr:rowOff>
    </xdr:from>
    <xdr:to>
      <xdr:col>8</xdr:col>
      <xdr:colOff>152400</xdr:colOff>
      <xdr:row>465</xdr:row>
      <xdr:rowOff>47625</xdr:rowOff>
    </xdr:to>
    <xdr:pic>
      <xdr:nvPicPr>
        <xdr:cNvPr id="22" name="Picture 21">
          <a:extLst>
            <a:ext uri="{FF2B5EF4-FFF2-40B4-BE49-F238E27FC236}">
              <a16:creationId xmlns:a16="http://schemas.microsoft.com/office/drawing/2014/main" id="{672757ED-8BC7-42CB-9839-BD9D1162E39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83248500"/>
          <a:ext cx="7267575"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466</xdr:row>
      <xdr:rowOff>0</xdr:rowOff>
    </xdr:from>
    <xdr:to>
      <xdr:col>8</xdr:col>
      <xdr:colOff>95250</xdr:colOff>
      <xdr:row>476</xdr:row>
      <xdr:rowOff>180975</xdr:rowOff>
    </xdr:to>
    <xdr:pic>
      <xdr:nvPicPr>
        <xdr:cNvPr id="23" name="Picture 22">
          <a:extLst>
            <a:ext uri="{FF2B5EF4-FFF2-40B4-BE49-F238E27FC236}">
              <a16:creationId xmlns:a16="http://schemas.microsoft.com/office/drawing/2014/main" id="{907809CF-BBD9-4176-A377-D27098349C2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85534500"/>
          <a:ext cx="7210425" cy="2085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478</xdr:row>
      <xdr:rowOff>0</xdr:rowOff>
    </xdr:from>
    <xdr:to>
      <xdr:col>8</xdr:col>
      <xdr:colOff>152400</xdr:colOff>
      <xdr:row>488</xdr:row>
      <xdr:rowOff>95250</xdr:rowOff>
    </xdr:to>
    <xdr:pic>
      <xdr:nvPicPr>
        <xdr:cNvPr id="24" name="Picture 23">
          <a:extLst>
            <a:ext uri="{FF2B5EF4-FFF2-40B4-BE49-F238E27FC236}">
              <a16:creationId xmlns:a16="http://schemas.microsoft.com/office/drawing/2014/main" id="{83384717-80E7-480A-99B4-F4C7741CC8FE}"/>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0" y="87820500"/>
          <a:ext cx="7267575" cy="200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489</xdr:row>
      <xdr:rowOff>0</xdr:rowOff>
    </xdr:from>
    <xdr:to>
      <xdr:col>8</xdr:col>
      <xdr:colOff>76200</xdr:colOff>
      <xdr:row>500</xdr:row>
      <xdr:rowOff>9525</xdr:rowOff>
    </xdr:to>
    <xdr:pic>
      <xdr:nvPicPr>
        <xdr:cNvPr id="25" name="Picture 24">
          <a:extLst>
            <a:ext uri="{FF2B5EF4-FFF2-40B4-BE49-F238E27FC236}">
              <a16:creationId xmlns:a16="http://schemas.microsoft.com/office/drawing/2014/main" id="{23F6AB14-7B67-4BD7-B80C-789697023964}"/>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0" y="89916000"/>
          <a:ext cx="7191375" cy="2105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501</xdr:row>
      <xdr:rowOff>0</xdr:rowOff>
    </xdr:from>
    <xdr:to>
      <xdr:col>8</xdr:col>
      <xdr:colOff>266700</xdr:colOff>
      <xdr:row>511</xdr:row>
      <xdr:rowOff>85725</xdr:rowOff>
    </xdr:to>
    <xdr:pic>
      <xdr:nvPicPr>
        <xdr:cNvPr id="26" name="Picture 25">
          <a:extLst>
            <a:ext uri="{FF2B5EF4-FFF2-40B4-BE49-F238E27FC236}">
              <a16:creationId xmlns:a16="http://schemas.microsoft.com/office/drawing/2014/main" id="{07C9E209-7A6C-4AFB-B951-66B9527EC75A}"/>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0" y="92202000"/>
          <a:ext cx="7381875" cy="1990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512</xdr:row>
      <xdr:rowOff>0</xdr:rowOff>
    </xdr:from>
    <xdr:to>
      <xdr:col>8</xdr:col>
      <xdr:colOff>133350</xdr:colOff>
      <xdr:row>523</xdr:row>
      <xdr:rowOff>66675</xdr:rowOff>
    </xdr:to>
    <xdr:pic>
      <xdr:nvPicPr>
        <xdr:cNvPr id="27" name="Picture 26">
          <a:extLst>
            <a:ext uri="{FF2B5EF4-FFF2-40B4-BE49-F238E27FC236}">
              <a16:creationId xmlns:a16="http://schemas.microsoft.com/office/drawing/2014/main" id="{537CB359-AE97-42DC-8E02-84B6F5AE106C}"/>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0" y="94297500"/>
          <a:ext cx="7248525" cy="2162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524</xdr:row>
      <xdr:rowOff>0</xdr:rowOff>
    </xdr:from>
    <xdr:to>
      <xdr:col>8</xdr:col>
      <xdr:colOff>47625</xdr:colOff>
      <xdr:row>535</xdr:row>
      <xdr:rowOff>66675</xdr:rowOff>
    </xdr:to>
    <xdr:pic>
      <xdr:nvPicPr>
        <xdr:cNvPr id="28" name="Picture 27">
          <a:extLst>
            <a:ext uri="{FF2B5EF4-FFF2-40B4-BE49-F238E27FC236}">
              <a16:creationId xmlns:a16="http://schemas.microsoft.com/office/drawing/2014/main" id="{C0AE8769-4481-4C26-BA6C-ED104B3D28DB}"/>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0" y="96583500"/>
          <a:ext cx="7162800" cy="2162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536</xdr:row>
      <xdr:rowOff>0</xdr:rowOff>
    </xdr:from>
    <xdr:to>
      <xdr:col>8</xdr:col>
      <xdr:colOff>19050</xdr:colOff>
      <xdr:row>547</xdr:row>
      <xdr:rowOff>152400</xdr:rowOff>
    </xdr:to>
    <xdr:pic>
      <xdr:nvPicPr>
        <xdr:cNvPr id="29" name="Picture 28">
          <a:extLst>
            <a:ext uri="{FF2B5EF4-FFF2-40B4-BE49-F238E27FC236}">
              <a16:creationId xmlns:a16="http://schemas.microsoft.com/office/drawing/2014/main" id="{1E25DDA3-E844-421C-92ED-A83054FECA3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98869500"/>
          <a:ext cx="7134225" cy="2247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549</xdr:row>
      <xdr:rowOff>0</xdr:rowOff>
    </xdr:from>
    <xdr:to>
      <xdr:col>7</xdr:col>
      <xdr:colOff>552450</xdr:colOff>
      <xdr:row>560</xdr:row>
      <xdr:rowOff>28575</xdr:rowOff>
    </xdr:to>
    <xdr:pic>
      <xdr:nvPicPr>
        <xdr:cNvPr id="30" name="Picture 29">
          <a:extLst>
            <a:ext uri="{FF2B5EF4-FFF2-40B4-BE49-F238E27FC236}">
              <a16:creationId xmlns:a16="http://schemas.microsoft.com/office/drawing/2014/main" id="{DA5E3442-2BC7-4ACD-985D-175ADFC976F6}"/>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0" y="101346000"/>
          <a:ext cx="7058025" cy="2124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562</xdr:row>
      <xdr:rowOff>0</xdr:rowOff>
    </xdr:from>
    <xdr:to>
      <xdr:col>7</xdr:col>
      <xdr:colOff>590550</xdr:colOff>
      <xdr:row>573</xdr:row>
      <xdr:rowOff>57150</xdr:rowOff>
    </xdr:to>
    <xdr:pic>
      <xdr:nvPicPr>
        <xdr:cNvPr id="31" name="Picture 30">
          <a:extLst>
            <a:ext uri="{FF2B5EF4-FFF2-40B4-BE49-F238E27FC236}">
              <a16:creationId xmlns:a16="http://schemas.microsoft.com/office/drawing/2014/main" id="{28A90D51-1D05-4ED6-9ABD-C0A9C3CA680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0" y="103822500"/>
          <a:ext cx="7096125"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574</xdr:row>
      <xdr:rowOff>0</xdr:rowOff>
    </xdr:from>
    <xdr:to>
      <xdr:col>8</xdr:col>
      <xdr:colOff>0</xdr:colOff>
      <xdr:row>586</xdr:row>
      <xdr:rowOff>57150</xdr:rowOff>
    </xdr:to>
    <xdr:pic>
      <xdr:nvPicPr>
        <xdr:cNvPr id="32" name="Picture 31">
          <a:extLst>
            <a:ext uri="{FF2B5EF4-FFF2-40B4-BE49-F238E27FC236}">
              <a16:creationId xmlns:a16="http://schemas.microsoft.com/office/drawing/2014/main" id="{A88A5A78-26AC-4C84-9985-A9029337A5AE}"/>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0" y="106108500"/>
          <a:ext cx="7115175" cy="2343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587</xdr:row>
      <xdr:rowOff>0</xdr:rowOff>
    </xdr:from>
    <xdr:to>
      <xdr:col>7</xdr:col>
      <xdr:colOff>590550</xdr:colOff>
      <xdr:row>599</xdr:row>
      <xdr:rowOff>19050</xdr:rowOff>
    </xdr:to>
    <xdr:pic>
      <xdr:nvPicPr>
        <xdr:cNvPr id="33" name="Picture 32">
          <a:extLst>
            <a:ext uri="{FF2B5EF4-FFF2-40B4-BE49-F238E27FC236}">
              <a16:creationId xmlns:a16="http://schemas.microsoft.com/office/drawing/2014/main" id="{7F4F379B-B84B-48DF-8595-82736099EDFA}"/>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0" y="108585000"/>
          <a:ext cx="7096125"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Downloads\Overview%20of%20Motor%20Vehicle%20Crashes%20in%202020%20(2).pdf" TargetMode="External"/><Relationship Id="rId7" Type="http://schemas.openxmlformats.org/officeDocument/2006/relationships/comments" Target="../comments1.xml"/><Relationship Id="rId2" Type="http://schemas.openxmlformats.org/officeDocument/2006/relationships/hyperlink" Target="https://cdan.dot.gov/tsftables/tsfar.htm" TargetMode="External"/><Relationship Id="rId1" Type="http://schemas.openxmlformats.org/officeDocument/2006/relationships/hyperlink" Target="https://cdan.dot.gov/tsftables/tsfar.htm"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7AC-AA12-48DD-AD85-B48AFDF37B86}">
  <dimension ref="A3:AD126"/>
  <sheetViews>
    <sheetView tabSelected="1" topLeftCell="A40" workbookViewId="0">
      <selection activeCell="F79" sqref="F79"/>
    </sheetView>
  </sheetViews>
  <sheetFormatPr defaultRowHeight="15" x14ac:dyDescent="0.25"/>
  <cols>
    <col min="2" max="2" width="60.28515625" customWidth="1"/>
    <col min="3" max="3" width="19.42578125" customWidth="1"/>
    <col min="4" max="4" width="32.7109375" customWidth="1"/>
    <col min="5" max="5" width="25.140625" customWidth="1"/>
    <col min="6" max="6" width="48" customWidth="1"/>
    <col min="7" max="7" width="56.28515625" customWidth="1"/>
    <col min="8" max="8" width="29.140625" style="70" customWidth="1"/>
    <col min="9" max="9" width="13.7109375" customWidth="1"/>
    <col min="10" max="10" width="61.28515625" customWidth="1"/>
    <col min="11" max="11" width="39" customWidth="1"/>
    <col min="12" max="12" width="15.7109375" customWidth="1"/>
    <col min="13" max="13" width="35.7109375" customWidth="1"/>
    <col min="14" max="14" width="24.85546875" customWidth="1"/>
    <col min="15" max="17" width="15.7109375" customWidth="1"/>
    <col min="18" max="18" width="27.28515625" customWidth="1"/>
    <col min="19" max="19" width="21.140625" customWidth="1"/>
    <col min="20" max="20" width="8.42578125" customWidth="1"/>
    <col min="21" max="21" width="17.140625" customWidth="1"/>
    <col min="22" max="22" width="27.28515625" customWidth="1"/>
    <col min="24" max="24" width="16.140625" bestFit="1" customWidth="1"/>
    <col min="25" max="25" width="29.140625" customWidth="1"/>
  </cols>
  <sheetData>
    <row r="3" spans="2:30" ht="15.75" thickBot="1" x14ac:dyDescent="0.3">
      <c r="S3" s="30" t="s">
        <v>114</v>
      </c>
      <c r="V3" t="s">
        <v>115</v>
      </c>
      <c r="Y3" t="s">
        <v>115</v>
      </c>
    </row>
    <row r="4" spans="2:30" x14ac:dyDescent="0.25">
      <c r="B4" s="78"/>
      <c r="C4" s="79"/>
      <c r="D4" s="79"/>
      <c r="E4" s="79"/>
      <c r="F4" s="79"/>
      <c r="G4" s="79"/>
      <c r="H4" s="96"/>
      <c r="I4" s="80"/>
    </row>
    <row r="5" spans="2:30" s="61" customFormat="1" x14ac:dyDescent="0.25">
      <c r="B5" s="158" t="s">
        <v>171</v>
      </c>
      <c r="C5" s="149"/>
      <c r="D5" s="149"/>
      <c r="E5" s="25"/>
      <c r="F5" s="149" t="s">
        <v>172</v>
      </c>
      <c r="G5" s="144"/>
      <c r="H5" s="90" t="s">
        <v>147</v>
      </c>
      <c r="I5" s="82"/>
      <c r="Q5" s="25"/>
      <c r="R5" s="162" t="s">
        <v>50</v>
      </c>
      <c r="S5" s="159"/>
      <c r="T5" s="29" t="s">
        <v>17</v>
      </c>
      <c r="U5" s="159" t="s">
        <v>25</v>
      </c>
      <c r="V5" s="160"/>
      <c r="X5" s="7" t="s">
        <v>35</v>
      </c>
      <c r="Y5" s="29"/>
      <c r="Z5" s="58"/>
      <c r="AA5" s="62"/>
      <c r="AB5" s="7" t="s">
        <v>124</v>
      </c>
      <c r="AC5" s="29"/>
      <c r="AD5" s="61" t="s">
        <v>125</v>
      </c>
    </row>
    <row r="6" spans="2:30" s="61" customFormat="1" x14ac:dyDescent="0.25">
      <c r="B6" s="81" t="s">
        <v>145</v>
      </c>
      <c r="C6" s="51" t="s">
        <v>16</v>
      </c>
      <c r="D6" s="51" t="s">
        <v>17</v>
      </c>
      <c r="E6" s="72"/>
      <c r="F6" s="71" t="s">
        <v>145</v>
      </c>
      <c r="G6" s="89" t="s">
        <v>146</v>
      </c>
      <c r="H6" s="91"/>
      <c r="I6" s="88"/>
      <c r="Q6" s="58"/>
      <c r="R6" s="62" t="s">
        <v>113</v>
      </c>
      <c r="S6" s="63">
        <v>25536</v>
      </c>
      <c r="T6" s="64">
        <f>(S6/38824)*100</f>
        <v>65.773748196991562</v>
      </c>
      <c r="U6" s="58" t="s">
        <v>26</v>
      </c>
      <c r="V6" s="65">
        <v>34105</v>
      </c>
      <c r="W6" s="66">
        <f>(V6/39508)*100</f>
        <v>86.324288751645241</v>
      </c>
      <c r="X6" s="62" t="s">
        <v>31</v>
      </c>
      <c r="Y6" s="67">
        <v>17896</v>
      </c>
      <c r="Z6" s="68">
        <f>(Y6/39508)*100</f>
        <v>45.297155006580944</v>
      </c>
      <c r="AA6" s="62"/>
      <c r="AB6" s="62" t="s">
        <v>120</v>
      </c>
      <c r="AC6" s="69">
        <v>35766</v>
      </c>
      <c r="AD6" s="66">
        <f>(AC6/6756084)*100</f>
        <v>0.529389510254757</v>
      </c>
    </row>
    <row r="7" spans="2:30" x14ac:dyDescent="0.25">
      <c r="B7" s="83" t="s">
        <v>24</v>
      </c>
      <c r="C7" s="5">
        <v>1709717</v>
      </c>
      <c r="D7" s="6">
        <v>0.31</v>
      </c>
      <c r="E7" s="73"/>
      <c r="F7" s="4" t="s">
        <v>150</v>
      </c>
      <c r="G7" s="42" t="s">
        <v>151</v>
      </c>
      <c r="H7" s="92">
        <v>1</v>
      </c>
      <c r="I7" s="84"/>
      <c r="Q7" s="2"/>
      <c r="R7" s="1" t="s">
        <v>36</v>
      </c>
      <c r="S7" s="32">
        <v>6516</v>
      </c>
      <c r="T7" s="3">
        <f>(S7/38824)*100</f>
        <v>16.78343292808572</v>
      </c>
      <c r="U7" s="2" t="s">
        <v>27</v>
      </c>
      <c r="V7" s="8">
        <v>2609</v>
      </c>
      <c r="W7" s="36">
        <f t="shared" ref="W7:W10" si="0">(V7/39508)*100</f>
        <v>6.6037258276804689</v>
      </c>
      <c r="X7" s="1" t="s">
        <v>32</v>
      </c>
      <c r="Y7" s="3">
        <v>8495</v>
      </c>
      <c r="Z7" s="37">
        <f t="shared" ref="Z7:Z11" si="1">(Y7/39508)*100</f>
        <v>21.501974283689378</v>
      </c>
      <c r="AB7" s="1" t="s">
        <v>121</v>
      </c>
      <c r="AC7" s="14">
        <v>5215071</v>
      </c>
      <c r="AD7" s="36">
        <f t="shared" ref="AD7:AD9" si="2">(AC7/6756084)*100</f>
        <v>77.190736527254543</v>
      </c>
    </row>
    <row r="8" spans="2:30" x14ac:dyDescent="0.25">
      <c r="B8" s="83" t="s">
        <v>18</v>
      </c>
      <c r="C8" s="5">
        <v>1131273</v>
      </c>
      <c r="D8" s="6">
        <v>0.21</v>
      </c>
      <c r="E8" s="26"/>
      <c r="F8" s="4" t="s">
        <v>18</v>
      </c>
      <c r="G8" s="42" t="s">
        <v>18</v>
      </c>
      <c r="H8" s="92">
        <v>2</v>
      </c>
      <c r="I8" s="84"/>
      <c r="Q8" s="2"/>
      <c r="R8" s="1" t="s">
        <v>38</v>
      </c>
      <c r="S8" s="32">
        <v>5579</v>
      </c>
      <c r="T8" s="3">
        <f>(S8/38824)*100</f>
        <v>14.369977333608078</v>
      </c>
      <c r="U8" s="2" t="s">
        <v>28</v>
      </c>
      <c r="V8" s="8">
        <v>395</v>
      </c>
      <c r="W8" s="36">
        <f t="shared" si="0"/>
        <v>0.99979750936519185</v>
      </c>
      <c r="X8" s="1" t="s">
        <v>33</v>
      </c>
      <c r="Y8" s="3">
        <v>11172</v>
      </c>
      <c r="Z8" s="37">
        <f t="shared" si="1"/>
        <v>28.277817150956768</v>
      </c>
      <c r="AB8" s="1" t="s">
        <v>122</v>
      </c>
      <c r="AC8" s="14">
        <v>1593390</v>
      </c>
      <c r="AD8" s="36">
        <f t="shared" si="2"/>
        <v>23.584520263513596</v>
      </c>
    </row>
    <row r="9" spans="2:30" x14ac:dyDescent="0.25">
      <c r="B9" s="83" t="s">
        <v>19</v>
      </c>
      <c r="C9" s="5">
        <v>644099</v>
      </c>
      <c r="D9" s="6">
        <v>0.12</v>
      </c>
      <c r="E9" s="26"/>
      <c r="F9" s="4" t="s">
        <v>19</v>
      </c>
      <c r="G9" s="42" t="s">
        <v>19</v>
      </c>
      <c r="H9" s="92">
        <v>3</v>
      </c>
      <c r="I9" s="84"/>
      <c r="Q9" s="2"/>
      <c r="R9" s="1" t="s">
        <v>37</v>
      </c>
      <c r="S9" s="2">
        <v>938</v>
      </c>
      <c r="T9" s="3">
        <f t="shared" ref="T9:T16" si="3">(S9/38824)*100</f>
        <v>2.4160313208324751</v>
      </c>
      <c r="U9" s="2" t="s">
        <v>29</v>
      </c>
      <c r="V9" s="8">
        <v>597</v>
      </c>
      <c r="W9" s="36">
        <f t="shared" si="0"/>
        <v>1.5110863622557458</v>
      </c>
      <c r="X9" s="1" t="s">
        <v>34</v>
      </c>
      <c r="Y9" s="3">
        <v>1628</v>
      </c>
      <c r="Z9" s="37">
        <f t="shared" si="1"/>
        <v>4.1206844183456512</v>
      </c>
      <c r="AB9" s="9" t="s">
        <v>123</v>
      </c>
      <c r="AC9" s="31">
        <v>3621681</v>
      </c>
      <c r="AD9" s="36">
        <f t="shared" si="2"/>
        <v>53.606216263740947</v>
      </c>
    </row>
    <row r="10" spans="2:30" x14ac:dyDescent="0.25">
      <c r="B10" s="83" t="s">
        <v>48</v>
      </c>
      <c r="C10" s="5">
        <v>547098</v>
      </c>
      <c r="D10" s="6">
        <v>0.1</v>
      </c>
      <c r="E10" s="26"/>
      <c r="F10" s="4" t="s">
        <v>48</v>
      </c>
      <c r="G10" s="42" t="s">
        <v>49</v>
      </c>
      <c r="H10" s="93">
        <v>4</v>
      </c>
      <c r="I10" s="84"/>
      <c r="Q10" s="2"/>
      <c r="R10" s="13" t="s">
        <v>94</v>
      </c>
      <c r="S10" s="32">
        <v>13472</v>
      </c>
      <c r="T10" s="3">
        <f t="shared" si="3"/>
        <v>34.700185452297546</v>
      </c>
      <c r="U10" s="2" t="s">
        <v>15</v>
      </c>
      <c r="V10" s="8">
        <v>1802</v>
      </c>
      <c r="W10" s="36">
        <f t="shared" si="0"/>
        <v>4.5611015490533564</v>
      </c>
      <c r="X10" s="1" t="s">
        <v>29</v>
      </c>
      <c r="Y10" s="3">
        <v>26</v>
      </c>
      <c r="Z10" s="37">
        <f t="shared" si="1"/>
        <v>6.5809456312645537E-2</v>
      </c>
    </row>
    <row r="11" spans="2:30" x14ac:dyDescent="0.25">
      <c r="B11" s="83" t="s">
        <v>49</v>
      </c>
      <c r="C11" s="5">
        <v>470733</v>
      </c>
      <c r="D11" s="6">
        <v>0.09</v>
      </c>
      <c r="E11" s="26"/>
      <c r="F11" s="4" t="s">
        <v>49</v>
      </c>
      <c r="G11" s="42" t="s">
        <v>49</v>
      </c>
      <c r="H11" s="93">
        <v>4</v>
      </c>
      <c r="I11" s="84"/>
      <c r="Q11" s="2"/>
      <c r="R11" s="13" t="s">
        <v>95</v>
      </c>
      <c r="S11" s="32">
        <v>10352</v>
      </c>
      <c r="T11" s="3">
        <f t="shared" si="3"/>
        <v>26.663919225221512</v>
      </c>
      <c r="U11" s="2"/>
      <c r="V11" s="8"/>
      <c r="X11" s="9" t="s">
        <v>15</v>
      </c>
      <c r="Y11" s="10">
        <v>291</v>
      </c>
      <c r="Z11" s="37">
        <f t="shared" si="1"/>
        <v>0.7365596841146097</v>
      </c>
    </row>
    <row r="12" spans="2:30" x14ac:dyDescent="0.25">
      <c r="B12" s="83" t="s">
        <v>23</v>
      </c>
      <c r="C12" s="5">
        <v>297968</v>
      </c>
      <c r="D12" s="6">
        <v>0.05</v>
      </c>
      <c r="E12" s="26"/>
      <c r="F12" s="4" t="s">
        <v>23</v>
      </c>
      <c r="G12" s="42" t="s">
        <v>83</v>
      </c>
      <c r="H12" s="93">
        <v>5</v>
      </c>
      <c r="I12" s="84"/>
      <c r="Q12" s="2"/>
      <c r="R12" s="13" t="s">
        <v>96</v>
      </c>
      <c r="S12" s="32">
        <v>5075</v>
      </c>
      <c r="T12" s="3">
        <f t="shared" si="3"/>
        <v>13.071811250772718</v>
      </c>
      <c r="U12" s="35" t="s">
        <v>30</v>
      </c>
      <c r="V12" s="10"/>
      <c r="X12" s="161" t="s">
        <v>30</v>
      </c>
      <c r="Y12" s="155"/>
    </row>
    <row r="13" spans="2:30" x14ac:dyDescent="0.25">
      <c r="B13" s="83" t="s">
        <v>22</v>
      </c>
      <c r="C13" s="5">
        <v>100786</v>
      </c>
      <c r="D13" s="6">
        <v>0.02</v>
      </c>
      <c r="E13" s="26"/>
      <c r="F13" s="4" t="s">
        <v>22</v>
      </c>
      <c r="G13" s="42" t="s">
        <v>22</v>
      </c>
      <c r="H13" s="93">
        <v>6</v>
      </c>
      <c r="I13" s="84"/>
      <c r="Q13" s="2"/>
      <c r="R13" s="13" t="s">
        <v>97</v>
      </c>
      <c r="S13" s="32">
        <v>4330</v>
      </c>
      <c r="T13" s="3">
        <f t="shared" si="3"/>
        <v>11.152895116422831</v>
      </c>
    </row>
    <row r="14" spans="2:30" x14ac:dyDescent="0.25">
      <c r="B14" s="83" t="s">
        <v>21</v>
      </c>
      <c r="C14" s="5">
        <v>70461</v>
      </c>
      <c r="D14" s="6">
        <v>0.01</v>
      </c>
      <c r="E14" s="26"/>
      <c r="F14" s="4" t="s">
        <v>21</v>
      </c>
      <c r="G14" s="42" t="s">
        <v>152</v>
      </c>
      <c r="H14" s="93">
        <v>7</v>
      </c>
      <c r="I14" s="84"/>
      <c r="Q14" s="2"/>
      <c r="R14" s="13" t="s">
        <v>98</v>
      </c>
      <c r="S14" s="2">
        <v>933</v>
      </c>
      <c r="T14" s="3">
        <f t="shared" si="3"/>
        <v>2.4031526890583144</v>
      </c>
    </row>
    <row r="15" spans="2:30" x14ac:dyDescent="0.25">
      <c r="B15" s="83" t="s">
        <v>20</v>
      </c>
      <c r="C15" s="5">
        <v>47927</v>
      </c>
      <c r="D15" s="6">
        <v>0.01</v>
      </c>
      <c r="E15" s="26"/>
      <c r="F15" s="4" t="s">
        <v>20</v>
      </c>
      <c r="G15" s="42" t="s">
        <v>136</v>
      </c>
      <c r="H15" s="93">
        <v>8</v>
      </c>
      <c r="I15" s="84"/>
      <c r="Q15" s="2"/>
      <c r="R15" s="13" t="s">
        <v>99</v>
      </c>
      <c r="S15" s="33">
        <v>831</v>
      </c>
      <c r="T15" s="3">
        <f t="shared" si="3"/>
        <v>2.1404286008654441</v>
      </c>
    </row>
    <row r="16" spans="2:30" x14ac:dyDescent="0.25">
      <c r="B16" s="83"/>
      <c r="C16" s="5"/>
      <c r="D16" s="6"/>
      <c r="E16" s="26"/>
      <c r="F16" s="4"/>
      <c r="G16" s="42"/>
      <c r="H16" s="93"/>
      <c r="I16" s="84"/>
      <c r="Q16" s="2"/>
      <c r="R16" s="13" t="s">
        <v>100</v>
      </c>
      <c r="S16" s="32">
        <v>23824</v>
      </c>
      <c r="T16" s="3">
        <f t="shared" si="3"/>
        <v>61.364104677519059</v>
      </c>
      <c r="U16" s="28" t="s">
        <v>90</v>
      </c>
      <c r="V16" s="12"/>
      <c r="X16" s="7" t="s">
        <v>40</v>
      </c>
      <c r="Y16" s="12"/>
      <c r="Z16" s="12" t="s">
        <v>17</v>
      </c>
    </row>
    <row r="17" spans="1:26" x14ac:dyDescent="0.25">
      <c r="B17" s="156"/>
      <c r="C17" s="157"/>
      <c r="D17" s="157"/>
      <c r="E17" s="27"/>
      <c r="F17" s="27"/>
      <c r="G17" s="27"/>
      <c r="H17" s="94"/>
      <c r="I17" s="84"/>
      <c r="J17" s="3"/>
      <c r="K17" s="2"/>
      <c r="Q17" s="2"/>
      <c r="R17" s="24" t="s">
        <v>39</v>
      </c>
      <c r="S17" s="10"/>
      <c r="T17" s="10"/>
      <c r="U17" s="2" t="s">
        <v>91</v>
      </c>
      <c r="V17" s="23">
        <v>0.70799999999999996</v>
      </c>
      <c r="X17" s="1" t="s">
        <v>31</v>
      </c>
      <c r="Y17" s="3">
        <v>1690</v>
      </c>
      <c r="Z17" s="34">
        <f>(Y17/2947)*100</f>
        <v>57.34645402103834</v>
      </c>
    </row>
    <row r="18" spans="1:26" ht="15.75" thickBot="1" x14ac:dyDescent="0.3">
      <c r="B18" s="85"/>
      <c r="C18" s="86"/>
      <c r="D18" s="86"/>
      <c r="E18" s="86"/>
      <c r="F18" s="86"/>
      <c r="G18" s="86"/>
      <c r="H18" s="97"/>
      <c r="I18" s="87"/>
      <c r="J18" s="3"/>
      <c r="K18" s="2"/>
      <c r="Q18" s="2"/>
      <c r="U18" s="1" t="s">
        <v>27</v>
      </c>
      <c r="V18" s="23">
        <v>9.4E-2</v>
      </c>
      <c r="X18" s="13" t="s">
        <v>116</v>
      </c>
      <c r="Y18" s="22">
        <v>432</v>
      </c>
      <c r="Z18" s="34">
        <f t="shared" ref="Z18" si="4">(Y18/2947)*100</f>
        <v>14.65897522904649</v>
      </c>
    </row>
    <row r="19" spans="1:26" ht="15.75" thickBot="1" x14ac:dyDescent="0.3">
      <c r="B19" s="2"/>
      <c r="C19" s="2"/>
      <c r="D19" s="2"/>
      <c r="E19" s="2"/>
      <c r="F19" s="2"/>
      <c r="G19" s="2"/>
      <c r="H19" s="21"/>
      <c r="I19" s="2"/>
      <c r="J19" s="3"/>
      <c r="K19" s="2"/>
      <c r="Q19" s="2"/>
      <c r="U19" s="1"/>
      <c r="V19" s="23"/>
      <c r="X19" s="22"/>
      <c r="Y19" s="22"/>
      <c r="Z19" s="37"/>
    </row>
    <row r="20" spans="1:26" x14ac:dyDescent="0.25">
      <c r="A20" s="2"/>
      <c r="B20" s="78"/>
      <c r="C20" s="79"/>
      <c r="D20" s="79"/>
      <c r="E20" s="79"/>
      <c r="F20" s="79"/>
      <c r="G20" s="79"/>
      <c r="H20" s="98"/>
      <c r="I20" s="79"/>
      <c r="J20" s="99"/>
      <c r="K20" s="79"/>
      <c r="L20" s="79"/>
      <c r="M20" s="150" t="s">
        <v>155</v>
      </c>
      <c r="N20" s="151"/>
      <c r="O20" s="151"/>
      <c r="P20" s="151"/>
      <c r="Q20" s="80"/>
      <c r="U20" s="1"/>
      <c r="V20" s="23"/>
      <c r="X20" s="22"/>
      <c r="Y20" s="22"/>
      <c r="Z20" s="37"/>
    </row>
    <row r="21" spans="1:26" x14ac:dyDescent="0.25">
      <c r="A21" s="100"/>
      <c r="B21" s="100"/>
      <c r="C21" s="2"/>
      <c r="D21" s="2"/>
      <c r="E21" s="2"/>
      <c r="F21" s="2"/>
      <c r="G21" s="2"/>
      <c r="H21" s="21"/>
      <c r="I21" s="2"/>
      <c r="J21" s="147" t="s">
        <v>149</v>
      </c>
      <c r="K21" s="148"/>
      <c r="L21" s="2"/>
      <c r="M21" s="51" t="s">
        <v>154</v>
      </c>
      <c r="N21" s="51" t="s">
        <v>141</v>
      </c>
      <c r="O21" s="51" t="s">
        <v>17</v>
      </c>
      <c r="P21" s="51" t="s">
        <v>110</v>
      </c>
      <c r="Q21" s="84"/>
      <c r="R21" s="2" t="s">
        <v>31</v>
      </c>
      <c r="S21" s="15">
        <v>0.51</v>
      </c>
      <c r="U21" s="1"/>
      <c r="V21" s="76"/>
    </row>
    <row r="22" spans="1:26" s="53" customFormat="1" x14ac:dyDescent="0.25">
      <c r="A22" s="21"/>
      <c r="B22" s="103" t="s">
        <v>148</v>
      </c>
      <c r="C22" s="52" t="s">
        <v>153</v>
      </c>
      <c r="D22" s="52" t="s">
        <v>101</v>
      </c>
      <c r="E22" s="52" t="s">
        <v>102</v>
      </c>
      <c r="F22" s="52" t="s">
        <v>103</v>
      </c>
      <c r="G22" s="54" t="s">
        <v>104</v>
      </c>
      <c r="H22" s="57" t="s">
        <v>0</v>
      </c>
      <c r="I22" s="21"/>
      <c r="J22" s="56" t="s">
        <v>148</v>
      </c>
      <c r="K22" s="54" t="s">
        <v>146</v>
      </c>
      <c r="L22" s="21"/>
      <c r="M22" s="4" t="s">
        <v>78</v>
      </c>
      <c r="N22" s="4">
        <f>SUM(C23:C30)+C32+C35+C36+G23+G24+G25+G26+G27+G28+G29+G30+G30+G32+G35+G36</f>
        <v>743</v>
      </c>
      <c r="O22" s="4">
        <f>(N22/H51)*100</f>
        <v>19.860999732691795</v>
      </c>
      <c r="P22" s="4">
        <v>2</v>
      </c>
      <c r="Q22" s="104"/>
      <c r="R22" s="55" t="s">
        <v>41</v>
      </c>
      <c r="S22" s="105">
        <v>0.28000000000000003</v>
      </c>
      <c r="U22" s="53" t="s">
        <v>43</v>
      </c>
      <c r="V22" s="106" t="s">
        <v>46</v>
      </c>
    </row>
    <row r="23" spans="1:26" x14ac:dyDescent="0.25">
      <c r="A23" s="100"/>
      <c r="B23" s="124" t="s">
        <v>51</v>
      </c>
      <c r="C23" s="2">
        <v>123</v>
      </c>
      <c r="D23" s="2">
        <v>87</v>
      </c>
      <c r="E23" s="2">
        <v>56</v>
      </c>
      <c r="F23" s="2">
        <v>34</v>
      </c>
      <c r="G23" s="2">
        <v>1</v>
      </c>
      <c r="H23" s="94">
        <f>SUM(C23:G23)</f>
        <v>301</v>
      </c>
      <c r="I23" s="2"/>
      <c r="J23" s="130" t="s">
        <v>51</v>
      </c>
      <c r="K23" s="20" t="s">
        <v>78</v>
      </c>
      <c r="L23" s="2"/>
      <c r="M23" s="4" t="s">
        <v>79</v>
      </c>
      <c r="N23" s="4">
        <f>SUM(C31+G31)</f>
        <v>335</v>
      </c>
      <c r="O23" s="4">
        <f>(N23/H51)*100</f>
        <v>8.954824913124833</v>
      </c>
      <c r="P23" s="4">
        <v>5</v>
      </c>
      <c r="Q23" s="84"/>
      <c r="R23" s="2" t="s">
        <v>42</v>
      </c>
      <c r="S23" s="16">
        <v>0.05</v>
      </c>
      <c r="U23" s="1" t="s">
        <v>44</v>
      </c>
      <c r="V23" s="77" t="s">
        <v>45</v>
      </c>
    </row>
    <row r="24" spans="1:26" x14ac:dyDescent="0.25">
      <c r="A24" s="100"/>
      <c r="B24" s="124" t="s">
        <v>52</v>
      </c>
      <c r="C24" s="2">
        <v>36</v>
      </c>
      <c r="D24" s="2">
        <v>30</v>
      </c>
      <c r="E24" s="2">
        <v>17</v>
      </c>
      <c r="F24" s="2">
        <v>30</v>
      </c>
      <c r="G24" s="2">
        <v>2</v>
      </c>
      <c r="H24" s="94">
        <f t="shared" ref="H24:H51" si="5">SUM(C24:G24)</f>
        <v>115</v>
      </c>
      <c r="I24" s="2"/>
      <c r="J24" s="50" t="s">
        <v>52</v>
      </c>
      <c r="K24" s="4" t="s">
        <v>78</v>
      </c>
      <c r="L24" s="2"/>
      <c r="M24" s="4" t="s">
        <v>143</v>
      </c>
      <c r="N24" s="4">
        <f>SUM(C33,C37,G33,G37)</f>
        <v>325</v>
      </c>
      <c r="O24" s="4">
        <f>(N24/H51)*100</f>
        <v>8.6875167067628976</v>
      </c>
      <c r="P24" s="4">
        <v>6</v>
      </c>
      <c r="Q24" s="84"/>
      <c r="R24" s="19" t="s">
        <v>15</v>
      </c>
      <c r="S24" s="17">
        <v>0.16</v>
      </c>
      <c r="U24" s="1" t="s">
        <v>15</v>
      </c>
      <c r="V24" s="8" t="s">
        <v>47</v>
      </c>
    </row>
    <row r="25" spans="1:26" x14ac:dyDescent="0.25">
      <c r="A25" s="100"/>
      <c r="B25" s="124" t="s">
        <v>53</v>
      </c>
      <c r="C25" s="2">
        <v>6</v>
      </c>
      <c r="D25" s="2">
        <v>10</v>
      </c>
      <c r="E25" s="2">
        <v>7</v>
      </c>
      <c r="F25" s="2">
        <v>0</v>
      </c>
      <c r="G25" s="2">
        <v>0</v>
      </c>
      <c r="H25" s="94">
        <f t="shared" si="5"/>
        <v>23</v>
      </c>
      <c r="I25" s="2"/>
      <c r="J25" s="50" t="s">
        <v>53</v>
      </c>
      <c r="K25" s="4" t="s">
        <v>78</v>
      </c>
      <c r="L25" s="2"/>
      <c r="M25" s="4" t="s">
        <v>82</v>
      </c>
      <c r="N25" s="4">
        <f>SUM(C42:C44)</f>
        <v>383</v>
      </c>
      <c r="O25" s="4">
        <f>(N25/H51)*100</f>
        <v>10.237904303662122</v>
      </c>
      <c r="P25" s="4">
        <v>4</v>
      </c>
      <c r="Q25" s="84"/>
      <c r="R25" s="154"/>
      <c r="S25" s="155"/>
      <c r="U25" s="11"/>
      <c r="V25" s="10"/>
    </row>
    <row r="26" spans="1:26" x14ac:dyDescent="0.25">
      <c r="A26" s="100"/>
      <c r="B26" s="124" t="s">
        <v>54</v>
      </c>
      <c r="C26" s="2">
        <v>86</v>
      </c>
      <c r="D26" s="2">
        <v>82</v>
      </c>
      <c r="E26" s="2">
        <v>20</v>
      </c>
      <c r="F26" s="2">
        <v>0</v>
      </c>
      <c r="G26" s="2">
        <v>0</v>
      </c>
      <c r="H26" s="94">
        <f t="shared" si="5"/>
        <v>188</v>
      </c>
      <c r="I26" s="2"/>
      <c r="J26" s="50" t="s">
        <v>54</v>
      </c>
      <c r="K26" s="4" t="s">
        <v>80</v>
      </c>
      <c r="L26" s="2"/>
      <c r="M26" s="4" t="s">
        <v>106</v>
      </c>
      <c r="N26" s="4">
        <f>SUM(C34,G34,C39,G39,C40,G40)</f>
        <v>138</v>
      </c>
      <c r="O26" s="4">
        <f>(N26/H51)*100</f>
        <v>3.6888532477947074</v>
      </c>
      <c r="P26" s="4">
        <v>8</v>
      </c>
      <c r="Q26" s="84"/>
    </row>
    <row r="27" spans="1:26" x14ac:dyDescent="0.25">
      <c r="A27" s="100"/>
      <c r="B27" s="124" t="s">
        <v>55</v>
      </c>
      <c r="C27" s="2">
        <v>0</v>
      </c>
      <c r="D27" s="2">
        <v>0</v>
      </c>
      <c r="E27" s="2">
        <v>23</v>
      </c>
      <c r="F27" s="2">
        <v>8</v>
      </c>
      <c r="G27" s="2">
        <v>1</v>
      </c>
      <c r="H27" s="94">
        <f t="shared" si="5"/>
        <v>32</v>
      </c>
      <c r="I27" s="2"/>
      <c r="J27" s="50" t="s">
        <v>55</v>
      </c>
      <c r="K27" s="4" t="s">
        <v>80</v>
      </c>
      <c r="L27" s="2"/>
      <c r="M27" s="4" t="s">
        <v>133</v>
      </c>
      <c r="N27" s="4" t="s">
        <v>129</v>
      </c>
      <c r="O27" s="4" t="s">
        <v>129</v>
      </c>
      <c r="P27" s="4" t="s">
        <v>129</v>
      </c>
      <c r="Q27" s="84"/>
    </row>
    <row r="28" spans="1:26" x14ac:dyDescent="0.25">
      <c r="A28" s="100"/>
      <c r="B28" s="124" t="s">
        <v>111</v>
      </c>
      <c r="C28" s="2">
        <v>8</v>
      </c>
      <c r="D28" s="2">
        <v>5</v>
      </c>
      <c r="E28" s="2">
        <v>35</v>
      </c>
      <c r="F28" s="2">
        <v>11</v>
      </c>
      <c r="G28" s="2">
        <v>0</v>
      </c>
      <c r="H28" s="94">
        <f t="shared" si="5"/>
        <v>59</v>
      </c>
      <c r="I28" s="2"/>
      <c r="J28" s="50" t="s">
        <v>111</v>
      </c>
      <c r="K28" s="4" t="s">
        <v>80</v>
      </c>
      <c r="L28" s="2"/>
      <c r="M28" s="4" t="s">
        <v>84</v>
      </c>
      <c r="N28" s="4">
        <v>17</v>
      </c>
      <c r="O28" s="4">
        <f>(N28/H51)*100</f>
        <v>0.45442395081529002</v>
      </c>
      <c r="P28" s="4">
        <v>10</v>
      </c>
      <c r="Q28" s="84"/>
    </row>
    <row r="29" spans="1:26" x14ac:dyDescent="0.25">
      <c r="A29" s="100"/>
      <c r="B29" s="124" t="s">
        <v>56</v>
      </c>
      <c r="C29" s="2">
        <v>6</v>
      </c>
      <c r="D29" s="2">
        <v>1</v>
      </c>
      <c r="E29" s="2">
        <v>3</v>
      </c>
      <c r="F29" s="2">
        <v>0</v>
      </c>
      <c r="G29" s="2">
        <v>0</v>
      </c>
      <c r="H29" s="94">
        <f t="shared" si="5"/>
        <v>10</v>
      </c>
      <c r="I29" s="2"/>
      <c r="J29" s="50" t="s">
        <v>56</v>
      </c>
      <c r="K29" s="4" t="s">
        <v>80</v>
      </c>
      <c r="L29" s="2"/>
      <c r="M29" s="4" t="s">
        <v>81</v>
      </c>
      <c r="N29" s="4">
        <v>5</v>
      </c>
      <c r="O29" s="4">
        <f>(N29/H51)*100</f>
        <v>0.13365410318096765</v>
      </c>
      <c r="P29" s="4">
        <v>11</v>
      </c>
      <c r="Q29" s="84"/>
    </row>
    <row r="30" spans="1:26" x14ac:dyDescent="0.25">
      <c r="A30" s="100"/>
      <c r="B30" s="124" t="s">
        <v>57</v>
      </c>
      <c r="C30" s="2">
        <v>5</v>
      </c>
      <c r="D30" s="2">
        <v>8</v>
      </c>
      <c r="E30" s="2">
        <v>16</v>
      </c>
      <c r="F30" s="2">
        <v>0</v>
      </c>
      <c r="G30" s="2">
        <v>2</v>
      </c>
      <c r="H30" s="94">
        <f t="shared" si="5"/>
        <v>31</v>
      </c>
      <c r="I30" s="2"/>
      <c r="J30" s="50" t="s">
        <v>57</v>
      </c>
      <c r="K30" s="4" t="s">
        <v>80</v>
      </c>
      <c r="L30" s="2"/>
      <c r="M30" s="43" t="s">
        <v>135</v>
      </c>
      <c r="N30" s="4">
        <f>F51</f>
        <v>497</v>
      </c>
      <c r="O30" s="4">
        <f>(N30/H51)*100</f>
        <v>13.285217856188186</v>
      </c>
      <c r="P30" s="4">
        <v>3</v>
      </c>
      <c r="Q30" s="84"/>
    </row>
    <row r="31" spans="1:26" x14ac:dyDescent="0.25">
      <c r="A31" s="100"/>
      <c r="B31" s="4" t="s">
        <v>58</v>
      </c>
      <c r="C31" s="2">
        <v>332</v>
      </c>
      <c r="D31" s="2">
        <v>24</v>
      </c>
      <c r="E31" s="2">
        <v>14</v>
      </c>
      <c r="F31" s="2">
        <v>4</v>
      </c>
      <c r="G31" s="2">
        <v>3</v>
      </c>
      <c r="H31" s="94">
        <f t="shared" si="5"/>
        <v>377</v>
      </c>
      <c r="I31" s="2"/>
      <c r="J31" s="4" t="s">
        <v>58</v>
      </c>
      <c r="K31" s="4" t="s">
        <v>22</v>
      </c>
      <c r="L31" s="2"/>
      <c r="M31" s="43" t="s">
        <v>134</v>
      </c>
      <c r="N31" s="4">
        <f>E52</f>
        <v>1128</v>
      </c>
      <c r="O31" s="4">
        <f>(N31/H51)*100</f>
        <v>30.152365677626303</v>
      </c>
      <c r="P31" s="4">
        <v>1</v>
      </c>
      <c r="Q31" s="84"/>
    </row>
    <row r="32" spans="1:26" x14ac:dyDescent="0.25">
      <c r="A32" s="100"/>
      <c r="B32" s="124" t="s">
        <v>59</v>
      </c>
      <c r="C32" s="2">
        <v>47</v>
      </c>
      <c r="D32" s="2">
        <v>6</v>
      </c>
      <c r="E32" s="2">
        <v>6</v>
      </c>
      <c r="F32" s="2">
        <v>0</v>
      </c>
      <c r="G32" s="2">
        <v>0</v>
      </c>
      <c r="H32" s="94">
        <f t="shared" si="5"/>
        <v>59</v>
      </c>
      <c r="I32" s="2"/>
      <c r="J32" s="50" t="s">
        <v>59</v>
      </c>
      <c r="K32" s="4" t="s">
        <v>78</v>
      </c>
      <c r="L32" s="2"/>
      <c r="M32" s="43" t="s">
        <v>112</v>
      </c>
      <c r="N32" s="43">
        <v>147</v>
      </c>
      <c r="O32" s="4">
        <f>(N32/H51)*100</f>
        <v>3.929430633520449</v>
      </c>
      <c r="P32" s="4">
        <v>7</v>
      </c>
      <c r="Q32" s="84"/>
    </row>
    <row r="33" spans="1:17" x14ac:dyDescent="0.25">
      <c r="A33" s="100"/>
      <c r="B33" s="124" t="s">
        <v>60</v>
      </c>
      <c r="C33" s="2">
        <v>164</v>
      </c>
      <c r="D33" s="2">
        <v>50</v>
      </c>
      <c r="E33" s="2">
        <v>18</v>
      </c>
      <c r="F33" s="2">
        <v>0</v>
      </c>
      <c r="G33" s="2">
        <v>7</v>
      </c>
      <c r="H33" s="94">
        <f t="shared" si="5"/>
        <v>239</v>
      </c>
      <c r="I33" s="2"/>
      <c r="J33" s="131" t="s">
        <v>60</v>
      </c>
      <c r="K33" s="4" t="s">
        <v>105</v>
      </c>
      <c r="L33" s="2"/>
      <c r="M33" s="4" t="s">
        <v>85</v>
      </c>
      <c r="N33" s="4">
        <f>SUM(C45,C47,C50,C38,G23:G51)</f>
        <v>69</v>
      </c>
      <c r="O33" s="4">
        <f>(N33/H51)*100</f>
        <v>1.8444266238973537</v>
      </c>
      <c r="P33" s="4">
        <v>9</v>
      </c>
      <c r="Q33" s="84"/>
    </row>
    <row r="34" spans="1:17" x14ac:dyDescent="0.25">
      <c r="A34" s="100"/>
      <c r="B34" s="124" t="s">
        <v>61</v>
      </c>
      <c r="C34" s="2">
        <v>48</v>
      </c>
      <c r="D34" s="2">
        <v>4</v>
      </c>
      <c r="E34" s="2">
        <v>8</v>
      </c>
      <c r="F34" s="2">
        <v>0</v>
      </c>
      <c r="G34" s="2">
        <v>0</v>
      </c>
      <c r="H34" s="94">
        <f t="shared" si="5"/>
        <v>60</v>
      </c>
      <c r="I34" s="2"/>
      <c r="J34" s="132" t="s">
        <v>61</v>
      </c>
      <c r="K34" s="4" t="s">
        <v>106</v>
      </c>
      <c r="L34" s="2"/>
      <c r="M34" s="84"/>
      <c r="N34" s="2"/>
      <c r="O34" s="2"/>
      <c r="P34" s="2"/>
      <c r="Q34" s="84"/>
    </row>
    <row r="35" spans="1:17" x14ac:dyDescent="0.25">
      <c r="A35" s="100"/>
      <c r="B35" s="124" t="s">
        <v>62</v>
      </c>
      <c r="C35" s="2">
        <v>233</v>
      </c>
      <c r="D35" s="2">
        <v>40</v>
      </c>
      <c r="E35" s="2">
        <v>248</v>
      </c>
      <c r="F35" s="2">
        <v>214</v>
      </c>
      <c r="G35" s="2">
        <v>0</v>
      </c>
      <c r="H35" s="94">
        <f t="shared" si="5"/>
        <v>735</v>
      </c>
      <c r="I35" s="2"/>
      <c r="J35" s="50" t="s">
        <v>62</v>
      </c>
      <c r="K35" s="4" t="s">
        <v>78</v>
      </c>
      <c r="L35" s="2"/>
      <c r="M35" s="84"/>
      <c r="N35" s="2"/>
      <c r="O35" s="2"/>
      <c r="P35" s="2"/>
      <c r="Q35" s="84"/>
    </row>
    <row r="36" spans="1:17" x14ac:dyDescent="0.25">
      <c r="A36" s="100"/>
      <c r="B36" s="124" t="s">
        <v>63</v>
      </c>
      <c r="C36" s="2">
        <v>179</v>
      </c>
      <c r="D36" s="2">
        <v>29</v>
      </c>
      <c r="E36" s="2">
        <v>167</v>
      </c>
      <c r="F36" s="2">
        <v>194</v>
      </c>
      <c r="G36" s="2">
        <v>6</v>
      </c>
      <c r="H36" s="94">
        <f t="shared" si="5"/>
        <v>575</v>
      </c>
      <c r="I36" s="2"/>
      <c r="J36" s="50" t="s">
        <v>63</v>
      </c>
      <c r="K36" s="4" t="s">
        <v>78</v>
      </c>
      <c r="L36" s="2"/>
      <c r="M36" s="84"/>
      <c r="N36" s="2"/>
      <c r="O36" s="2"/>
      <c r="P36" s="2"/>
      <c r="Q36" s="84"/>
    </row>
    <row r="37" spans="1:17" x14ac:dyDescent="0.25">
      <c r="A37" s="100"/>
      <c r="B37" s="124" t="s">
        <v>64</v>
      </c>
      <c r="C37" s="2">
        <v>154</v>
      </c>
      <c r="D37" s="2">
        <v>39</v>
      </c>
      <c r="E37" s="2">
        <v>6</v>
      </c>
      <c r="F37" s="2">
        <v>0</v>
      </c>
      <c r="G37" s="2">
        <v>0</v>
      </c>
      <c r="H37" s="94">
        <f t="shared" si="5"/>
        <v>199</v>
      </c>
      <c r="I37" s="2"/>
      <c r="J37" s="131" t="s">
        <v>64</v>
      </c>
      <c r="K37" s="4" t="s">
        <v>105</v>
      </c>
      <c r="L37" s="2"/>
      <c r="M37" s="149" t="s">
        <v>144</v>
      </c>
      <c r="N37" s="149"/>
      <c r="O37" s="149"/>
      <c r="P37" s="2"/>
      <c r="Q37" s="84"/>
    </row>
    <row r="38" spans="1:17" x14ac:dyDescent="0.25">
      <c r="A38" s="100"/>
      <c r="B38" s="124" t="s">
        <v>65</v>
      </c>
      <c r="C38" s="2">
        <v>10</v>
      </c>
      <c r="D38" s="2">
        <v>3</v>
      </c>
      <c r="E38" s="2">
        <v>12</v>
      </c>
      <c r="F38" s="2">
        <v>0</v>
      </c>
      <c r="G38" s="2">
        <v>0</v>
      </c>
      <c r="H38" s="94">
        <f t="shared" si="5"/>
        <v>25</v>
      </c>
      <c r="I38" s="2"/>
      <c r="J38" s="134" t="s">
        <v>65</v>
      </c>
      <c r="K38" s="4" t="s">
        <v>85</v>
      </c>
      <c r="L38" s="2"/>
      <c r="M38" s="74" t="s">
        <v>142</v>
      </c>
      <c r="N38" s="74" t="s">
        <v>141</v>
      </c>
      <c r="O38" s="74" t="s">
        <v>110</v>
      </c>
      <c r="P38" s="2"/>
      <c r="Q38" s="84"/>
    </row>
    <row r="39" spans="1:17" x14ac:dyDescent="0.25">
      <c r="A39" s="100"/>
      <c r="B39" s="124" t="s">
        <v>66</v>
      </c>
      <c r="C39" s="2">
        <v>50</v>
      </c>
      <c r="D39" s="2">
        <v>32</v>
      </c>
      <c r="E39" s="2">
        <v>5</v>
      </c>
      <c r="F39" s="2">
        <v>0</v>
      </c>
      <c r="G39" s="2">
        <v>0</v>
      </c>
      <c r="H39" s="94">
        <f t="shared" si="5"/>
        <v>87</v>
      </c>
      <c r="I39" s="2"/>
      <c r="J39" s="132" t="s">
        <v>66</v>
      </c>
      <c r="K39" s="4" t="s">
        <v>106</v>
      </c>
      <c r="L39" s="2"/>
      <c r="M39" s="1" t="s">
        <v>132</v>
      </c>
      <c r="N39" s="2">
        <v>1128</v>
      </c>
      <c r="O39" s="3">
        <v>1</v>
      </c>
      <c r="P39" s="2"/>
      <c r="Q39" s="84"/>
    </row>
    <row r="40" spans="1:17" x14ac:dyDescent="0.25">
      <c r="A40" s="100"/>
      <c r="B40" s="124" t="s">
        <v>67</v>
      </c>
      <c r="C40" s="2">
        <v>39</v>
      </c>
      <c r="D40" s="2">
        <v>5</v>
      </c>
      <c r="E40" s="2">
        <v>0</v>
      </c>
      <c r="F40" s="2">
        <v>0</v>
      </c>
      <c r="G40" s="2">
        <v>1</v>
      </c>
      <c r="H40" s="94">
        <f t="shared" si="5"/>
        <v>45</v>
      </c>
      <c r="I40" s="2"/>
      <c r="J40" s="132" t="s">
        <v>67</v>
      </c>
      <c r="K40" s="4" t="s">
        <v>106</v>
      </c>
      <c r="L40" s="2"/>
      <c r="M40" s="1" t="s">
        <v>78</v>
      </c>
      <c r="N40" s="2">
        <v>729</v>
      </c>
      <c r="O40" s="3">
        <v>2</v>
      </c>
      <c r="P40" s="2"/>
      <c r="Q40" s="84"/>
    </row>
    <row r="41" spans="1:17" x14ac:dyDescent="0.25">
      <c r="A41" s="100"/>
      <c r="B41" s="124" t="s">
        <v>69</v>
      </c>
      <c r="C41" s="2">
        <v>5</v>
      </c>
      <c r="D41" s="2">
        <v>4</v>
      </c>
      <c r="E41" s="2">
        <v>8</v>
      </c>
      <c r="F41" s="2">
        <v>2</v>
      </c>
      <c r="G41" s="2">
        <v>0</v>
      </c>
      <c r="H41" s="94">
        <f t="shared" si="5"/>
        <v>19</v>
      </c>
      <c r="I41" s="2"/>
      <c r="J41" s="4" t="s">
        <v>69</v>
      </c>
      <c r="K41" s="4" t="s">
        <v>107</v>
      </c>
      <c r="L41" s="2"/>
      <c r="M41" s="1" t="s">
        <v>109</v>
      </c>
      <c r="N41" s="2">
        <v>497</v>
      </c>
      <c r="O41" s="3">
        <v>3</v>
      </c>
      <c r="P41" s="2"/>
      <c r="Q41" s="84"/>
    </row>
    <row r="42" spans="1:17" x14ac:dyDescent="0.25">
      <c r="A42" s="100"/>
      <c r="B42" s="124" t="s">
        <v>68</v>
      </c>
      <c r="C42" s="2">
        <v>174</v>
      </c>
      <c r="D42" s="2">
        <v>0</v>
      </c>
      <c r="E42" s="2">
        <v>0</v>
      </c>
      <c r="F42" s="2">
        <v>0</v>
      </c>
      <c r="G42" s="2">
        <v>0</v>
      </c>
      <c r="H42" s="94">
        <f t="shared" si="5"/>
        <v>174</v>
      </c>
      <c r="I42" s="2"/>
      <c r="J42" s="133" t="s">
        <v>68</v>
      </c>
      <c r="K42" s="4" t="s">
        <v>108</v>
      </c>
      <c r="L42" s="2"/>
      <c r="M42" s="1" t="s">
        <v>82</v>
      </c>
      <c r="N42" s="2">
        <v>383</v>
      </c>
      <c r="O42" s="59">
        <v>4</v>
      </c>
      <c r="P42" s="2"/>
      <c r="Q42" s="84"/>
    </row>
    <row r="43" spans="1:17" x14ac:dyDescent="0.25">
      <c r="A43" s="100"/>
      <c r="B43" s="124" t="s">
        <v>70</v>
      </c>
      <c r="C43" s="2">
        <v>190</v>
      </c>
      <c r="D43" s="2">
        <v>0</v>
      </c>
      <c r="E43" s="2">
        <v>0</v>
      </c>
      <c r="F43" s="2">
        <v>0</v>
      </c>
      <c r="G43" s="2">
        <v>0</v>
      </c>
      <c r="H43" s="94">
        <f t="shared" si="5"/>
        <v>190</v>
      </c>
      <c r="I43" s="2"/>
      <c r="J43" s="133" t="s">
        <v>70</v>
      </c>
      <c r="K43" s="4" t="s">
        <v>108</v>
      </c>
      <c r="L43" s="2"/>
      <c r="M43" s="1" t="s">
        <v>79</v>
      </c>
      <c r="N43" s="2">
        <v>332</v>
      </c>
      <c r="O43" s="59">
        <v>5</v>
      </c>
      <c r="P43" s="2"/>
      <c r="Q43" s="84"/>
    </row>
    <row r="44" spans="1:17" x14ac:dyDescent="0.25">
      <c r="A44" s="100"/>
      <c r="B44" s="124" t="s">
        <v>71</v>
      </c>
      <c r="C44" s="2">
        <v>19</v>
      </c>
      <c r="D44" s="2">
        <v>0</v>
      </c>
      <c r="E44" s="2">
        <v>0</v>
      </c>
      <c r="F44" s="2">
        <v>0</v>
      </c>
      <c r="G44" s="2">
        <v>0</v>
      </c>
      <c r="H44" s="94">
        <f t="shared" si="5"/>
        <v>19</v>
      </c>
      <c r="I44" s="2"/>
      <c r="J44" s="133" t="s">
        <v>71</v>
      </c>
      <c r="K44" s="4" t="s">
        <v>108</v>
      </c>
      <c r="L44" s="2"/>
      <c r="M44" s="1" t="s">
        <v>143</v>
      </c>
      <c r="N44" s="2">
        <v>318</v>
      </c>
      <c r="O44" s="59">
        <v>6</v>
      </c>
      <c r="P44" s="2"/>
      <c r="Q44" s="84"/>
    </row>
    <row r="45" spans="1:17" x14ac:dyDescent="0.25">
      <c r="A45" s="100"/>
      <c r="B45" s="124" t="s">
        <v>72</v>
      </c>
      <c r="C45" s="2">
        <v>5</v>
      </c>
      <c r="D45" s="2">
        <v>0</v>
      </c>
      <c r="E45" s="2">
        <v>0</v>
      </c>
      <c r="F45" s="2">
        <v>0</v>
      </c>
      <c r="G45" s="2">
        <v>2</v>
      </c>
      <c r="H45" s="94">
        <f t="shared" si="5"/>
        <v>7</v>
      </c>
      <c r="I45" s="2"/>
      <c r="J45" s="4" t="s">
        <v>72</v>
      </c>
      <c r="K45" s="4" t="s">
        <v>85</v>
      </c>
      <c r="L45" s="2"/>
      <c r="M45" s="1" t="s">
        <v>112</v>
      </c>
      <c r="N45" s="2">
        <v>147</v>
      </c>
      <c r="O45" s="59">
        <v>7</v>
      </c>
      <c r="P45" s="2"/>
      <c r="Q45" s="84"/>
    </row>
    <row r="46" spans="1:17" x14ac:dyDescent="0.25">
      <c r="A46" s="100"/>
      <c r="B46" s="124" t="s">
        <v>73</v>
      </c>
      <c r="C46" s="2">
        <v>17</v>
      </c>
      <c r="D46" s="2">
        <v>0</v>
      </c>
      <c r="E46" s="2">
        <v>0</v>
      </c>
      <c r="F46" s="2">
        <v>0</v>
      </c>
      <c r="G46" s="2">
        <v>0</v>
      </c>
      <c r="H46" s="94">
        <f t="shared" si="5"/>
        <v>17</v>
      </c>
      <c r="I46" s="2"/>
      <c r="J46" s="4" t="s">
        <v>73</v>
      </c>
      <c r="K46" s="4" t="s">
        <v>83</v>
      </c>
      <c r="L46" s="2"/>
      <c r="M46" s="1" t="s">
        <v>106</v>
      </c>
      <c r="N46" s="2">
        <v>138</v>
      </c>
      <c r="O46" s="59">
        <v>8</v>
      </c>
      <c r="P46" s="2"/>
      <c r="Q46" s="84"/>
    </row>
    <row r="47" spans="1:17" x14ac:dyDescent="0.25">
      <c r="A47" s="100"/>
      <c r="B47" s="124" t="s">
        <v>74</v>
      </c>
      <c r="C47" s="2">
        <v>4</v>
      </c>
      <c r="D47" s="2">
        <v>0</v>
      </c>
      <c r="E47" s="2">
        <v>0</v>
      </c>
      <c r="F47" s="2">
        <v>0</v>
      </c>
      <c r="G47" s="2">
        <v>0</v>
      </c>
      <c r="H47" s="94">
        <f t="shared" si="5"/>
        <v>4</v>
      </c>
      <c r="I47" s="2"/>
      <c r="J47" s="134" t="s">
        <v>74</v>
      </c>
      <c r="K47" s="4" t="s">
        <v>85</v>
      </c>
      <c r="L47" s="2"/>
      <c r="M47" s="1" t="s">
        <v>85</v>
      </c>
      <c r="N47" s="2">
        <v>19</v>
      </c>
      <c r="O47" s="59">
        <v>9</v>
      </c>
      <c r="P47" s="2"/>
      <c r="Q47" s="84"/>
    </row>
    <row r="48" spans="1:17" x14ac:dyDescent="0.25">
      <c r="A48" s="100"/>
      <c r="B48" s="124" t="s">
        <v>75</v>
      </c>
      <c r="C48" s="2">
        <v>147</v>
      </c>
      <c r="D48" s="2">
        <v>0</v>
      </c>
      <c r="E48" s="2">
        <v>0</v>
      </c>
      <c r="F48" s="2">
        <v>0</v>
      </c>
      <c r="G48" s="2">
        <v>0</v>
      </c>
      <c r="H48" s="94">
        <f t="shared" si="5"/>
        <v>147</v>
      </c>
      <c r="I48" s="2"/>
      <c r="J48" s="4" t="s">
        <v>75</v>
      </c>
      <c r="K48" s="4" t="s">
        <v>112</v>
      </c>
      <c r="L48" s="2"/>
      <c r="M48" s="1" t="s">
        <v>84</v>
      </c>
      <c r="N48" s="2">
        <v>17</v>
      </c>
      <c r="O48" s="59">
        <v>10</v>
      </c>
      <c r="P48" s="2"/>
      <c r="Q48" s="84"/>
    </row>
    <row r="49" spans="1:17" x14ac:dyDescent="0.25">
      <c r="A49" s="100"/>
      <c r="B49" s="124" t="s">
        <v>76</v>
      </c>
      <c r="C49" s="2">
        <v>4</v>
      </c>
      <c r="D49" s="2">
        <v>0</v>
      </c>
      <c r="E49" s="2">
        <v>0</v>
      </c>
      <c r="F49" s="2">
        <v>0</v>
      </c>
      <c r="G49" s="2">
        <v>0</v>
      </c>
      <c r="H49" s="94">
        <f t="shared" si="5"/>
        <v>4</v>
      </c>
      <c r="I49" s="2"/>
      <c r="J49" s="4" t="s">
        <v>76</v>
      </c>
      <c r="K49" s="4" t="s">
        <v>108</v>
      </c>
      <c r="L49" s="2"/>
      <c r="M49" s="9" t="s">
        <v>81</v>
      </c>
      <c r="N49" s="19">
        <v>5</v>
      </c>
      <c r="O49" s="60">
        <v>11</v>
      </c>
      <c r="P49" s="2"/>
      <c r="Q49" s="84"/>
    </row>
    <row r="50" spans="1:17" x14ac:dyDescent="0.25">
      <c r="A50" s="100"/>
      <c r="B50" s="124" t="s">
        <v>77</v>
      </c>
      <c r="C50" s="2">
        <v>0</v>
      </c>
      <c r="D50" s="2">
        <v>0</v>
      </c>
      <c r="E50" s="2">
        <v>0</v>
      </c>
      <c r="F50" s="2">
        <v>0</v>
      </c>
      <c r="G50" s="2">
        <v>0</v>
      </c>
      <c r="H50" s="94">
        <f t="shared" si="5"/>
        <v>0</v>
      </c>
      <c r="I50" s="2"/>
      <c r="J50" s="134" t="s">
        <v>77</v>
      </c>
      <c r="K50" s="42" t="s">
        <v>85</v>
      </c>
      <c r="L50" s="2"/>
      <c r="M50" s="2"/>
      <c r="N50" s="2"/>
      <c r="O50" s="2"/>
      <c r="P50" s="2"/>
      <c r="Q50" s="84"/>
    </row>
    <row r="51" spans="1:17" x14ac:dyDescent="0.25">
      <c r="A51" s="100"/>
      <c r="B51" s="127" t="s">
        <v>0</v>
      </c>
      <c r="C51" s="128">
        <f>SUM(C23:C50)</f>
        <v>2091</v>
      </c>
      <c r="D51" s="128">
        <f>SUM(D23:D50)</f>
        <v>459</v>
      </c>
      <c r="E51" s="128">
        <f>SUM(E23:E50)</f>
        <v>669</v>
      </c>
      <c r="F51" s="128">
        <f>SUM(F23:F50)</f>
        <v>497</v>
      </c>
      <c r="G51" s="128">
        <f>SUM(G23:G50)</f>
        <v>25</v>
      </c>
      <c r="H51" s="129">
        <f t="shared" si="5"/>
        <v>3741</v>
      </c>
      <c r="I51" s="2"/>
      <c r="J51" s="43"/>
      <c r="K51" s="42"/>
      <c r="L51" s="2"/>
      <c r="M51" s="2"/>
      <c r="N51" s="2"/>
      <c r="O51" s="2"/>
      <c r="P51" s="2"/>
      <c r="Q51" s="84"/>
    </row>
    <row r="52" spans="1:17" x14ac:dyDescent="0.25">
      <c r="A52" s="100"/>
      <c r="B52" s="100"/>
      <c r="C52" s="2"/>
      <c r="D52" s="2" t="s">
        <v>156</v>
      </c>
      <c r="E52" s="2">
        <f>SUM(D51,E51)</f>
        <v>1128</v>
      </c>
      <c r="F52" s="2"/>
      <c r="G52" s="2"/>
      <c r="H52" s="95">
        <f>SUM(H23:H50)</f>
        <v>3741</v>
      </c>
      <c r="I52" s="2"/>
      <c r="J52" s="2"/>
      <c r="K52" s="2"/>
      <c r="L52" s="2"/>
      <c r="M52" s="2"/>
      <c r="N52" s="2"/>
      <c r="O52" s="2"/>
      <c r="P52" s="2"/>
      <c r="Q52" s="84"/>
    </row>
    <row r="53" spans="1:17" x14ac:dyDescent="0.25">
      <c r="A53" s="100"/>
      <c r="B53" s="100"/>
      <c r="C53" s="2"/>
      <c r="D53" s="2"/>
      <c r="E53" s="2"/>
      <c r="F53" s="2"/>
      <c r="G53" s="2"/>
      <c r="H53" s="21"/>
      <c r="I53" s="2"/>
      <c r="J53" s="2"/>
      <c r="K53" s="22" t="s">
        <v>173</v>
      </c>
      <c r="L53" s="2"/>
      <c r="M53" s="2"/>
      <c r="N53" s="2"/>
      <c r="O53" s="2"/>
      <c r="P53" s="2"/>
      <c r="Q53" s="84"/>
    </row>
    <row r="54" spans="1:17" ht="15.75" thickBot="1" x14ac:dyDescent="0.3">
      <c r="A54" s="100"/>
      <c r="B54" s="85"/>
      <c r="C54" s="86"/>
      <c r="D54" s="86"/>
      <c r="E54" s="86"/>
      <c r="F54" s="86"/>
      <c r="G54" s="86"/>
      <c r="H54" s="102"/>
      <c r="I54" s="86"/>
      <c r="J54" s="86"/>
      <c r="K54" s="86"/>
      <c r="L54" s="86"/>
      <c r="M54" s="86"/>
      <c r="N54" s="86"/>
      <c r="O54" s="86"/>
      <c r="P54" s="86"/>
      <c r="Q54" s="87"/>
    </row>
    <row r="55" spans="1:17" x14ac:dyDescent="0.25">
      <c r="A55" s="100"/>
      <c r="B55" s="2"/>
      <c r="C55" s="2"/>
      <c r="D55" s="2"/>
      <c r="E55" s="2"/>
      <c r="F55" s="2"/>
      <c r="G55" s="2"/>
      <c r="H55" s="21"/>
      <c r="I55" s="2"/>
      <c r="J55" s="2"/>
      <c r="K55" s="2"/>
      <c r="L55" s="2"/>
      <c r="M55" s="2"/>
      <c r="N55" s="2"/>
      <c r="O55" s="2"/>
    </row>
    <row r="56" spans="1:17" x14ac:dyDescent="0.25">
      <c r="A56" s="100"/>
      <c r="B56" s="58" t="s">
        <v>159</v>
      </c>
      <c r="C56" s="2"/>
      <c r="D56" s="2"/>
      <c r="E56" s="2"/>
      <c r="F56" s="2"/>
      <c r="G56" s="2"/>
      <c r="H56" s="21"/>
      <c r="I56" s="2"/>
      <c r="J56" s="2"/>
      <c r="K56" s="2"/>
      <c r="L56" s="2"/>
      <c r="M56" s="2"/>
      <c r="N56" s="2"/>
      <c r="O56" s="2"/>
    </row>
    <row r="57" spans="1:17" x14ac:dyDescent="0.25">
      <c r="A57" s="100"/>
      <c r="B57" s="149" t="s">
        <v>126</v>
      </c>
      <c r="C57" s="149"/>
      <c r="D57" s="149"/>
      <c r="E57" s="2"/>
      <c r="F57" s="144" t="s">
        <v>160</v>
      </c>
      <c r="G57" s="145"/>
      <c r="H57" s="146"/>
      <c r="I57" s="2"/>
      <c r="J57" s="2"/>
      <c r="K57" s="2"/>
      <c r="L57" s="2"/>
      <c r="M57" s="2"/>
      <c r="N57" s="2"/>
      <c r="O57" s="2"/>
    </row>
    <row r="58" spans="1:17" x14ac:dyDescent="0.25">
      <c r="A58" s="100"/>
      <c r="B58" s="51"/>
      <c r="C58" s="52" t="s">
        <v>165</v>
      </c>
      <c r="D58" s="52" t="s">
        <v>166</v>
      </c>
      <c r="E58" s="2"/>
      <c r="F58" s="51"/>
      <c r="G58" s="51" t="s">
        <v>165</v>
      </c>
      <c r="H58" s="135" t="s">
        <v>166</v>
      </c>
      <c r="I58" s="2"/>
      <c r="J58" s="2"/>
      <c r="K58" s="2"/>
      <c r="L58" s="2"/>
      <c r="M58" s="2"/>
      <c r="N58" s="2"/>
      <c r="O58" s="2"/>
    </row>
    <row r="59" spans="1:17" x14ac:dyDescent="0.25">
      <c r="A59" s="100"/>
      <c r="B59" s="4" t="s">
        <v>158</v>
      </c>
      <c r="C59" s="4">
        <v>66.03</v>
      </c>
      <c r="D59" s="4">
        <v>52.5</v>
      </c>
      <c r="E59" s="2"/>
      <c r="F59" s="125" t="s">
        <v>95</v>
      </c>
      <c r="G59" s="4">
        <v>29.8</v>
      </c>
      <c r="H59" s="4">
        <v>0</v>
      </c>
      <c r="I59" s="2"/>
      <c r="J59" s="2"/>
      <c r="K59" s="2"/>
      <c r="L59" s="2"/>
      <c r="M59" s="2"/>
      <c r="N59" s="2"/>
      <c r="O59" s="2"/>
    </row>
    <row r="60" spans="1:17" x14ac:dyDescent="0.25">
      <c r="A60" s="100"/>
      <c r="B60" s="47" t="s">
        <v>36</v>
      </c>
      <c r="C60" s="47">
        <v>17.21</v>
      </c>
      <c r="D60" s="47">
        <v>22.1</v>
      </c>
      <c r="E60" s="2"/>
      <c r="F60" s="125" t="s">
        <v>99</v>
      </c>
      <c r="G60" s="4">
        <v>2.35</v>
      </c>
      <c r="H60" s="4">
        <v>0</v>
      </c>
      <c r="I60" s="2"/>
      <c r="J60" s="2"/>
      <c r="K60" s="2"/>
      <c r="L60" s="2"/>
      <c r="M60" s="2"/>
      <c r="N60" s="2"/>
      <c r="O60" s="2"/>
    </row>
    <row r="61" spans="1:17" x14ac:dyDescent="0.25">
      <c r="A61" s="100"/>
      <c r="B61" s="47" t="s">
        <v>38</v>
      </c>
      <c r="C61" s="47">
        <v>13.81</v>
      </c>
      <c r="D61" s="47">
        <v>16.8</v>
      </c>
      <c r="E61" s="2"/>
      <c r="F61" s="125" t="s">
        <v>87</v>
      </c>
      <c r="G61" s="4">
        <v>0.03</v>
      </c>
      <c r="H61" s="4">
        <v>0.4</v>
      </c>
      <c r="I61" s="2"/>
      <c r="J61" s="2"/>
      <c r="K61" s="2"/>
      <c r="L61" s="2"/>
      <c r="M61" s="2"/>
      <c r="N61" s="2"/>
      <c r="O61" s="2"/>
    </row>
    <row r="62" spans="1:17" x14ac:dyDescent="0.25">
      <c r="A62" s="100"/>
      <c r="B62" s="47" t="s">
        <v>37</v>
      </c>
      <c r="C62" s="47">
        <v>2.25</v>
      </c>
      <c r="D62" s="47">
        <v>8.6</v>
      </c>
      <c r="E62" s="2"/>
      <c r="F62" s="125" t="s">
        <v>94</v>
      </c>
      <c r="G62" s="4">
        <v>31.5</v>
      </c>
      <c r="H62" s="4">
        <v>46.9</v>
      </c>
      <c r="I62" s="2"/>
      <c r="J62" s="2"/>
      <c r="K62" s="2"/>
      <c r="L62" s="2"/>
      <c r="M62" s="2"/>
      <c r="N62" s="2"/>
      <c r="O62" s="2"/>
    </row>
    <row r="63" spans="1:17" x14ac:dyDescent="0.25">
      <c r="A63" s="100"/>
      <c r="B63" s="124" t="s">
        <v>161</v>
      </c>
      <c r="C63" s="4">
        <v>0.7</v>
      </c>
      <c r="D63" s="4">
        <v>0</v>
      </c>
      <c r="E63" s="2"/>
      <c r="F63" s="125" t="s">
        <v>137</v>
      </c>
      <c r="G63" s="4">
        <v>2.35</v>
      </c>
      <c r="H63" s="4">
        <v>0.3</v>
      </c>
      <c r="I63" s="2"/>
      <c r="J63" s="2"/>
      <c r="K63" s="2"/>
      <c r="L63" s="2"/>
      <c r="M63" s="2"/>
      <c r="N63" s="2"/>
      <c r="O63" s="2"/>
    </row>
    <row r="64" spans="1:17" x14ac:dyDescent="0.25">
      <c r="A64" s="100"/>
      <c r="B64" s="43" t="s">
        <v>88</v>
      </c>
      <c r="C64" s="53" t="s">
        <v>129</v>
      </c>
      <c r="D64" s="44">
        <v>0.4</v>
      </c>
      <c r="E64" s="2"/>
      <c r="F64" s="125" t="s">
        <v>89</v>
      </c>
      <c r="G64" s="4">
        <v>0</v>
      </c>
      <c r="H64" s="4">
        <v>4.9000000000000004</v>
      </c>
      <c r="I64" s="2" t="s">
        <v>169</v>
      </c>
      <c r="J64" s="2"/>
      <c r="K64" s="2"/>
      <c r="L64" s="2"/>
      <c r="M64" s="2"/>
      <c r="N64" s="2"/>
      <c r="O64" s="2"/>
    </row>
    <row r="65" spans="1:15" x14ac:dyDescent="0.25">
      <c r="A65" s="100"/>
      <c r="B65" s="41" t="s">
        <v>0</v>
      </c>
      <c r="C65" s="41">
        <f>SUM(C59:C64)</f>
        <v>100.00000000000001</v>
      </c>
      <c r="D65" s="41">
        <f>SUM(D59:D63)</f>
        <v>99.999999999999986</v>
      </c>
      <c r="E65" s="2"/>
      <c r="F65" s="126" t="s">
        <v>86</v>
      </c>
      <c r="G65" s="4">
        <v>0</v>
      </c>
      <c r="H65" s="4">
        <v>2.5</v>
      </c>
      <c r="I65" s="2" t="s">
        <v>168</v>
      </c>
      <c r="J65" s="2"/>
      <c r="K65" s="2"/>
      <c r="L65" s="2"/>
      <c r="M65" s="2"/>
      <c r="N65" s="2"/>
      <c r="O65" s="2"/>
    </row>
    <row r="66" spans="1:15" x14ac:dyDescent="0.25">
      <c r="A66" s="100"/>
      <c r="E66" s="2"/>
      <c r="F66" s="126" t="s">
        <v>163</v>
      </c>
      <c r="G66" s="4">
        <v>13.81</v>
      </c>
      <c r="H66" s="4">
        <v>14.3</v>
      </c>
      <c r="I66" s="2"/>
      <c r="J66" s="2"/>
      <c r="K66" s="2"/>
      <c r="L66" s="2"/>
      <c r="M66" s="2"/>
      <c r="N66" s="2"/>
      <c r="O66" s="2"/>
    </row>
    <row r="67" spans="1:15" ht="15.75" thickBot="1" x14ac:dyDescent="0.3">
      <c r="A67" s="100"/>
      <c r="E67" s="2"/>
      <c r="F67" s="1"/>
      <c r="G67" s="2"/>
      <c r="H67" s="143"/>
      <c r="I67" s="2"/>
      <c r="J67" s="2"/>
      <c r="K67" s="2"/>
      <c r="L67" s="2"/>
      <c r="M67" s="2"/>
      <c r="N67" s="2"/>
      <c r="O67" s="2"/>
    </row>
    <row r="68" spans="1:15" x14ac:dyDescent="0.25">
      <c r="A68" s="100"/>
      <c r="B68" s="152" t="s">
        <v>130</v>
      </c>
      <c r="C68" s="150"/>
      <c r="D68" s="153"/>
      <c r="E68" s="2"/>
      <c r="F68" s="1"/>
      <c r="G68" s="2"/>
      <c r="H68" s="143"/>
      <c r="I68" s="2"/>
      <c r="J68" s="2"/>
      <c r="K68" s="2"/>
      <c r="L68" s="2"/>
      <c r="M68" s="2"/>
      <c r="N68" s="2"/>
      <c r="O68" s="2"/>
    </row>
    <row r="69" spans="1:15" x14ac:dyDescent="0.25">
      <c r="A69" s="100"/>
      <c r="B69" s="83"/>
      <c r="C69" s="52" t="s">
        <v>165</v>
      </c>
      <c r="D69" s="110" t="s">
        <v>166</v>
      </c>
      <c r="E69" s="2"/>
      <c r="F69" s="1"/>
      <c r="G69" s="2"/>
      <c r="H69" s="143"/>
      <c r="I69" s="2"/>
      <c r="J69" s="2"/>
      <c r="K69" s="2"/>
      <c r="L69" s="2"/>
      <c r="M69" s="2"/>
      <c r="N69" s="2"/>
      <c r="O69" s="2"/>
    </row>
    <row r="70" spans="1:15" x14ac:dyDescent="0.25">
      <c r="A70" s="100"/>
      <c r="B70" s="111" t="s">
        <v>91</v>
      </c>
      <c r="C70" s="48">
        <v>86.324288751645241</v>
      </c>
      <c r="D70" s="112">
        <v>70.8</v>
      </c>
      <c r="E70" s="2"/>
      <c r="F70" s="1"/>
      <c r="G70" s="2"/>
      <c r="H70" s="143"/>
      <c r="I70" s="2"/>
      <c r="J70" s="2"/>
      <c r="K70" s="2"/>
      <c r="L70" s="2"/>
      <c r="M70" s="2"/>
      <c r="N70" s="2"/>
      <c r="O70" s="2"/>
    </row>
    <row r="71" spans="1:15" x14ac:dyDescent="0.25">
      <c r="A71" s="100"/>
      <c r="B71" s="111" t="s">
        <v>27</v>
      </c>
      <c r="C71" s="48">
        <v>6.6037258276804689</v>
      </c>
      <c r="D71" s="112">
        <v>9.4</v>
      </c>
      <c r="E71" s="2"/>
      <c r="F71" s="142" t="s">
        <v>162</v>
      </c>
      <c r="G71" s="20">
        <f>SUM(G59:G64)</f>
        <v>66.03</v>
      </c>
      <c r="H71" s="95">
        <f>SUM(H59:H64)</f>
        <v>52.499999999999993</v>
      </c>
      <c r="I71" s="2"/>
      <c r="J71" s="2"/>
      <c r="K71" s="2"/>
      <c r="L71" s="2"/>
      <c r="M71" s="2"/>
      <c r="N71" s="2"/>
      <c r="O71" s="2"/>
    </row>
    <row r="72" spans="1:15" x14ac:dyDescent="0.25">
      <c r="A72" s="100"/>
      <c r="B72" s="111" t="s">
        <v>28</v>
      </c>
      <c r="C72" s="48">
        <v>0.99979750936519185</v>
      </c>
      <c r="D72" s="112">
        <v>0.9</v>
      </c>
      <c r="E72" s="2"/>
      <c r="F72" s="4" t="s">
        <v>164</v>
      </c>
      <c r="G72" s="4">
        <f>SUM(G65:G66)</f>
        <v>13.81</v>
      </c>
      <c r="H72" s="53">
        <f>SUM(H65:H66)</f>
        <v>16.8</v>
      </c>
      <c r="I72" s="2"/>
      <c r="J72" s="2"/>
      <c r="K72" s="2"/>
      <c r="L72" s="2"/>
      <c r="M72" s="2"/>
      <c r="N72" s="2"/>
      <c r="O72" s="2"/>
    </row>
    <row r="73" spans="1:15" x14ac:dyDescent="0.25">
      <c r="A73" s="100"/>
      <c r="B73" s="111" t="s">
        <v>29</v>
      </c>
      <c r="C73" s="48">
        <v>1.5110863622557458</v>
      </c>
      <c r="D73" s="112">
        <v>3.8</v>
      </c>
      <c r="E73" s="2"/>
      <c r="F73" s="2"/>
      <c r="G73" s="2"/>
      <c r="H73" s="21"/>
      <c r="I73" s="2"/>
      <c r="J73" s="2"/>
      <c r="K73" s="2"/>
      <c r="L73" s="2"/>
      <c r="M73" s="2"/>
      <c r="N73" s="2"/>
      <c r="O73" s="2"/>
    </row>
    <row r="74" spans="1:15" x14ac:dyDescent="0.25">
      <c r="A74" s="100"/>
      <c r="B74" s="111" t="s">
        <v>15</v>
      </c>
      <c r="C74" s="48">
        <v>4.5611015490533564</v>
      </c>
      <c r="D74" s="112">
        <v>13.3</v>
      </c>
      <c r="E74" s="2"/>
      <c r="F74" s="2"/>
      <c r="G74" s="2"/>
      <c r="H74" s="21"/>
      <c r="I74" s="2"/>
      <c r="J74" s="2"/>
      <c r="K74" s="2"/>
      <c r="L74" s="2"/>
      <c r="M74" s="2"/>
      <c r="N74" s="2"/>
      <c r="O74" s="2"/>
    </row>
    <row r="75" spans="1:15" x14ac:dyDescent="0.25">
      <c r="A75" s="100"/>
      <c r="B75" s="83" t="s">
        <v>92</v>
      </c>
      <c r="C75" s="45" t="s">
        <v>129</v>
      </c>
      <c r="D75" s="113">
        <v>1.4</v>
      </c>
      <c r="E75" s="2"/>
      <c r="F75" s="2"/>
      <c r="G75" s="2"/>
      <c r="H75" s="21"/>
      <c r="I75" s="2"/>
      <c r="J75" s="2"/>
      <c r="K75" s="2"/>
      <c r="L75" s="2"/>
      <c r="M75" s="2"/>
      <c r="N75" s="2"/>
      <c r="O75" s="2"/>
    </row>
    <row r="76" spans="1:15" x14ac:dyDescent="0.25">
      <c r="A76" s="100"/>
      <c r="B76" s="83" t="s">
        <v>93</v>
      </c>
      <c r="C76" s="46" t="s">
        <v>129</v>
      </c>
      <c r="D76" s="113">
        <v>0.4</v>
      </c>
      <c r="E76" s="2"/>
      <c r="F76" s="2"/>
      <c r="G76" s="2"/>
      <c r="H76" s="21"/>
      <c r="I76" s="2"/>
      <c r="J76" s="2"/>
      <c r="K76" s="2"/>
      <c r="L76" s="2"/>
      <c r="M76" s="2"/>
      <c r="N76" s="2"/>
      <c r="O76" s="2"/>
    </row>
    <row r="77" spans="1:15" ht="15.75" thickBot="1" x14ac:dyDescent="0.3">
      <c r="A77" s="2"/>
      <c r="B77" s="114" t="s">
        <v>0</v>
      </c>
      <c r="C77" s="115">
        <f>SUM(C70:C74)</f>
        <v>100</v>
      </c>
      <c r="D77" s="116">
        <f>SUM(D70:D76)</f>
        <v>100.00000000000001</v>
      </c>
      <c r="E77" s="2"/>
      <c r="F77" s="2"/>
      <c r="G77" s="2"/>
      <c r="H77" s="21"/>
      <c r="I77" s="2"/>
      <c r="J77" s="2"/>
      <c r="K77" s="2"/>
      <c r="L77" s="2"/>
      <c r="M77" s="75"/>
      <c r="N77" s="75"/>
      <c r="O77" s="75"/>
    </row>
    <row r="78" spans="1:15" s="28" customFormat="1" ht="15.75" thickBot="1" x14ac:dyDescent="0.3">
      <c r="A78" s="58"/>
      <c r="B78" s="39"/>
      <c r="C78" s="108"/>
      <c r="D78" s="40"/>
      <c r="E78" s="58"/>
      <c r="F78" s="58"/>
      <c r="G78" s="58"/>
      <c r="H78" s="25"/>
      <c r="I78" s="58"/>
      <c r="J78" s="58"/>
      <c r="K78" s="58"/>
      <c r="L78" s="58"/>
      <c r="M78" s="58"/>
      <c r="N78" s="58"/>
      <c r="O78" s="58"/>
    </row>
    <row r="79" spans="1:15" s="2" customFormat="1" x14ac:dyDescent="0.25">
      <c r="B79" s="152" t="s">
        <v>128</v>
      </c>
      <c r="C79" s="150"/>
      <c r="D79" s="153"/>
      <c r="H79" s="21"/>
    </row>
    <row r="80" spans="1:15" s="2" customFormat="1" x14ac:dyDescent="0.25">
      <c r="B80" s="81"/>
      <c r="C80" s="52" t="s">
        <v>165</v>
      </c>
      <c r="D80" s="110" t="s">
        <v>166</v>
      </c>
      <c r="H80" s="21"/>
    </row>
    <row r="81" spans="1:15" s="2" customFormat="1" x14ac:dyDescent="0.25">
      <c r="B81" s="83" t="s">
        <v>33</v>
      </c>
      <c r="C81" s="4">
        <v>28.28</v>
      </c>
      <c r="D81" s="104">
        <v>30.96</v>
      </c>
      <c r="H81" s="21"/>
    </row>
    <row r="82" spans="1:15" s="2" customFormat="1" x14ac:dyDescent="0.25">
      <c r="B82" s="83" t="s">
        <v>29</v>
      </c>
      <c r="C82" s="4">
        <v>7.0000000000000007E-2</v>
      </c>
      <c r="D82" s="104" t="s">
        <v>129</v>
      </c>
      <c r="F82" s="2" t="s">
        <v>167</v>
      </c>
      <c r="H82" s="21"/>
    </row>
    <row r="83" spans="1:15" s="2" customFormat="1" x14ac:dyDescent="0.25">
      <c r="B83" s="83" t="s">
        <v>15</v>
      </c>
      <c r="C83" s="4">
        <v>0.74</v>
      </c>
      <c r="D83" s="104" t="s">
        <v>129</v>
      </c>
      <c r="H83" s="21"/>
    </row>
    <row r="84" spans="1:15" s="2" customFormat="1" x14ac:dyDescent="0.25">
      <c r="B84" s="111" t="s">
        <v>31</v>
      </c>
      <c r="C84" s="47">
        <v>45.3</v>
      </c>
      <c r="D84" s="117">
        <v>57.35</v>
      </c>
      <c r="H84" s="21"/>
    </row>
    <row r="85" spans="1:15" s="2" customFormat="1" x14ac:dyDescent="0.25">
      <c r="B85" s="111" t="s">
        <v>32</v>
      </c>
      <c r="C85" s="47">
        <v>21.49</v>
      </c>
      <c r="D85" s="117">
        <v>6.28</v>
      </c>
      <c r="H85" s="21"/>
    </row>
    <row r="86" spans="1:15" s="2" customFormat="1" x14ac:dyDescent="0.25">
      <c r="B86" s="111" t="s">
        <v>127</v>
      </c>
      <c r="C86" s="47">
        <v>4.12</v>
      </c>
      <c r="D86" s="117">
        <v>5.43</v>
      </c>
      <c r="H86" s="21"/>
    </row>
    <row r="87" spans="1:15" s="107" customFormat="1" x14ac:dyDescent="0.25">
      <c r="B87" s="118" t="s">
        <v>116</v>
      </c>
      <c r="C87" s="53" t="s">
        <v>129</v>
      </c>
      <c r="D87" s="101">
        <v>14.66</v>
      </c>
      <c r="H87" s="109"/>
    </row>
    <row r="88" spans="1:15" s="2" customFormat="1" x14ac:dyDescent="0.25">
      <c r="B88" s="118" t="s">
        <v>117</v>
      </c>
      <c r="C88" s="53" t="s">
        <v>129</v>
      </c>
      <c r="D88" s="101">
        <v>3.02</v>
      </c>
      <c r="H88" s="21"/>
    </row>
    <row r="89" spans="1:15" s="58" customFormat="1" x14ac:dyDescent="0.25">
      <c r="B89" s="118" t="s">
        <v>118</v>
      </c>
      <c r="C89" s="53" t="s">
        <v>129</v>
      </c>
      <c r="D89" s="101">
        <v>12.56</v>
      </c>
      <c r="H89" s="25"/>
    </row>
    <row r="90" spans="1:15" s="2" customFormat="1" x14ac:dyDescent="0.25">
      <c r="B90" s="118" t="s">
        <v>119</v>
      </c>
      <c r="C90" s="53" t="s">
        <v>129</v>
      </c>
      <c r="D90" s="101">
        <v>0.7</v>
      </c>
      <c r="H90" s="21"/>
    </row>
    <row r="91" spans="1:15" s="19" customFormat="1" ht="15.75" thickBot="1" x14ac:dyDescent="0.3">
      <c r="A91" s="2"/>
      <c r="B91" s="114" t="s">
        <v>0</v>
      </c>
      <c r="C91" s="119">
        <f>SUM(C81:C86)</f>
        <v>100</v>
      </c>
      <c r="D91" s="120">
        <f>SUM(D84:D90)</f>
        <v>100</v>
      </c>
      <c r="E91" s="2"/>
      <c r="F91" s="2"/>
      <c r="G91" s="2"/>
      <c r="H91" s="21"/>
      <c r="I91" s="2"/>
      <c r="J91" s="2"/>
      <c r="K91" s="2"/>
      <c r="L91" s="2"/>
      <c r="M91" s="2"/>
      <c r="N91" s="2"/>
      <c r="O91" s="2"/>
    </row>
    <row r="92" spans="1:15" ht="15.75" thickBot="1" x14ac:dyDescent="0.3">
      <c r="A92" s="2"/>
      <c r="B92" s="39"/>
      <c r="C92" s="109"/>
      <c r="D92" s="107"/>
      <c r="E92" s="2"/>
      <c r="F92" s="2"/>
      <c r="G92" s="2"/>
      <c r="H92" s="21"/>
      <c r="I92" s="2"/>
      <c r="J92" s="2"/>
      <c r="K92" s="2"/>
      <c r="L92" s="2"/>
      <c r="M92" s="2"/>
      <c r="N92" s="2"/>
      <c r="O92" s="2"/>
    </row>
    <row r="93" spans="1:15" x14ac:dyDescent="0.25">
      <c r="A93" s="2"/>
      <c r="B93" s="152" t="s">
        <v>157</v>
      </c>
      <c r="C93" s="150"/>
      <c r="D93" s="153"/>
      <c r="E93" s="2"/>
      <c r="F93" s="2"/>
      <c r="G93" s="2"/>
      <c r="H93" s="21"/>
      <c r="I93" s="2"/>
      <c r="J93" s="2"/>
      <c r="K93" s="2"/>
      <c r="L93" s="2"/>
      <c r="M93" s="2"/>
      <c r="N93" s="2"/>
      <c r="O93" s="2"/>
    </row>
    <row r="94" spans="1:15" x14ac:dyDescent="0.25">
      <c r="A94" s="2"/>
      <c r="B94" s="81"/>
      <c r="C94" s="52" t="s">
        <v>165</v>
      </c>
      <c r="D94" s="110" t="s">
        <v>166</v>
      </c>
      <c r="E94" s="2"/>
      <c r="F94" s="2"/>
      <c r="G94" s="2"/>
      <c r="H94" s="21"/>
      <c r="I94" s="2"/>
      <c r="J94" s="2"/>
      <c r="K94" s="2"/>
      <c r="L94" s="2"/>
      <c r="M94" s="2"/>
      <c r="N94" s="2"/>
      <c r="O94" s="2"/>
    </row>
    <row r="95" spans="1:15" x14ac:dyDescent="0.25">
      <c r="B95" s="111" t="s">
        <v>131</v>
      </c>
      <c r="C95" s="47">
        <v>63.4</v>
      </c>
      <c r="D95" s="117">
        <v>53.69</v>
      </c>
      <c r="E95" s="2"/>
      <c r="F95" s="2"/>
      <c r="G95" s="2"/>
      <c r="H95" s="21"/>
      <c r="I95" s="2"/>
      <c r="J95" s="2"/>
      <c r="K95" s="2"/>
      <c r="L95" s="2"/>
      <c r="M95" s="2"/>
      <c r="N95" s="2"/>
      <c r="O95" s="2"/>
    </row>
    <row r="96" spans="1:15" x14ac:dyDescent="0.25">
      <c r="B96" s="111" t="s">
        <v>1</v>
      </c>
      <c r="C96" s="47">
        <v>7.5</v>
      </c>
      <c r="D96" s="117">
        <v>24.98</v>
      </c>
      <c r="E96" s="2"/>
      <c r="F96" s="18"/>
      <c r="G96" s="2"/>
      <c r="H96" s="21"/>
      <c r="I96" s="2"/>
      <c r="J96" s="2"/>
      <c r="K96" s="2"/>
      <c r="M96" s="2"/>
      <c r="N96" s="2"/>
      <c r="O96" s="2"/>
    </row>
    <row r="97" spans="2:22" x14ac:dyDescent="0.25">
      <c r="B97" s="111" t="s">
        <v>3</v>
      </c>
      <c r="C97" s="47">
        <v>0.9</v>
      </c>
      <c r="D97" s="117">
        <v>3.4</v>
      </c>
      <c r="E97" s="2"/>
      <c r="F97" s="2"/>
      <c r="G97" s="2"/>
      <c r="H97" s="21"/>
      <c r="I97" s="2"/>
      <c r="J97" s="2"/>
      <c r="K97" s="2"/>
    </row>
    <row r="98" spans="2:22" x14ac:dyDescent="0.25">
      <c r="B98" s="111" t="s">
        <v>6</v>
      </c>
      <c r="C98" s="47">
        <v>18.399999999999999</v>
      </c>
      <c r="D98" s="117">
        <v>8.11</v>
      </c>
      <c r="E98" s="2"/>
      <c r="F98" s="2"/>
      <c r="G98" s="2"/>
      <c r="H98" s="21"/>
      <c r="I98" s="2"/>
      <c r="J98" s="2"/>
      <c r="K98" s="2"/>
    </row>
    <row r="99" spans="2:22" x14ac:dyDescent="0.25">
      <c r="B99" s="111" t="s">
        <v>7</v>
      </c>
      <c r="C99" s="47">
        <v>0.3</v>
      </c>
      <c r="D99" s="117">
        <v>1.52</v>
      </c>
      <c r="E99" s="2"/>
      <c r="F99" s="2"/>
      <c r="G99" s="2"/>
      <c r="H99" s="21"/>
      <c r="I99" s="2"/>
      <c r="J99" s="2"/>
      <c r="K99" s="2"/>
    </row>
    <row r="100" spans="2:22" x14ac:dyDescent="0.25">
      <c r="B100" s="111" t="s">
        <v>11</v>
      </c>
      <c r="C100" s="47">
        <v>0.5</v>
      </c>
      <c r="D100" s="117">
        <v>0.61</v>
      </c>
      <c r="E100" s="2"/>
      <c r="F100" s="2"/>
      <c r="G100" s="2"/>
      <c r="H100" s="21"/>
      <c r="I100" s="2"/>
      <c r="J100" s="2"/>
      <c r="K100" s="2"/>
    </row>
    <row r="101" spans="2:22" s="38" customFormat="1" x14ac:dyDescent="0.25">
      <c r="B101" s="111" t="s">
        <v>5</v>
      </c>
      <c r="C101" s="47">
        <v>1.7</v>
      </c>
      <c r="D101" s="117">
        <v>7.69</v>
      </c>
      <c r="E101" s="107"/>
      <c r="F101" s="107"/>
      <c r="G101" s="107"/>
      <c r="H101" s="109"/>
      <c r="I101" s="107"/>
      <c r="J101" s="107"/>
      <c r="K101" s="107"/>
    </row>
    <row r="102" spans="2:22" x14ac:dyDescent="0.25">
      <c r="B102" s="83" t="s">
        <v>4</v>
      </c>
      <c r="C102" s="4">
        <v>0.8</v>
      </c>
      <c r="D102" s="104" t="s">
        <v>129</v>
      </c>
      <c r="F102" s="2"/>
      <c r="G102" s="2"/>
      <c r="H102" s="21"/>
      <c r="I102" s="2"/>
    </row>
    <row r="103" spans="2:22" s="61" customFormat="1" x14ac:dyDescent="0.25">
      <c r="B103" s="83" t="s">
        <v>8</v>
      </c>
      <c r="C103" s="4">
        <v>1.9</v>
      </c>
      <c r="D103" s="104" t="s">
        <v>129</v>
      </c>
      <c r="F103" s="58"/>
      <c r="G103" s="58"/>
      <c r="H103" s="25"/>
      <c r="I103" s="58"/>
    </row>
    <row r="104" spans="2:22" x14ac:dyDescent="0.25">
      <c r="B104" s="83" t="s">
        <v>9</v>
      </c>
      <c r="C104" s="4">
        <v>0.5</v>
      </c>
      <c r="D104" s="104" t="s">
        <v>129</v>
      </c>
      <c r="F104" s="2"/>
      <c r="G104" s="2"/>
      <c r="H104" s="21"/>
      <c r="I104" s="2"/>
    </row>
    <row r="105" spans="2:22" x14ac:dyDescent="0.25">
      <c r="B105" s="83" t="s">
        <v>10</v>
      </c>
      <c r="C105" s="4">
        <v>0.1</v>
      </c>
      <c r="D105" s="104" t="s">
        <v>129</v>
      </c>
      <c r="F105" s="2"/>
      <c r="G105" s="2"/>
      <c r="H105" s="21"/>
      <c r="I105" s="2"/>
    </row>
    <row r="106" spans="2:22" x14ac:dyDescent="0.25">
      <c r="B106" s="83" t="s">
        <v>12</v>
      </c>
      <c r="C106" s="4">
        <v>0</v>
      </c>
      <c r="D106" s="104" t="s">
        <v>129</v>
      </c>
      <c r="F106" s="2"/>
      <c r="G106" s="2"/>
      <c r="H106" s="21"/>
      <c r="I106" s="2"/>
    </row>
    <row r="107" spans="2:22" x14ac:dyDescent="0.25">
      <c r="B107" s="83" t="s">
        <v>2</v>
      </c>
      <c r="C107" s="4">
        <v>1.5</v>
      </c>
      <c r="D107" s="104" t="s">
        <v>129</v>
      </c>
      <c r="F107" s="2"/>
      <c r="G107" s="2"/>
      <c r="H107" s="21"/>
      <c r="I107" s="2"/>
    </row>
    <row r="108" spans="2:22" x14ac:dyDescent="0.25">
      <c r="B108" s="83" t="s">
        <v>13</v>
      </c>
      <c r="C108" s="4">
        <v>0.2</v>
      </c>
      <c r="D108" s="104" t="s">
        <v>129</v>
      </c>
      <c r="F108" s="2"/>
      <c r="G108" s="2"/>
      <c r="H108" s="21"/>
      <c r="I108" s="2"/>
    </row>
    <row r="109" spans="2:22" x14ac:dyDescent="0.25">
      <c r="B109" s="83" t="s">
        <v>14</v>
      </c>
      <c r="C109" s="4">
        <v>0.8</v>
      </c>
      <c r="D109" s="104" t="s">
        <v>129</v>
      </c>
      <c r="F109" s="58"/>
      <c r="G109" s="58"/>
      <c r="H109" s="21"/>
      <c r="I109" s="2"/>
      <c r="R109" s="1" t="s">
        <v>41</v>
      </c>
      <c r="S109" s="16">
        <v>0.28000000000000003</v>
      </c>
      <c r="U109" s="1" t="s">
        <v>43</v>
      </c>
      <c r="V109" s="8" t="s">
        <v>46</v>
      </c>
    </row>
    <row r="110" spans="2:22" x14ac:dyDescent="0.25">
      <c r="B110" s="83" t="s">
        <v>15</v>
      </c>
      <c r="C110" s="4">
        <v>1.5</v>
      </c>
      <c r="D110" s="104" t="s">
        <v>129</v>
      </c>
      <c r="E110" s="2"/>
      <c r="F110" s="2"/>
      <c r="G110" s="2"/>
      <c r="H110" s="21"/>
      <c r="I110" s="2"/>
      <c r="R110" s="1" t="s">
        <v>42</v>
      </c>
      <c r="S110" s="16">
        <v>0.05</v>
      </c>
      <c r="U110" s="1" t="s">
        <v>44</v>
      </c>
      <c r="V110" s="8" t="s">
        <v>45</v>
      </c>
    </row>
    <row r="111" spans="2:22" ht="15.75" thickBot="1" x14ac:dyDescent="0.3">
      <c r="B111" s="114" t="s">
        <v>0</v>
      </c>
      <c r="C111" s="121">
        <f>SUM(C95:C110)</f>
        <v>100.00000000000001</v>
      </c>
      <c r="D111" s="120">
        <f>SUM(D95:D101)</f>
        <v>100</v>
      </c>
      <c r="E111" s="2"/>
      <c r="F111" s="2"/>
      <c r="G111" s="2"/>
      <c r="H111" s="21"/>
      <c r="I111" s="2"/>
    </row>
    <row r="112" spans="2:22" ht="15.75" thickBot="1" x14ac:dyDescent="0.3">
      <c r="E112" s="2"/>
      <c r="F112" s="2"/>
      <c r="G112" s="2"/>
      <c r="H112" s="21"/>
      <c r="I112" s="2"/>
    </row>
    <row r="113" spans="2:9" x14ac:dyDescent="0.25">
      <c r="B113" s="152" t="s">
        <v>140</v>
      </c>
      <c r="C113" s="150"/>
      <c r="D113" s="153"/>
      <c r="E113" s="2"/>
      <c r="F113" s="2"/>
      <c r="G113" s="2"/>
      <c r="H113" s="21"/>
      <c r="I113" s="2"/>
    </row>
    <row r="114" spans="2:9" x14ac:dyDescent="0.25">
      <c r="B114" s="83"/>
      <c r="C114" s="4" t="s">
        <v>165</v>
      </c>
      <c r="D114" s="101" t="s">
        <v>166</v>
      </c>
      <c r="E114" s="2"/>
      <c r="F114" s="2"/>
      <c r="G114" s="2"/>
      <c r="H114" s="21"/>
      <c r="I114" s="2"/>
    </row>
    <row r="115" spans="2:9" x14ac:dyDescent="0.25">
      <c r="B115" s="83" t="s">
        <v>138</v>
      </c>
      <c r="C115" s="4" t="s">
        <v>129</v>
      </c>
      <c r="D115" s="101">
        <v>15</v>
      </c>
      <c r="E115" s="2"/>
      <c r="F115" s="2"/>
      <c r="G115" s="2"/>
      <c r="H115" s="21"/>
      <c r="I115" s="2"/>
    </row>
    <row r="116" spans="2:9" x14ac:dyDescent="0.25">
      <c r="B116" s="83" t="s">
        <v>139</v>
      </c>
      <c r="C116" s="4" t="s">
        <v>129</v>
      </c>
      <c r="D116" s="101">
        <v>80.599999999999994</v>
      </c>
      <c r="E116" s="2"/>
      <c r="F116" s="2"/>
      <c r="G116" s="2"/>
      <c r="H116" s="21"/>
      <c r="I116" s="2"/>
    </row>
    <row r="117" spans="2:9" x14ac:dyDescent="0.25">
      <c r="B117" s="83" t="s">
        <v>15</v>
      </c>
      <c r="C117" s="4" t="s">
        <v>129</v>
      </c>
      <c r="D117" s="101">
        <v>4.4000000000000004</v>
      </c>
      <c r="E117" s="2"/>
      <c r="F117" s="2"/>
      <c r="G117" s="2"/>
      <c r="H117" s="21"/>
      <c r="I117" s="58"/>
    </row>
    <row r="118" spans="2:9" ht="15.75" thickBot="1" x14ac:dyDescent="0.3">
      <c r="B118" s="122" t="s">
        <v>0</v>
      </c>
      <c r="C118" s="123" t="s">
        <v>129</v>
      </c>
      <c r="D118" s="120">
        <f>SUM(D115:D117)</f>
        <v>100</v>
      </c>
      <c r="E118" s="2"/>
      <c r="F118" s="2"/>
      <c r="G118" s="2"/>
      <c r="H118" s="21"/>
      <c r="I118" s="2"/>
    </row>
    <row r="119" spans="2:9" x14ac:dyDescent="0.25">
      <c r="E119" s="2"/>
      <c r="F119" s="2"/>
      <c r="G119" s="2"/>
      <c r="H119" s="21"/>
      <c r="I119" s="2"/>
    </row>
    <row r="120" spans="2:9" x14ac:dyDescent="0.25">
      <c r="B120" s="144" t="s">
        <v>170</v>
      </c>
      <c r="C120" s="145"/>
      <c r="D120" s="146"/>
      <c r="F120" s="2"/>
      <c r="G120" s="2"/>
      <c r="H120" s="21"/>
      <c r="I120" s="2"/>
    </row>
    <row r="121" spans="2:9" x14ac:dyDescent="0.25">
      <c r="B121" s="4"/>
      <c r="C121" s="4" t="s">
        <v>165</v>
      </c>
      <c r="D121" s="4" t="s">
        <v>166</v>
      </c>
      <c r="F121" s="2"/>
      <c r="G121" s="2"/>
      <c r="H121" s="21"/>
      <c r="I121" s="2"/>
    </row>
    <row r="122" spans="2:9" x14ac:dyDescent="0.25">
      <c r="B122" s="4" t="s">
        <v>170</v>
      </c>
      <c r="C122" s="4">
        <v>9.4</v>
      </c>
      <c r="D122" s="4" t="s">
        <v>129</v>
      </c>
      <c r="F122" s="2"/>
      <c r="G122" s="2"/>
      <c r="H122" s="21"/>
      <c r="I122" s="2"/>
    </row>
    <row r="123" spans="2:9" x14ac:dyDescent="0.25">
      <c r="C123" s="49"/>
      <c r="F123" s="2"/>
      <c r="G123" s="2"/>
      <c r="H123" s="21"/>
      <c r="I123" s="2"/>
    </row>
    <row r="124" spans="2:9" x14ac:dyDescent="0.25">
      <c r="F124" s="2"/>
      <c r="G124" s="2"/>
      <c r="H124" s="21"/>
      <c r="I124" s="2"/>
    </row>
    <row r="125" spans="2:9" x14ac:dyDescent="0.25">
      <c r="F125" s="2"/>
      <c r="G125" s="2"/>
      <c r="H125" s="21"/>
      <c r="I125" s="2"/>
    </row>
    <row r="126" spans="2:9" x14ac:dyDescent="0.25">
      <c r="F126" s="2"/>
      <c r="G126" s="2"/>
      <c r="H126" s="21"/>
      <c r="I126" s="2"/>
    </row>
  </sheetData>
  <sheetProtection algorithmName="SHA-512" hashValue="iWvN7SJEHtZRDWdRIW+Q0ROr9Bg9STvzESXwciTxOQPM0OIgnmH5QwdqkpNM+I/KfPA+vsSmwLkw9cPkXJPDFg==" saltValue="HniPE7dGDzp6WYSG/Vq9Pg==" spinCount="100000" sheet="1" objects="1" scenarios="1" formatColumns="0" formatRows="0"/>
  <sortState ref="G79:G91">
    <sortCondition descending="1" ref="G79"/>
  </sortState>
  <mergeCells count="17">
    <mergeCell ref="R25:S25"/>
    <mergeCell ref="B17:D17"/>
    <mergeCell ref="B5:D5"/>
    <mergeCell ref="U5:V5"/>
    <mergeCell ref="X12:Y12"/>
    <mergeCell ref="R5:S5"/>
    <mergeCell ref="B120:D120"/>
    <mergeCell ref="J21:K21"/>
    <mergeCell ref="F5:G5"/>
    <mergeCell ref="M37:O37"/>
    <mergeCell ref="M20:P20"/>
    <mergeCell ref="F57:H57"/>
    <mergeCell ref="B113:D113"/>
    <mergeCell ref="B57:D57"/>
    <mergeCell ref="B68:D68"/>
    <mergeCell ref="B79:D79"/>
    <mergeCell ref="B93:D93"/>
  </mergeCells>
  <hyperlinks>
    <hyperlink ref="U12" r:id="rId1" xr:uid="{DD1674F0-A467-4EC2-A873-F4AA3DD3B200}"/>
    <hyperlink ref="X12" r:id="rId2" xr:uid="{CF6C4C65-D632-4288-856B-A8FB4547EF1B}"/>
    <hyperlink ref="R17" r:id="rId3" xr:uid="{1FE40357-07EE-4DE4-9582-35B37728FABA}"/>
  </hyperlinks>
  <pageMargins left="0.7" right="0.7" top="0.75" bottom="0.75" header="0.3" footer="0.3"/>
  <pageSetup paperSize="9" orientation="portrait" r:id="rId4"/>
  <drawing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38D6B-99C9-4697-A702-715257D0DA57}">
  <dimension ref="A1:AD600"/>
  <sheetViews>
    <sheetView workbookViewId="0">
      <selection activeCell="S26" sqref="S26"/>
    </sheetView>
  </sheetViews>
  <sheetFormatPr defaultRowHeight="15" x14ac:dyDescent="0.25"/>
  <cols>
    <col min="1" max="1" width="22" customWidth="1"/>
    <col min="2" max="2" width="17.28515625" customWidth="1"/>
    <col min="3" max="3" width="21.7109375" customWidth="1"/>
    <col min="13" max="13" width="15.140625" customWidth="1"/>
    <col min="14" max="14" width="13.42578125" style="70" customWidth="1"/>
    <col min="15" max="15" width="15.85546875" customWidth="1"/>
    <col min="16" max="16" width="23.28515625" customWidth="1"/>
    <col min="17" max="17" width="16.42578125" customWidth="1"/>
    <col min="18" max="18" width="16.7109375" customWidth="1"/>
    <col min="19" max="19" width="18.42578125" customWidth="1"/>
    <col min="20" max="20" width="20.85546875" customWidth="1"/>
    <col min="22" max="22" width="31.7109375" customWidth="1"/>
    <col min="23" max="23" width="20.42578125" customWidth="1"/>
    <col min="24" max="24" width="24.42578125" customWidth="1"/>
    <col min="25" max="25" width="22.85546875" customWidth="1"/>
    <col min="26" max="26" width="25.140625" customWidth="1"/>
    <col min="27" max="27" width="28.140625" customWidth="1"/>
    <col min="29" max="29" width="39.42578125" customWidth="1"/>
  </cols>
  <sheetData>
    <row r="1" spans="1:3" x14ac:dyDescent="0.25">
      <c r="A1" s="168" t="s">
        <v>214</v>
      </c>
      <c r="B1" s="168"/>
      <c r="C1" s="168"/>
    </row>
    <row r="2" spans="1:3" x14ac:dyDescent="0.25">
      <c r="A2" s="4"/>
      <c r="B2" s="4" t="s">
        <v>213</v>
      </c>
      <c r="C2" s="4" t="s">
        <v>110</v>
      </c>
    </row>
    <row r="3" spans="1:3" x14ac:dyDescent="0.25">
      <c r="A3" s="4" t="s">
        <v>211</v>
      </c>
      <c r="B3" s="4">
        <v>1311</v>
      </c>
      <c r="C3" s="4">
        <v>1</v>
      </c>
    </row>
    <row r="4" spans="1:3" x14ac:dyDescent="0.25">
      <c r="A4" s="4" t="s">
        <v>1</v>
      </c>
      <c r="B4" s="4">
        <v>610</v>
      </c>
      <c r="C4" s="4">
        <v>2</v>
      </c>
    </row>
    <row r="5" spans="1:3" x14ac:dyDescent="0.25">
      <c r="A5" s="4" t="s">
        <v>2</v>
      </c>
      <c r="B5" s="4">
        <v>0</v>
      </c>
      <c r="C5" s="4" t="s">
        <v>129</v>
      </c>
    </row>
    <row r="6" spans="1:3" x14ac:dyDescent="0.25">
      <c r="A6" s="4" t="s">
        <v>3</v>
      </c>
      <c r="B6" s="4">
        <v>83</v>
      </c>
      <c r="C6" s="4">
        <v>5</v>
      </c>
    </row>
    <row r="7" spans="1:3" x14ac:dyDescent="0.25">
      <c r="A7" s="4" t="s">
        <v>4</v>
      </c>
      <c r="B7" s="4">
        <v>0</v>
      </c>
      <c r="C7" s="4" t="s">
        <v>129</v>
      </c>
    </row>
    <row r="8" spans="1:3" x14ac:dyDescent="0.25">
      <c r="A8" s="4" t="s">
        <v>5</v>
      </c>
      <c r="B8" s="4">
        <v>188</v>
      </c>
      <c r="C8" s="4">
        <v>4</v>
      </c>
    </row>
    <row r="9" spans="1:3" x14ac:dyDescent="0.25">
      <c r="A9" s="4" t="s">
        <v>6</v>
      </c>
      <c r="B9" s="4">
        <v>198</v>
      </c>
      <c r="C9" s="4">
        <v>3</v>
      </c>
    </row>
    <row r="10" spans="1:3" x14ac:dyDescent="0.25">
      <c r="A10" s="4" t="s">
        <v>7</v>
      </c>
      <c r="B10" s="4">
        <v>37</v>
      </c>
      <c r="C10" s="4">
        <v>6</v>
      </c>
    </row>
    <row r="11" spans="1:3" x14ac:dyDescent="0.25">
      <c r="A11" s="4" t="s">
        <v>8</v>
      </c>
      <c r="B11" s="4">
        <v>0</v>
      </c>
      <c r="C11" s="4" t="s">
        <v>129</v>
      </c>
    </row>
    <row r="12" spans="1:3" x14ac:dyDescent="0.25">
      <c r="A12" s="4" t="s">
        <v>9</v>
      </c>
      <c r="B12" s="4">
        <v>0</v>
      </c>
      <c r="C12" s="4" t="s">
        <v>129</v>
      </c>
    </row>
    <row r="13" spans="1:3" x14ac:dyDescent="0.25">
      <c r="A13" s="4" t="s">
        <v>10</v>
      </c>
      <c r="B13" s="4">
        <v>0</v>
      </c>
      <c r="C13" s="4" t="s">
        <v>129</v>
      </c>
    </row>
    <row r="14" spans="1:3" x14ac:dyDescent="0.25">
      <c r="A14" s="4" t="s">
        <v>11</v>
      </c>
      <c r="B14" s="4">
        <v>15</v>
      </c>
      <c r="C14" s="4">
        <v>7</v>
      </c>
    </row>
    <row r="15" spans="1:3" x14ac:dyDescent="0.25">
      <c r="A15" s="4" t="s">
        <v>12</v>
      </c>
      <c r="B15" s="4">
        <v>0</v>
      </c>
      <c r="C15" s="4" t="s">
        <v>129</v>
      </c>
    </row>
    <row r="16" spans="1:3" x14ac:dyDescent="0.25">
      <c r="A16" s="4" t="s">
        <v>13</v>
      </c>
      <c r="B16" s="4">
        <v>0</v>
      </c>
      <c r="C16" s="4" t="s">
        <v>129</v>
      </c>
    </row>
    <row r="17" spans="1:30" x14ac:dyDescent="0.25">
      <c r="A17" s="4" t="s">
        <v>14</v>
      </c>
      <c r="B17" s="4">
        <v>0</v>
      </c>
      <c r="C17" s="4" t="s">
        <v>129</v>
      </c>
    </row>
    <row r="18" spans="1:30" x14ac:dyDescent="0.25">
      <c r="A18" s="4" t="s">
        <v>15</v>
      </c>
      <c r="B18" s="4">
        <v>0</v>
      </c>
      <c r="C18" s="4" t="s">
        <v>129</v>
      </c>
    </row>
    <row r="19" spans="1:30" x14ac:dyDescent="0.25">
      <c r="A19" s="2"/>
      <c r="B19" s="2"/>
      <c r="C19" s="2"/>
    </row>
    <row r="20" spans="1:30" x14ac:dyDescent="0.25">
      <c r="M20" s="163" t="s">
        <v>215</v>
      </c>
      <c r="N20" s="163"/>
      <c r="O20" s="163"/>
      <c r="P20" s="163"/>
      <c r="Q20" s="163"/>
      <c r="R20" s="163"/>
      <c r="S20" s="163"/>
      <c r="T20" s="163"/>
      <c r="U20" s="163"/>
      <c r="V20" s="163"/>
      <c r="W20" s="163"/>
      <c r="X20" s="163"/>
      <c r="Y20" s="163"/>
      <c r="Z20" s="163"/>
      <c r="AA20" s="163"/>
      <c r="AB20" s="163"/>
      <c r="AC20" s="163"/>
    </row>
    <row r="21" spans="1:30" s="135" customFormat="1" x14ac:dyDescent="0.25">
      <c r="A21" s="162" t="s">
        <v>212</v>
      </c>
      <c r="B21" s="159"/>
      <c r="C21" s="159"/>
      <c r="D21" s="159"/>
      <c r="E21" s="159"/>
      <c r="F21" s="136"/>
      <c r="G21" s="136"/>
      <c r="H21" s="136"/>
      <c r="I21" s="136"/>
      <c r="J21" s="137"/>
      <c r="M21" s="135" t="s">
        <v>188</v>
      </c>
      <c r="N21" s="135" t="s">
        <v>1</v>
      </c>
      <c r="O21" s="135" t="s">
        <v>2</v>
      </c>
      <c r="P21" s="135" t="s">
        <v>4</v>
      </c>
      <c r="Q21" s="135" t="s">
        <v>3</v>
      </c>
      <c r="R21" s="135" t="s">
        <v>5</v>
      </c>
      <c r="S21" s="135" t="s">
        <v>6</v>
      </c>
      <c r="T21" s="135" t="s">
        <v>174</v>
      </c>
      <c r="U21" s="135" t="s">
        <v>8</v>
      </c>
      <c r="W21" s="135" t="s">
        <v>9</v>
      </c>
      <c r="X21" s="135" t="s">
        <v>10</v>
      </c>
      <c r="Y21" s="135" t="s">
        <v>11</v>
      </c>
      <c r="Z21" s="135" t="s">
        <v>12</v>
      </c>
      <c r="AA21" s="135" t="s">
        <v>13</v>
      </c>
      <c r="AB21" s="135" t="s">
        <v>14</v>
      </c>
      <c r="AC21" s="135" t="s">
        <v>15</v>
      </c>
      <c r="AD21" s="135" t="s">
        <v>175</v>
      </c>
    </row>
    <row r="22" spans="1:30" s="4" customFormat="1" ht="17.25" customHeight="1" x14ac:dyDescent="0.25">
      <c r="A22" s="138"/>
      <c r="B22" s="139"/>
      <c r="C22" s="139"/>
      <c r="D22" s="139"/>
      <c r="E22" s="139"/>
      <c r="F22" s="139"/>
      <c r="G22" s="139"/>
      <c r="H22" s="139"/>
      <c r="I22" s="139"/>
      <c r="J22" s="140"/>
      <c r="N22" s="53">
        <v>299</v>
      </c>
    </row>
    <row r="23" spans="1:30" s="4" customFormat="1" x14ac:dyDescent="0.25">
      <c r="A23" s="164"/>
      <c r="B23" s="165"/>
      <c r="C23" s="165"/>
      <c r="D23" s="165"/>
      <c r="E23" s="165"/>
      <c r="F23" s="165"/>
      <c r="G23" s="165"/>
      <c r="H23" s="165"/>
      <c r="I23" s="165"/>
      <c r="J23" s="140"/>
      <c r="N23" s="53"/>
    </row>
    <row r="24" spans="1:30" s="4" customFormat="1" x14ac:dyDescent="0.25">
      <c r="A24" s="164"/>
      <c r="B24" s="165"/>
      <c r="C24" s="165"/>
      <c r="D24" s="165"/>
      <c r="E24" s="165"/>
      <c r="F24" s="165"/>
      <c r="G24" s="165"/>
      <c r="H24" s="165"/>
      <c r="I24" s="165"/>
      <c r="J24" s="140"/>
      <c r="N24" s="53"/>
    </row>
    <row r="25" spans="1:30" s="4" customFormat="1" x14ac:dyDescent="0.25">
      <c r="A25" s="164"/>
      <c r="B25" s="165"/>
      <c r="C25" s="165"/>
      <c r="D25" s="165"/>
      <c r="E25" s="165"/>
      <c r="F25" s="165"/>
      <c r="G25" s="165"/>
      <c r="H25" s="165"/>
      <c r="I25" s="165"/>
      <c r="J25" s="140"/>
      <c r="N25" s="53"/>
    </row>
    <row r="26" spans="1:30" s="4" customFormat="1" x14ac:dyDescent="0.25">
      <c r="A26" s="164"/>
      <c r="B26" s="165"/>
      <c r="C26" s="165"/>
      <c r="D26" s="165"/>
      <c r="E26" s="165"/>
      <c r="F26" s="165"/>
      <c r="G26" s="165"/>
      <c r="H26" s="165"/>
      <c r="I26" s="165"/>
      <c r="J26" s="140"/>
      <c r="N26" s="53"/>
    </row>
    <row r="27" spans="1:30" s="4" customFormat="1" x14ac:dyDescent="0.25">
      <c r="A27" s="164"/>
      <c r="B27" s="165"/>
      <c r="C27" s="165"/>
      <c r="D27" s="165"/>
      <c r="E27" s="165"/>
      <c r="F27" s="165"/>
      <c r="G27" s="165"/>
      <c r="H27" s="165"/>
      <c r="I27" s="165"/>
      <c r="J27" s="140"/>
      <c r="N27" s="53"/>
    </row>
    <row r="28" spans="1:30" s="4" customFormat="1" x14ac:dyDescent="0.25">
      <c r="A28" s="164"/>
      <c r="B28" s="165"/>
      <c r="C28" s="165"/>
      <c r="D28" s="165"/>
      <c r="E28" s="165"/>
      <c r="F28" s="165"/>
      <c r="G28" s="165"/>
      <c r="H28" s="165"/>
      <c r="I28" s="165"/>
      <c r="J28" s="140"/>
      <c r="N28" s="53"/>
    </row>
    <row r="29" spans="1:30" s="4" customFormat="1" x14ac:dyDescent="0.25">
      <c r="A29" s="164"/>
      <c r="B29" s="165"/>
      <c r="C29" s="165"/>
      <c r="D29" s="165"/>
      <c r="E29" s="165"/>
      <c r="F29" s="165"/>
      <c r="G29" s="165"/>
      <c r="H29" s="165"/>
      <c r="I29" s="165"/>
      <c r="J29" s="140"/>
      <c r="N29" s="53"/>
    </row>
    <row r="30" spans="1:30" s="4" customFormat="1" x14ac:dyDescent="0.25">
      <c r="A30" s="164"/>
      <c r="B30" s="165"/>
      <c r="C30" s="165"/>
      <c r="D30" s="165"/>
      <c r="E30" s="165"/>
      <c r="F30" s="165"/>
      <c r="G30" s="165"/>
      <c r="H30" s="165"/>
      <c r="I30" s="165"/>
      <c r="J30" s="140"/>
      <c r="N30" s="53"/>
    </row>
    <row r="31" spans="1:30" s="4" customFormat="1" x14ac:dyDescent="0.25">
      <c r="A31" s="164"/>
      <c r="B31" s="165"/>
      <c r="C31" s="165"/>
      <c r="D31" s="165"/>
      <c r="E31" s="165"/>
      <c r="F31" s="165"/>
      <c r="G31" s="165"/>
      <c r="H31" s="165"/>
      <c r="I31" s="165"/>
      <c r="J31" s="140"/>
      <c r="N31" s="53"/>
    </row>
    <row r="32" spans="1:30" s="4" customFormat="1" x14ac:dyDescent="0.25">
      <c r="A32" s="164"/>
      <c r="B32" s="165"/>
      <c r="C32" s="165"/>
      <c r="D32" s="165"/>
      <c r="E32" s="165"/>
      <c r="F32" s="165"/>
      <c r="G32" s="165"/>
      <c r="H32" s="165"/>
      <c r="I32" s="165"/>
      <c r="J32" s="140"/>
      <c r="N32" s="53"/>
    </row>
    <row r="33" spans="1:14" s="4" customFormat="1" x14ac:dyDescent="0.25">
      <c r="A33" s="164"/>
      <c r="B33" s="165"/>
      <c r="C33" s="165"/>
      <c r="D33" s="165"/>
      <c r="E33" s="165"/>
      <c r="F33" s="165"/>
      <c r="G33" s="165"/>
      <c r="H33" s="165"/>
      <c r="I33" s="165"/>
      <c r="J33" s="140"/>
      <c r="M33" s="4">
        <v>25</v>
      </c>
      <c r="N33" s="53" t="s">
        <v>176</v>
      </c>
    </row>
    <row r="34" spans="1:14" s="4" customFormat="1" x14ac:dyDescent="0.25">
      <c r="A34" s="164"/>
      <c r="B34" s="165"/>
      <c r="C34" s="165"/>
      <c r="D34" s="165"/>
      <c r="E34" s="165"/>
      <c r="F34" s="165"/>
      <c r="G34" s="165"/>
      <c r="H34" s="165"/>
      <c r="I34" s="165"/>
      <c r="J34" s="140"/>
      <c r="N34" s="53"/>
    </row>
    <row r="35" spans="1:14" s="4" customFormat="1" x14ac:dyDescent="0.25">
      <c r="A35" s="164"/>
      <c r="B35" s="165"/>
      <c r="C35" s="165"/>
      <c r="D35" s="165"/>
      <c r="E35" s="165"/>
      <c r="F35" s="165"/>
      <c r="G35" s="165"/>
      <c r="H35" s="165"/>
      <c r="I35" s="165"/>
      <c r="J35" s="140"/>
      <c r="N35" s="53"/>
    </row>
    <row r="36" spans="1:14" s="4" customFormat="1" x14ac:dyDescent="0.25">
      <c r="A36" s="164"/>
      <c r="B36" s="165"/>
      <c r="C36" s="165"/>
      <c r="D36" s="165"/>
      <c r="E36" s="165"/>
      <c r="F36" s="165"/>
      <c r="G36" s="165"/>
      <c r="H36" s="165"/>
      <c r="I36" s="165"/>
      <c r="J36" s="140"/>
      <c r="N36" s="53"/>
    </row>
    <row r="37" spans="1:14" s="4" customFormat="1" x14ac:dyDescent="0.25">
      <c r="A37" s="164"/>
      <c r="B37" s="165"/>
      <c r="C37" s="165"/>
      <c r="D37" s="165"/>
      <c r="E37" s="165"/>
      <c r="F37" s="165"/>
      <c r="G37" s="165"/>
      <c r="H37" s="165"/>
      <c r="I37" s="165"/>
      <c r="J37" s="140"/>
      <c r="N37" s="53"/>
    </row>
    <row r="38" spans="1:14" s="4" customFormat="1" x14ac:dyDescent="0.25">
      <c r="A38" s="164"/>
      <c r="B38" s="165"/>
      <c r="C38" s="165"/>
      <c r="D38" s="165"/>
      <c r="E38" s="165"/>
      <c r="F38" s="165"/>
      <c r="G38" s="165"/>
      <c r="H38" s="165"/>
      <c r="I38" s="165"/>
      <c r="J38" s="140"/>
      <c r="N38" s="53"/>
    </row>
    <row r="39" spans="1:14" s="4" customFormat="1" x14ac:dyDescent="0.25">
      <c r="A39" s="164"/>
      <c r="B39" s="165"/>
      <c r="C39" s="165"/>
      <c r="D39" s="165"/>
      <c r="E39" s="165"/>
      <c r="F39" s="165"/>
      <c r="G39" s="165"/>
      <c r="H39" s="165"/>
      <c r="I39" s="165"/>
      <c r="J39" s="140"/>
      <c r="N39" s="53"/>
    </row>
    <row r="40" spans="1:14" s="4" customFormat="1" x14ac:dyDescent="0.25">
      <c r="A40" s="164"/>
      <c r="B40" s="165"/>
      <c r="C40" s="165"/>
      <c r="D40" s="165"/>
      <c r="E40" s="165"/>
      <c r="F40" s="165"/>
      <c r="G40" s="165"/>
      <c r="H40" s="165"/>
      <c r="I40" s="165"/>
      <c r="J40" s="140"/>
      <c r="N40" s="53"/>
    </row>
    <row r="41" spans="1:14" s="4" customFormat="1" x14ac:dyDescent="0.25">
      <c r="A41" s="164"/>
      <c r="B41" s="165"/>
      <c r="C41" s="165"/>
      <c r="D41" s="165"/>
      <c r="E41" s="165"/>
      <c r="F41" s="165"/>
      <c r="G41" s="165"/>
      <c r="H41" s="165"/>
      <c r="I41" s="165"/>
      <c r="J41" s="140"/>
      <c r="N41" s="53"/>
    </row>
    <row r="42" spans="1:14" s="4" customFormat="1" x14ac:dyDescent="0.25">
      <c r="A42" s="164"/>
      <c r="B42" s="165"/>
      <c r="C42" s="165"/>
      <c r="D42" s="165"/>
      <c r="E42" s="165"/>
      <c r="F42" s="165"/>
      <c r="G42" s="165"/>
      <c r="H42" s="165"/>
      <c r="I42" s="165"/>
      <c r="J42" s="140"/>
      <c r="N42" s="53"/>
    </row>
    <row r="43" spans="1:14" s="4" customFormat="1" x14ac:dyDescent="0.25">
      <c r="A43" s="164"/>
      <c r="B43" s="165"/>
      <c r="C43" s="165"/>
      <c r="D43" s="165"/>
      <c r="E43" s="165"/>
      <c r="F43" s="165"/>
      <c r="G43" s="165"/>
      <c r="H43" s="165"/>
      <c r="I43" s="165"/>
      <c r="J43" s="140"/>
      <c r="N43" s="53"/>
    </row>
    <row r="44" spans="1:14" s="4" customFormat="1" x14ac:dyDescent="0.25">
      <c r="A44" s="164"/>
      <c r="B44" s="165"/>
      <c r="C44" s="165"/>
      <c r="D44" s="165"/>
      <c r="E44" s="165"/>
      <c r="F44" s="165"/>
      <c r="G44" s="165"/>
      <c r="H44" s="165"/>
      <c r="I44" s="165"/>
      <c r="J44" s="140"/>
      <c r="N44" s="53"/>
    </row>
    <row r="45" spans="1:14" s="4" customFormat="1" x14ac:dyDescent="0.25">
      <c r="A45" s="164"/>
      <c r="B45" s="165"/>
      <c r="C45" s="165"/>
      <c r="D45" s="165"/>
      <c r="E45" s="165"/>
      <c r="F45" s="165"/>
      <c r="G45" s="165"/>
      <c r="H45" s="165"/>
      <c r="I45" s="165"/>
      <c r="J45" s="140"/>
      <c r="N45" s="53"/>
    </row>
    <row r="46" spans="1:14" s="4" customFormat="1" x14ac:dyDescent="0.25">
      <c r="A46" s="164"/>
      <c r="B46" s="165"/>
      <c r="C46" s="165"/>
      <c r="D46" s="165"/>
      <c r="E46" s="165"/>
      <c r="F46" s="165"/>
      <c r="G46" s="165"/>
      <c r="H46" s="165"/>
      <c r="I46" s="165"/>
      <c r="J46" s="140"/>
      <c r="N46" s="53"/>
    </row>
    <row r="47" spans="1:14" s="4" customFormat="1" x14ac:dyDescent="0.25">
      <c r="A47" s="164"/>
      <c r="B47" s="165"/>
      <c r="C47" s="165"/>
      <c r="D47" s="165"/>
      <c r="E47" s="165"/>
      <c r="F47" s="165"/>
      <c r="G47" s="165"/>
      <c r="H47" s="165"/>
      <c r="I47" s="165"/>
      <c r="J47" s="140"/>
      <c r="N47" s="53"/>
    </row>
    <row r="48" spans="1:14" s="4" customFormat="1" x14ac:dyDescent="0.25">
      <c r="A48" s="164"/>
      <c r="B48" s="165"/>
      <c r="C48" s="165"/>
      <c r="D48" s="165"/>
      <c r="E48" s="165"/>
      <c r="F48" s="165"/>
      <c r="G48" s="165"/>
      <c r="H48" s="165"/>
      <c r="I48" s="165"/>
      <c r="J48" s="140"/>
      <c r="N48" s="53"/>
    </row>
    <row r="49" spans="1:15" s="4" customFormat="1" x14ac:dyDescent="0.25">
      <c r="A49" s="164"/>
      <c r="B49" s="165"/>
      <c r="C49" s="165"/>
      <c r="D49" s="165"/>
      <c r="E49" s="165"/>
      <c r="F49" s="165"/>
      <c r="G49" s="165"/>
      <c r="H49" s="165"/>
      <c r="I49" s="165"/>
      <c r="J49" s="140"/>
      <c r="N49" s="53"/>
    </row>
    <row r="50" spans="1:15" s="4" customFormat="1" x14ac:dyDescent="0.25">
      <c r="A50" s="164"/>
      <c r="B50" s="165"/>
      <c r="C50" s="165"/>
      <c r="D50" s="165"/>
      <c r="E50" s="165"/>
      <c r="F50" s="165"/>
      <c r="G50" s="165"/>
      <c r="H50" s="165"/>
      <c r="I50" s="165"/>
      <c r="J50" s="140"/>
      <c r="N50" s="53"/>
    </row>
    <row r="51" spans="1:15" s="4" customFormat="1" x14ac:dyDescent="0.25">
      <c r="A51" s="164"/>
      <c r="B51" s="165"/>
      <c r="C51" s="165"/>
      <c r="D51" s="165"/>
      <c r="E51" s="165"/>
      <c r="F51" s="165"/>
      <c r="G51" s="165"/>
      <c r="H51" s="165"/>
      <c r="I51" s="165"/>
      <c r="J51" s="140"/>
      <c r="N51" s="53">
        <v>23</v>
      </c>
    </row>
    <row r="52" spans="1:15" s="4" customFormat="1" x14ac:dyDescent="0.25">
      <c r="A52" s="164"/>
      <c r="B52" s="165"/>
      <c r="C52" s="165"/>
      <c r="D52" s="165"/>
      <c r="E52" s="165"/>
      <c r="F52" s="165"/>
      <c r="G52" s="165"/>
      <c r="H52" s="165"/>
      <c r="I52" s="165"/>
      <c r="J52" s="140"/>
      <c r="N52" s="53"/>
    </row>
    <row r="53" spans="1:15" s="4" customFormat="1" x14ac:dyDescent="0.25">
      <c r="A53" s="164"/>
      <c r="B53" s="165"/>
      <c r="C53" s="165"/>
      <c r="D53" s="165"/>
      <c r="E53" s="165"/>
      <c r="F53" s="165"/>
      <c r="G53" s="165"/>
      <c r="H53" s="165"/>
      <c r="I53" s="165"/>
      <c r="J53" s="140"/>
      <c r="N53" s="53"/>
    </row>
    <row r="54" spans="1:15" s="4" customFormat="1" x14ac:dyDescent="0.25">
      <c r="A54" s="164"/>
      <c r="B54" s="165"/>
      <c r="C54" s="165"/>
      <c r="D54" s="165"/>
      <c r="E54" s="165"/>
      <c r="F54" s="165"/>
      <c r="G54" s="165"/>
      <c r="H54" s="165"/>
      <c r="I54" s="165"/>
      <c r="J54" s="140"/>
      <c r="N54" s="53"/>
    </row>
    <row r="55" spans="1:15" s="4" customFormat="1" x14ac:dyDescent="0.25">
      <c r="A55" s="164"/>
      <c r="B55" s="165"/>
      <c r="C55" s="165"/>
      <c r="D55" s="165"/>
      <c r="E55" s="165"/>
      <c r="F55" s="165"/>
      <c r="G55" s="165"/>
      <c r="H55" s="165"/>
      <c r="I55" s="165"/>
      <c r="J55" s="140"/>
      <c r="N55" s="53"/>
    </row>
    <row r="56" spans="1:15" s="4" customFormat="1" x14ac:dyDescent="0.25">
      <c r="A56" s="164"/>
      <c r="B56" s="165"/>
      <c r="C56" s="165"/>
      <c r="D56" s="165"/>
      <c r="E56" s="165"/>
      <c r="F56" s="165"/>
      <c r="G56" s="165"/>
      <c r="H56" s="165"/>
      <c r="I56" s="165"/>
      <c r="J56" s="140"/>
      <c r="N56" s="53"/>
    </row>
    <row r="57" spans="1:15" s="4" customFormat="1" x14ac:dyDescent="0.25">
      <c r="A57" s="164"/>
      <c r="B57" s="165"/>
      <c r="C57" s="165"/>
      <c r="D57" s="165"/>
      <c r="E57" s="165"/>
      <c r="F57" s="165"/>
      <c r="G57" s="165"/>
      <c r="H57" s="165"/>
      <c r="I57" s="165"/>
      <c r="J57" s="140"/>
      <c r="N57" s="53"/>
    </row>
    <row r="58" spans="1:15" s="4" customFormat="1" x14ac:dyDescent="0.25">
      <c r="A58" s="164"/>
      <c r="B58" s="165"/>
      <c r="C58" s="165"/>
      <c r="D58" s="165"/>
      <c r="E58" s="165"/>
      <c r="F58" s="165"/>
      <c r="G58" s="165"/>
      <c r="H58" s="165"/>
      <c r="I58" s="165"/>
      <c r="J58" s="140"/>
      <c r="N58" s="53"/>
    </row>
    <row r="59" spans="1:15" s="4" customFormat="1" x14ac:dyDescent="0.25">
      <c r="A59" s="164"/>
      <c r="B59" s="165"/>
      <c r="C59" s="165"/>
      <c r="D59" s="165"/>
      <c r="E59" s="165"/>
      <c r="F59" s="165"/>
      <c r="G59" s="165"/>
      <c r="H59" s="165"/>
      <c r="I59" s="165"/>
      <c r="J59" s="140"/>
      <c r="N59" s="53"/>
    </row>
    <row r="60" spans="1:15" s="4" customFormat="1" x14ac:dyDescent="0.25">
      <c r="A60" s="164"/>
      <c r="B60" s="165"/>
      <c r="C60" s="165"/>
      <c r="D60" s="165"/>
      <c r="E60" s="165"/>
      <c r="F60" s="165"/>
      <c r="G60" s="165"/>
      <c r="H60" s="165"/>
      <c r="I60" s="165"/>
      <c r="J60" s="140"/>
      <c r="N60" s="53"/>
    </row>
    <row r="61" spans="1:15" s="4" customFormat="1" x14ac:dyDescent="0.25">
      <c r="A61" s="164"/>
      <c r="B61" s="165"/>
      <c r="C61" s="165"/>
      <c r="D61" s="165"/>
      <c r="E61" s="165"/>
      <c r="F61" s="165"/>
      <c r="G61" s="165"/>
      <c r="H61" s="165"/>
      <c r="I61" s="165"/>
      <c r="J61" s="140"/>
      <c r="N61" s="53"/>
    </row>
    <row r="62" spans="1:15" s="4" customFormat="1" x14ac:dyDescent="0.25">
      <c r="A62" s="164"/>
      <c r="B62" s="165"/>
      <c r="C62" s="165"/>
      <c r="D62" s="165"/>
      <c r="E62" s="165"/>
      <c r="F62" s="165"/>
      <c r="G62" s="165"/>
      <c r="H62" s="165"/>
      <c r="I62" s="165"/>
      <c r="J62" s="140"/>
      <c r="N62" s="53"/>
    </row>
    <row r="63" spans="1:15" s="4" customFormat="1" x14ac:dyDescent="0.25">
      <c r="A63" s="164"/>
      <c r="B63" s="165"/>
      <c r="C63" s="165"/>
      <c r="D63" s="165"/>
      <c r="E63" s="165"/>
      <c r="F63" s="165"/>
      <c r="G63" s="165"/>
      <c r="H63" s="165"/>
      <c r="I63" s="165"/>
      <c r="J63" s="140"/>
      <c r="N63" s="53"/>
    </row>
    <row r="64" spans="1:15" s="4" customFormat="1" x14ac:dyDescent="0.25">
      <c r="A64" s="164"/>
      <c r="B64" s="165"/>
      <c r="C64" s="165"/>
      <c r="D64" s="165"/>
      <c r="E64" s="165"/>
      <c r="F64" s="165"/>
      <c r="G64" s="165"/>
      <c r="H64" s="165"/>
      <c r="I64" s="165"/>
      <c r="J64" s="140"/>
      <c r="N64" s="53">
        <v>5</v>
      </c>
      <c r="O64" s="4" t="s">
        <v>177</v>
      </c>
    </row>
    <row r="65" spans="1:17" s="4" customFormat="1" x14ac:dyDescent="0.25">
      <c r="A65" s="164"/>
      <c r="B65" s="165"/>
      <c r="C65" s="165"/>
      <c r="D65" s="165"/>
      <c r="E65" s="165"/>
      <c r="F65" s="165"/>
      <c r="G65" s="165"/>
      <c r="H65" s="165"/>
      <c r="I65" s="165"/>
      <c r="J65" s="140"/>
      <c r="N65" s="53"/>
    </row>
    <row r="66" spans="1:17" s="4" customFormat="1" x14ac:dyDescent="0.25">
      <c r="A66" s="164"/>
      <c r="B66" s="165"/>
      <c r="C66" s="165"/>
      <c r="D66" s="165"/>
      <c r="E66" s="165"/>
      <c r="F66" s="165"/>
      <c r="G66" s="165"/>
      <c r="H66" s="165"/>
      <c r="I66" s="165"/>
      <c r="J66" s="140"/>
      <c r="N66" s="53"/>
    </row>
    <row r="67" spans="1:17" s="4" customFormat="1" x14ac:dyDescent="0.25">
      <c r="A67" s="164"/>
      <c r="B67" s="165"/>
      <c r="C67" s="165"/>
      <c r="D67" s="165"/>
      <c r="E67" s="165"/>
      <c r="F67" s="165"/>
      <c r="G67" s="165"/>
      <c r="H67" s="165"/>
      <c r="I67" s="165"/>
      <c r="J67" s="140"/>
      <c r="N67" s="53"/>
    </row>
    <row r="68" spans="1:17" s="4" customFormat="1" x14ac:dyDescent="0.25">
      <c r="A68" s="164"/>
      <c r="B68" s="165"/>
      <c r="C68" s="165"/>
      <c r="D68" s="165"/>
      <c r="E68" s="165"/>
      <c r="F68" s="165"/>
      <c r="G68" s="165"/>
      <c r="H68" s="165"/>
      <c r="I68" s="165"/>
      <c r="J68" s="140"/>
      <c r="N68" s="53"/>
    </row>
    <row r="69" spans="1:17" s="4" customFormat="1" x14ac:dyDescent="0.25">
      <c r="A69" s="164"/>
      <c r="B69" s="165"/>
      <c r="C69" s="165"/>
      <c r="D69" s="165"/>
      <c r="E69" s="165"/>
      <c r="F69" s="165"/>
      <c r="G69" s="165"/>
      <c r="H69" s="165"/>
      <c r="I69" s="165"/>
      <c r="J69" s="140"/>
      <c r="N69" s="53"/>
    </row>
    <row r="70" spans="1:17" s="4" customFormat="1" x14ac:dyDescent="0.25">
      <c r="A70" s="164"/>
      <c r="B70" s="165"/>
      <c r="C70" s="165"/>
      <c r="D70" s="165"/>
      <c r="E70" s="165"/>
      <c r="F70" s="165"/>
      <c r="G70" s="165"/>
      <c r="H70" s="165"/>
      <c r="I70" s="165"/>
      <c r="J70" s="140"/>
      <c r="N70" s="53"/>
    </row>
    <row r="71" spans="1:17" s="4" customFormat="1" x14ac:dyDescent="0.25">
      <c r="A71" s="164"/>
      <c r="B71" s="165"/>
      <c r="C71" s="165"/>
      <c r="D71" s="165"/>
      <c r="E71" s="165"/>
      <c r="F71" s="165"/>
      <c r="G71" s="165"/>
      <c r="H71" s="165"/>
      <c r="I71" s="165"/>
      <c r="J71" s="140"/>
      <c r="N71" s="53"/>
    </row>
    <row r="72" spans="1:17" s="4" customFormat="1" x14ac:dyDescent="0.25">
      <c r="A72" s="164"/>
      <c r="B72" s="165"/>
      <c r="C72" s="165"/>
      <c r="D72" s="165"/>
      <c r="E72" s="165"/>
      <c r="F72" s="165"/>
      <c r="G72" s="165"/>
      <c r="H72" s="165"/>
      <c r="I72" s="165"/>
      <c r="J72" s="140"/>
      <c r="N72" s="53"/>
    </row>
    <row r="73" spans="1:17" s="4" customFormat="1" x14ac:dyDescent="0.25">
      <c r="A73" s="164"/>
      <c r="B73" s="165"/>
      <c r="C73" s="165"/>
      <c r="D73" s="165"/>
      <c r="E73" s="165"/>
      <c r="F73" s="165"/>
      <c r="G73" s="165"/>
      <c r="H73" s="165"/>
      <c r="I73" s="165"/>
      <c r="J73" s="140"/>
      <c r="N73" s="53"/>
    </row>
    <row r="74" spans="1:17" s="4" customFormat="1" x14ac:dyDescent="0.25">
      <c r="A74" s="164"/>
      <c r="B74" s="165"/>
      <c r="C74" s="165"/>
      <c r="D74" s="165"/>
      <c r="E74" s="165"/>
      <c r="F74" s="165"/>
      <c r="G74" s="165"/>
      <c r="H74" s="165"/>
      <c r="I74" s="165"/>
      <c r="J74" s="140"/>
      <c r="N74" s="53"/>
    </row>
    <row r="75" spans="1:17" s="4" customFormat="1" x14ac:dyDescent="0.25">
      <c r="A75" s="164"/>
      <c r="B75" s="165"/>
      <c r="C75" s="165"/>
      <c r="D75" s="165"/>
      <c r="E75" s="165"/>
      <c r="F75" s="165"/>
      <c r="G75" s="165"/>
      <c r="H75" s="165"/>
      <c r="I75" s="165"/>
      <c r="J75" s="140"/>
      <c r="N75" s="53"/>
    </row>
    <row r="76" spans="1:17" s="4" customFormat="1" x14ac:dyDescent="0.25">
      <c r="A76" s="164"/>
      <c r="B76" s="165"/>
      <c r="C76" s="165"/>
      <c r="D76" s="165"/>
      <c r="E76" s="165"/>
      <c r="F76" s="165"/>
      <c r="G76" s="165"/>
      <c r="H76" s="165"/>
      <c r="I76" s="165"/>
      <c r="J76" s="140"/>
      <c r="N76" s="53"/>
      <c r="Q76" s="4" t="s">
        <v>178</v>
      </c>
    </row>
    <row r="77" spans="1:17" s="4" customFormat="1" x14ac:dyDescent="0.25">
      <c r="A77" s="164"/>
      <c r="B77" s="165"/>
      <c r="C77" s="165"/>
      <c r="D77" s="165"/>
      <c r="E77" s="165"/>
      <c r="F77" s="165"/>
      <c r="G77" s="165"/>
      <c r="H77" s="165"/>
      <c r="I77" s="165"/>
      <c r="J77" s="140"/>
      <c r="N77" s="53"/>
    </row>
    <row r="78" spans="1:17" s="4" customFormat="1" x14ac:dyDescent="0.25">
      <c r="A78" s="164"/>
      <c r="B78" s="165"/>
      <c r="C78" s="165"/>
      <c r="D78" s="165"/>
      <c r="E78" s="165"/>
      <c r="F78" s="165"/>
      <c r="G78" s="165"/>
      <c r="H78" s="165"/>
      <c r="I78" s="165"/>
      <c r="J78" s="140"/>
      <c r="N78" s="53"/>
    </row>
    <row r="79" spans="1:17" s="4" customFormat="1" x14ac:dyDescent="0.25">
      <c r="A79" s="164"/>
      <c r="B79" s="165"/>
      <c r="C79" s="165"/>
      <c r="D79" s="165"/>
      <c r="E79" s="165"/>
      <c r="F79" s="165"/>
      <c r="G79" s="165"/>
      <c r="H79" s="165"/>
      <c r="I79" s="165"/>
      <c r="J79" s="140"/>
      <c r="N79" s="53"/>
    </row>
    <row r="80" spans="1:17" s="4" customFormat="1" x14ac:dyDescent="0.25">
      <c r="A80" s="164"/>
      <c r="B80" s="165"/>
      <c r="C80" s="165"/>
      <c r="D80" s="165"/>
      <c r="E80" s="165"/>
      <c r="F80" s="165"/>
      <c r="G80" s="165"/>
      <c r="H80" s="165"/>
      <c r="I80" s="165"/>
      <c r="J80" s="140"/>
      <c r="N80" s="53"/>
    </row>
    <row r="81" spans="1:17" s="4" customFormat="1" x14ac:dyDescent="0.25">
      <c r="A81" s="164"/>
      <c r="B81" s="165"/>
      <c r="C81" s="165"/>
      <c r="D81" s="165"/>
      <c r="E81" s="165"/>
      <c r="F81" s="165"/>
      <c r="G81" s="165"/>
      <c r="H81" s="165"/>
      <c r="I81" s="165"/>
      <c r="J81" s="140"/>
      <c r="N81" s="53"/>
    </row>
    <row r="82" spans="1:17" s="4" customFormat="1" x14ac:dyDescent="0.25">
      <c r="A82" s="164"/>
      <c r="B82" s="165"/>
      <c r="C82" s="165"/>
      <c r="D82" s="165"/>
      <c r="E82" s="165"/>
      <c r="F82" s="165"/>
      <c r="G82" s="165"/>
      <c r="H82" s="165"/>
      <c r="I82" s="165"/>
      <c r="J82" s="140"/>
      <c r="N82" s="53"/>
    </row>
    <row r="83" spans="1:17" s="4" customFormat="1" x14ac:dyDescent="0.25">
      <c r="A83" s="164"/>
      <c r="B83" s="165"/>
      <c r="C83" s="165"/>
      <c r="D83" s="165"/>
      <c r="E83" s="165"/>
      <c r="F83" s="165"/>
      <c r="G83" s="165"/>
      <c r="H83" s="165"/>
      <c r="I83" s="165"/>
      <c r="J83" s="140"/>
      <c r="N83" s="53"/>
    </row>
    <row r="84" spans="1:17" s="4" customFormat="1" x14ac:dyDescent="0.25">
      <c r="A84" s="164"/>
      <c r="B84" s="165"/>
      <c r="C84" s="165"/>
      <c r="D84" s="165"/>
      <c r="E84" s="165"/>
      <c r="F84" s="165"/>
      <c r="G84" s="165"/>
      <c r="H84" s="165"/>
      <c r="I84" s="165"/>
      <c r="J84" s="140"/>
      <c r="N84" s="53"/>
    </row>
    <row r="85" spans="1:17" s="4" customFormat="1" x14ac:dyDescent="0.25">
      <c r="A85" s="164"/>
      <c r="B85" s="165"/>
      <c r="C85" s="165"/>
      <c r="D85" s="165"/>
      <c r="E85" s="165"/>
      <c r="F85" s="165"/>
      <c r="G85" s="165"/>
      <c r="H85" s="165"/>
      <c r="I85" s="165"/>
      <c r="J85" s="140"/>
      <c r="N85" s="53">
        <v>2</v>
      </c>
      <c r="Q85" s="4" t="s">
        <v>179</v>
      </c>
    </row>
    <row r="86" spans="1:17" s="4" customFormat="1" x14ac:dyDescent="0.25">
      <c r="A86" s="164"/>
      <c r="B86" s="165"/>
      <c r="C86" s="165"/>
      <c r="D86" s="165"/>
      <c r="E86" s="165"/>
      <c r="F86" s="165"/>
      <c r="G86" s="165"/>
      <c r="H86" s="165"/>
      <c r="I86" s="165"/>
      <c r="J86" s="140"/>
      <c r="N86" s="53"/>
    </row>
    <row r="87" spans="1:17" s="4" customFormat="1" x14ac:dyDescent="0.25">
      <c r="A87" s="164"/>
      <c r="B87" s="165"/>
      <c r="C87" s="165"/>
      <c r="D87" s="165"/>
      <c r="E87" s="165"/>
      <c r="F87" s="165"/>
      <c r="G87" s="165"/>
      <c r="H87" s="165"/>
      <c r="I87" s="165"/>
      <c r="J87" s="140"/>
      <c r="N87" s="53"/>
    </row>
    <row r="88" spans="1:17" s="4" customFormat="1" x14ac:dyDescent="0.25">
      <c r="A88" s="164"/>
      <c r="B88" s="165"/>
      <c r="C88" s="165"/>
      <c r="D88" s="165"/>
      <c r="E88" s="165"/>
      <c r="F88" s="165"/>
      <c r="G88" s="165"/>
      <c r="H88" s="165"/>
      <c r="I88" s="165"/>
      <c r="J88" s="140"/>
      <c r="N88" s="53"/>
    </row>
    <row r="89" spans="1:17" s="4" customFormat="1" x14ac:dyDescent="0.25">
      <c r="A89" s="164"/>
      <c r="B89" s="165"/>
      <c r="C89" s="165"/>
      <c r="D89" s="165"/>
      <c r="E89" s="165"/>
      <c r="F89" s="165"/>
      <c r="G89" s="165"/>
      <c r="H89" s="165"/>
      <c r="I89" s="165"/>
      <c r="J89" s="140"/>
      <c r="N89" s="53"/>
    </row>
    <row r="90" spans="1:17" s="4" customFormat="1" x14ac:dyDescent="0.25">
      <c r="A90" s="164"/>
      <c r="B90" s="165"/>
      <c r="C90" s="165"/>
      <c r="D90" s="165"/>
      <c r="E90" s="165"/>
      <c r="F90" s="165"/>
      <c r="G90" s="165"/>
      <c r="H90" s="165"/>
      <c r="I90" s="165"/>
      <c r="J90" s="140"/>
      <c r="N90" s="53"/>
    </row>
    <row r="91" spans="1:17" s="4" customFormat="1" x14ac:dyDescent="0.25">
      <c r="A91" s="164"/>
      <c r="B91" s="165"/>
      <c r="C91" s="165"/>
      <c r="D91" s="165"/>
      <c r="E91" s="165"/>
      <c r="F91" s="165"/>
      <c r="G91" s="165"/>
      <c r="H91" s="165"/>
      <c r="I91" s="165"/>
      <c r="J91" s="140"/>
      <c r="N91" s="53"/>
    </row>
    <row r="92" spans="1:17" s="4" customFormat="1" x14ac:dyDescent="0.25">
      <c r="A92" s="164"/>
      <c r="B92" s="165"/>
      <c r="C92" s="165"/>
      <c r="D92" s="165"/>
      <c r="E92" s="165"/>
      <c r="F92" s="165"/>
      <c r="G92" s="165"/>
      <c r="H92" s="165"/>
      <c r="I92" s="165"/>
      <c r="J92" s="140"/>
      <c r="N92" s="53"/>
    </row>
    <row r="93" spans="1:17" s="4" customFormat="1" x14ac:dyDescent="0.25">
      <c r="A93" s="164"/>
      <c r="B93" s="165"/>
      <c r="C93" s="165"/>
      <c r="D93" s="165"/>
      <c r="E93" s="165"/>
      <c r="F93" s="165"/>
      <c r="G93" s="165"/>
      <c r="H93" s="165"/>
      <c r="I93" s="165"/>
      <c r="J93" s="140"/>
      <c r="N93" s="53"/>
    </row>
    <row r="94" spans="1:17" s="4" customFormat="1" x14ac:dyDescent="0.25">
      <c r="A94" s="164"/>
      <c r="B94" s="165"/>
      <c r="C94" s="165"/>
      <c r="D94" s="165"/>
      <c r="E94" s="165"/>
      <c r="F94" s="165"/>
      <c r="G94" s="165"/>
      <c r="H94" s="165"/>
      <c r="I94" s="165"/>
      <c r="J94" s="140"/>
      <c r="N94" s="53"/>
      <c r="Q94" s="4" t="s">
        <v>180</v>
      </c>
    </row>
    <row r="95" spans="1:17" s="4" customFormat="1" x14ac:dyDescent="0.25">
      <c r="A95" s="164"/>
      <c r="B95" s="165"/>
      <c r="C95" s="165"/>
      <c r="D95" s="165"/>
      <c r="E95" s="165"/>
      <c r="F95" s="165"/>
      <c r="G95" s="165"/>
      <c r="H95" s="165"/>
      <c r="I95" s="165"/>
      <c r="J95" s="140"/>
      <c r="N95" s="53"/>
    </row>
    <row r="96" spans="1:17" s="4" customFormat="1" x14ac:dyDescent="0.25">
      <c r="A96" s="164"/>
      <c r="B96" s="165"/>
      <c r="C96" s="165"/>
      <c r="D96" s="165"/>
      <c r="E96" s="165"/>
      <c r="F96" s="165"/>
      <c r="G96" s="165"/>
      <c r="H96" s="165"/>
      <c r="I96" s="165"/>
      <c r="J96" s="140"/>
      <c r="N96" s="53"/>
    </row>
    <row r="97" spans="1:21" s="4" customFormat="1" x14ac:dyDescent="0.25">
      <c r="A97" s="164"/>
      <c r="B97" s="165"/>
      <c r="C97" s="165"/>
      <c r="D97" s="165"/>
      <c r="E97" s="165"/>
      <c r="F97" s="165"/>
      <c r="G97" s="165"/>
      <c r="H97" s="165"/>
      <c r="I97" s="165"/>
      <c r="J97" s="140"/>
      <c r="N97" s="53"/>
    </row>
    <row r="98" spans="1:21" s="4" customFormat="1" x14ac:dyDescent="0.25">
      <c r="A98" s="164"/>
      <c r="B98" s="165"/>
      <c r="C98" s="165"/>
      <c r="D98" s="165"/>
      <c r="E98" s="165"/>
      <c r="F98" s="165"/>
      <c r="G98" s="165"/>
      <c r="H98" s="165"/>
      <c r="I98" s="165"/>
      <c r="J98" s="140"/>
      <c r="N98" s="53"/>
    </row>
    <row r="99" spans="1:21" s="4" customFormat="1" x14ac:dyDescent="0.25">
      <c r="A99" s="164"/>
      <c r="B99" s="165"/>
      <c r="C99" s="165"/>
      <c r="D99" s="165"/>
      <c r="E99" s="165"/>
      <c r="F99" s="165"/>
      <c r="G99" s="165"/>
      <c r="H99" s="165"/>
      <c r="I99" s="165"/>
      <c r="J99" s="140"/>
      <c r="N99" s="53"/>
    </row>
    <row r="100" spans="1:21" s="4" customFormat="1" x14ac:dyDescent="0.25">
      <c r="A100" s="164"/>
      <c r="B100" s="165"/>
      <c r="C100" s="165"/>
      <c r="D100" s="165"/>
      <c r="E100" s="165"/>
      <c r="F100" s="165"/>
      <c r="G100" s="165"/>
      <c r="H100" s="165"/>
      <c r="I100" s="165"/>
      <c r="J100" s="140"/>
      <c r="N100" s="53"/>
    </row>
    <row r="101" spans="1:21" s="4" customFormat="1" x14ac:dyDescent="0.25">
      <c r="A101" s="164"/>
      <c r="B101" s="165"/>
      <c r="C101" s="165"/>
      <c r="D101" s="165"/>
      <c r="E101" s="165"/>
      <c r="F101" s="165"/>
      <c r="G101" s="165"/>
      <c r="H101" s="165"/>
      <c r="I101" s="165"/>
      <c r="J101" s="140"/>
      <c r="N101" s="53"/>
    </row>
    <row r="102" spans="1:21" s="4" customFormat="1" x14ac:dyDescent="0.25">
      <c r="A102" s="164"/>
      <c r="B102" s="165"/>
      <c r="C102" s="165"/>
      <c r="D102" s="165"/>
      <c r="E102" s="165"/>
      <c r="F102" s="165"/>
      <c r="G102" s="165"/>
      <c r="H102" s="165"/>
      <c r="I102" s="165"/>
      <c r="J102" s="140"/>
      <c r="N102" s="53"/>
    </row>
    <row r="103" spans="1:21" s="4" customFormat="1" x14ac:dyDescent="0.25">
      <c r="A103" s="164"/>
      <c r="B103" s="165"/>
      <c r="C103" s="165"/>
      <c r="D103" s="165"/>
      <c r="E103" s="165"/>
      <c r="F103" s="165"/>
      <c r="G103" s="165"/>
      <c r="H103" s="165"/>
      <c r="I103" s="165"/>
      <c r="J103" s="140"/>
      <c r="N103" s="53"/>
    </row>
    <row r="104" spans="1:21" s="4" customFormat="1" x14ac:dyDescent="0.25">
      <c r="A104" s="164"/>
      <c r="B104" s="165"/>
      <c r="C104" s="165"/>
      <c r="D104" s="165"/>
      <c r="E104" s="165"/>
      <c r="F104" s="165"/>
      <c r="G104" s="165"/>
      <c r="H104" s="165"/>
      <c r="I104" s="165"/>
      <c r="J104" s="140"/>
      <c r="N104" s="53"/>
    </row>
    <row r="105" spans="1:21" s="4" customFormat="1" x14ac:dyDescent="0.25">
      <c r="A105" s="164"/>
      <c r="B105" s="165"/>
      <c r="C105" s="165"/>
      <c r="D105" s="165"/>
      <c r="E105" s="165"/>
      <c r="F105" s="165"/>
      <c r="G105" s="165"/>
      <c r="H105" s="165"/>
      <c r="I105" s="165"/>
      <c r="J105" s="140"/>
      <c r="N105" s="53"/>
    </row>
    <row r="106" spans="1:21" s="4" customFormat="1" x14ac:dyDescent="0.25">
      <c r="A106" s="164"/>
      <c r="B106" s="165"/>
      <c r="C106" s="165"/>
      <c r="D106" s="165"/>
      <c r="E106" s="165"/>
      <c r="F106" s="165"/>
      <c r="G106" s="165"/>
      <c r="H106" s="165"/>
      <c r="I106" s="165"/>
      <c r="J106" s="140"/>
      <c r="N106" s="53"/>
    </row>
    <row r="107" spans="1:21" s="4" customFormat="1" x14ac:dyDescent="0.25">
      <c r="A107" s="164"/>
      <c r="B107" s="165"/>
      <c r="C107" s="165"/>
      <c r="D107" s="165"/>
      <c r="E107" s="165"/>
      <c r="F107" s="165"/>
      <c r="G107" s="165"/>
      <c r="H107" s="165"/>
      <c r="I107" s="165"/>
      <c r="J107" s="140"/>
      <c r="N107" s="53"/>
    </row>
    <row r="108" spans="1:21" s="4" customFormat="1" x14ac:dyDescent="0.25">
      <c r="A108" s="164"/>
      <c r="B108" s="165"/>
      <c r="C108" s="165"/>
      <c r="D108" s="165"/>
      <c r="E108" s="165"/>
      <c r="F108" s="165"/>
      <c r="G108" s="165"/>
      <c r="H108" s="165"/>
      <c r="I108" s="165"/>
      <c r="J108" s="140"/>
      <c r="N108" s="53"/>
    </row>
    <row r="109" spans="1:21" s="4" customFormat="1" x14ac:dyDescent="0.25">
      <c r="A109" s="164"/>
      <c r="B109" s="165"/>
      <c r="C109" s="165"/>
      <c r="D109" s="165"/>
      <c r="E109" s="165"/>
      <c r="F109" s="165"/>
      <c r="G109" s="165"/>
      <c r="H109" s="165"/>
      <c r="I109" s="165"/>
      <c r="J109" s="140"/>
      <c r="N109" s="53"/>
    </row>
    <row r="110" spans="1:21" s="4" customFormat="1" x14ac:dyDescent="0.25">
      <c r="A110" s="164"/>
      <c r="B110" s="165"/>
      <c r="C110" s="165"/>
      <c r="D110" s="165"/>
      <c r="E110" s="165"/>
      <c r="F110" s="165"/>
      <c r="G110" s="165"/>
      <c r="H110" s="165"/>
      <c r="I110" s="165"/>
      <c r="J110" s="140"/>
      <c r="M110" s="4">
        <v>2</v>
      </c>
      <c r="N110" s="53" t="s">
        <v>181</v>
      </c>
      <c r="U110" s="4">
        <v>5</v>
      </c>
    </row>
    <row r="111" spans="1:21" s="4" customFormat="1" x14ac:dyDescent="0.25">
      <c r="A111" s="164"/>
      <c r="B111" s="165"/>
      <c r="C111" s="165"/>
      <c r="D111" s="165"/>
      <c r="E111" s="165"/>
      <c r="F111" s="165"/>
      <c r="G111" s="165"/>
      <c r="H111" s="165"/>
      <c r="I111" s="165"/>
      <c r="J111" s="140"/>
      <c r="N111" s="53"/>
    </row>
    <row r="112" spans="1:21" s="4" customFormat="1" x14ac:dyDescent="0.25">
      <c r="A112" s="164"/>
      <c r="B112" s="165"/>
      <c r="C112" s="165"/>
      <c r="D112" s="165"/>
      <c r="E112" s="165"/>
      <c r="F112" s="165"/>
      <c r="G112" s="165"/>
      <c r="H112" s="165"/>
      <c r="I112" s="165"/>
      <c r="J112" s="140"/>
      <c r="N112" s="53"/>
    </row>
    <row r="113" spans="1:21" s="4" customFormat="1" x14ac:dyDescent="0.25">
      <c r="A113" s="164"/>
      <c r="B113" s="165"/>
      <c r="C113" s="165"/>
      <c r="D113" s="165"/>
      <c r="E113" s="165"/>
      <c r="F113" s="165"/>
      <c r="G113" s="165"/>
      <c r="H113" s="165"/>
      <c r="I113" s="165"/>
      <c r="J113" s="140"/>
      <c r="N113" s="53"/>
    </row>
    <row r="114" spans="1:21" s="4" customFormat="1" x14ac:dyDescent="0.25">
      <c r="A114" s="164"/>
      <c r="B114" s="165"/>
      <c r="C114" s="165"/>
      <c r="D114" s="165"/>
      <c r="E114" s="165"/>
      <c r="F114" s="165"/>
      <c r="G114" s="165"/>
      <c r="H114" s="165"/>
      <c r="I114" s="165"/>
      <c r="J114" s="140"/>
      <c r="N114" s="53"/>
    </row>
    <row r="115" spans="1:21" s="4" customFormat="1" x14ac:dyDescent="0.25">
      <c r="A115" s="164"/>
      <c r="B115" s="165"/>
      <c r="C115" s="165"/>
      <c r="D115" s="165"/>
      <c r="E115" s="165"/>
      <c r="F115" s="165"/>
      <c r="G115" s="165"/>
      <c r="H115" s="165"/>
      <c r="I115" s="165"/>
      <c r="J115" s="140"/>
      <c r="N115" s="53"/>
    </row>
    <row r="116" spans="1:21" s="4" customFormat="1" x14ac:dyDescent="0.25">
      <c r="A116" s="164"/>
      <c r="B116" s="165"/>
      <c r="C116" s="165"/>
      <c r="D116" s="165"/>
      <c r="E116" s="165"/>
      <c r="F116" s="165"/>
      <c r="G116" s="165"/>
      <c r="H116" s="165"/>
      <c r="I116" s="165"/>
      <c r="J116" s="140"/>
      <c r="N116" s="53"/>
    </row>
    <row r="117" spans="1:21" s="4" customFormat="1" x14ac:dyDescent="0.25">
      <c r="A117" s="164"/>
      <c r="B117" s="165"/>
      <c r="C117" s="165"/>
      <c r="D117" s="165"/>
      <c r="E117" s="165"/>
      <c r="F117" s="165"/>
      <c r="G117" s="165"/>
      <c r="H117" s="165"/>
      <c r="I117" s="165"/>
      <c r="J117" s="140"/>
      <c r="N117" s="53"/>
    </row>
    <row r="118" spans="1:21" s="4" customFormat="1" x14ac:dyDescent="0.25">
      <c r="A118" s="164"/>
      <c r="B118" s="165"/>
      <c r="C118" s="165"/>
      <c r="D118" s="165"/>
      <c r="E118" s="165"/>
      <c r="F118" s="165"/>
      <c r="G118" s="165"/>
      <c r="H118" s="165"/>
      <c r="I118" s="165"/>
      <c r="J118" s="140"/>
      <c r="N118" s="53"/>
    </row>
    <row r="119" spans="1:21" s="4" customFormat="1" x14ac:dyDescent="0.25">
      <c r="A119" s="164"/>
      <c r="B119" s="165"/>
      <c r="C119" s="165"/>
      <c r="D119" s="165"/>
      <c r="E119" s="165"/>
      <c r="F119" s="165"/>
      <c r="G119" s="165"/>
      <c r="H119" s="165"/>
      <c r="I119" s="165"/>
      <c r="J119" s="140"/>
      <c r="N119" s="53"/>
    </row>
    <row r="120" spans="1:21" s="4" customFormat="1" x14ac:dyDescent="0.25">
      <c r="A120" s="164"/>
      <c r="B120" s="165"/>
      <c r="C120" s="165"/>
      <c r="D120" s="165"/>
      <c r="E120" s="165"/>
      <c r="F120" s="165"/>
      <c r="G120" s="165"/>
      <c r="H120" s="165"/>
      <c r="I120" s="165"/>
      <c r="J120" s="140"/>
      <c r="N120" s="53"/>
    </row>
    <row r="121" spans="1:21" s="4" customFormat="1" x14ac:dyDescent="0.25">
      <c r="A121" s="164"/>
      <c r="B121" s="165"/>
      <c r="C121" s="165"/>
      <c r="D121" s="165"/>
      <c r="E121" s="165"/>
      <c r="F121" s="165"/>
      <c r="G121" s="165"/>
      <c r="H121" s="165"/>
      <c r="I121" s="165"/>
      <c r="J121" s="140"/>
      <c r="N121" s="53"/>
    </row>
    <row r="122" spans="1:21" s="4" customFormat="1" x14ac:dyDescent="0.25">
      <c r="A122" s="164"/>
      <c r="B122" s="165"/>
      <c r="C122" s="165"/>
      <c r="D122" s="165"/>
      <c r="E122" s="165"/>
      <c r="F122" s="165"/>
      <c r="G122" s="165"/>
      <c r="H122" s="165"/>
      <c r="I122" s="165"/>
      <c r="J122" s="140"/>
      <c r="N122" s="53"/>
    </row>
    <row r="123" spans="1:21" s="4" customFormat="1" x14ac:dyDescent="0.25">
      <c r="A123" s="164"/>
      <c r="B123" s="165"/>
      <c r="C123" s="165"/>
      <c r="D123" s="165"/>
      <c r="E123" s="165"/>
      <c r="F123" s="165"/>
      <c r="G123" s="165"/>
      <c r="H123" s="165"/>
      <c r="I123" s="165"/>
      <c r="J123" s="140"/>
      <c r="N123" s="53">
        <v>2</v>
      </c>
      <c r="U123" s="4">
        <v>35</v>
      </c>
    </row>
    <row r="124" spans="1:21" s="4" customFormat="1" x14ac:dyDescent="0.25">
      <c r="A124" s="164"/>
      <c r="B124" s="165"/>
      <c r="C124" s="165"/>
      <c r="D124" s="165"/>
      <c r="E124" s="165"/>
      <c r="F124" s="165"/>
      <c r="G124" s="165"/>
      <c r="H124" s="165"/>
      <c r="I124" s="165"/>
      <c r="J124" s="140"/>
      <c r="N124" s="53"/>
    </row>
    <row r="125" spans="1:21" s="4" customFormat="1" x14ac:dyDescent="0.25">
      <c r="A125" s="164"/>
      <c r="B125" s="165"/>
      <c r="C125" s="165"/>
      <c r="D125" s="165"/>
      <c r="E125" s="165"/>
      <c r="F125" s="165"/>
      <c r="G125" s="165"/>
      <c r="H125" s="165"/>
      <c r="I125" s="165"/>
      <c r="J125" s="140"/>
      <c r="N125" s="53"/>
    </row>
    <row r="126" spans="1:21" s="4" customFormat="1" x14ac:dyDescent="0.25">
      <c r="A126" s="164"/>
      <c r="B126" s="165"/>
      <c r="C126" s="165"/>
      <c r="D126" s="165"/>
      <c r="E126" s="165"/>
      <c r="F126" s="165"/>
      <c r="G126" s="165"/>
      <c r="H126" s="165"/>
      <c r="I126" s="165"/>
      <c r="J126" s="140"/>
      <c r="N126" s="53"/>
    </row>
    <row r="127" spans="1:21" s="4" customFormat="1" x14ac:dyDescent="0.25">
      <c r="A127" s="164"/>
      <c r="B127" s="165"/>
      <c r="C127" s="165"/>
      <c r="D127" s="165"/>
      <c r="E127" s="165"/>
      <c r="F127" s="165"/>
      <c r="G127" s="165"/>
      <c r="H127" s="165"/>
      <c r="I127" s="165"/>
      <c r="J127" s="140"/>
      <c r="N127" s="53"/>
    </row>
    <row r="128" spans="1:21" s="4" customFormat="1" x14ac:dyDescent="0.25">
      <c r="A128" s="164"/>
      <c r="B128" s="165"/>
      <c r="C128" s="165"/>
      <c r="D128" s="165"/>
      <c r="E128" s="165"/>
      <c r="F128" s="165"/>
      <c r="G128" s="165"/>
      <c r="H128" s="165"/>
      <c r="I128" s="165"/>
      <c r="J128" s="140"/>
      <c r="N128" s="53"/>
    </row>
    <row r="129" spans="1:17" s="4" customFormat="1" x14ac:dyDescent="0.25">
      <c r="A129" s="164"/>
      <c r="B129" s="165"/>
      <c r="C129" s="165"/>
      <c r="D129" s="165"/>
      <c r="E129" s="165"/>
      <c r="F129" s="165"/>
      <c r="G129" s="165"/>
      <c r="H129" s="165"/>
      <c r="I129" s="165"/>
      <c r="J129" s="140"/>
      <c r="N129" s="53"/>
    </row>
    <row r="130" spans="1:17" s="4" customFormat="1" x14ac:dyDescent="0.25">
      <c r="A130" s="164"/>
      <c r="B130" s="165"/>
      <c r="C130" s="165"/>
      <c r="D130" s="165"/>
      <c r="E130" s="165"/>
      <c r="F130" s="165"/>
      <c r="G130" s="165"/>
      <c r="H130" s="165"/>
      <c r="I130" s="165"/>
      <c r="J130" s="140"/>
      <c r="N130" s="53"/>
    </row>
    <row r="131" spans="1:17" s="4" customFormat="1" x14ac:dyDescent="0.25">
      <c r="A131" s="164"/>
      <c r="B131" s="165"/>
      <c r="C131" s="165"/>
      <c r="D131" s="165"/>
      <c r="E131" s="165"/>
      <c r="F131" s="165"/>
      <c r="G131" s="165"/>
      <c r="H131" s="165"/>
      <c r="I131" s="165"/>
      <c r="J131" s="140"/>
      <c r="N131" s="53"/>
    </row>
    <row r="132" spans="1:17" s="4" customFormat="1" x14ac:dyDescent="0.25">
      <c r="A132" s="164"/>
      <c r="B132" s="165"/>
      <c r="C132" s="165"/>
      <c r="D132" s="165"/>
      <c r="E132" s="165"/>
      <c r="F132" s="165"/>
      <c r="G132" s="165"/>
      <c r="H132" s="165"/>
      <c r="I132" s="165"/>
      <c r="J132" s="140"/>
      <c r="N132" s="53"/>
    </row>
    <row r="133" spans="1:17" s="4" customFormat="1" x14ac:dyDescent="0.25">
      <c r="A133" s="164"/>
      <c r="B133" s="165"/>
      <c r="C133" s="165"/>
      <c r="D133" s="165"/>
      <c r="E133" s="165"/>
      <c r="F133" s="165"/>
      <c r="G133" s="165"/>
      <c r="H133" s="165"/>
      <c r="I133" s="165"/>
      <c r="J133" s="140"/>
      <c r="N133" s="53"/>
    </row>
    <row r="134" spans="1:17" s="4" customFormat="1" x14ac:dyDescent="0.25">
      <c r="A134" s="164"/>
      <c r="B134" s="165"/>
      <c r="C134" s="165"/>
      <c r="D134" s="165"/>
      <c r="E134" s="165"/>
      <c r="F134" s="165"/>
      <c r="G134" s="165"/>
      <c r="H134" s="165"/>
      <c r="I134" s="165"/>
      <c r="J134" s="140"/>
      <c r="N134" s="53"/>
    </row>
    <row r="135" spans="1:17" s="4" customFormat="1" x14ac:dyDescent="0.25">
      <c r="A135" s="164"/>
      <c r="B135" s="165"/>
      <c r="C135" s="165"/>
      <c r="D135" s="165"/>
      <c r="E135" s="165"/>
      <c r="F135" s="165"/>
      <c r="G135" s="165"/>
      <c r="H135" s="165"/>
      <c r="I135" s="165"/>
      <c r="J135" s="140"/>
      <c r="N135" s="53"/>
    </row>
    <row r="136" spans="1:17" s="4" customFormat="1" x14ac:dyDescent="0.25">
      <c r="A136" s="164"/>
      <c r="B136" s="165"/>
      <c r="C136" s="165"/>
      <c r="D136" s="165"/>
      <c r="E136" s="165"/>
      <c r="F136" s="165"/>
      <c r="G136" s="165"/>
      <c r="H136" s="165"/>
      <c r="I136" s="165"/>
      <c r="J136" s="140"/>
      <c r="N136" s="53"/>
    </row>
    <row r="137" spans="1:17" s="4" customFormat="1" x14ac:dyDescent="0.25">
      <c r="A137" s="164"/>
      <c r="B137" s="165"/>
      <c r="C137" s="165"/>
      <c r="D137" s="165"/>
      <c r="E137" s="165"/>
      <c r="F137" s="165"/>
      <c r="G137" s="165"/>
      <c r="H137" s="165"/>
      <c r="I137" s="165"/>
      <c r="J137" s="140"/>
      <c r="N137" s="53"/>
    </row>
    <row r="138" spans="1:17" s="4" customFormat="1" x14ac:dyDescent="0.25">
      <c r="A138" s="164"/>
      <c r="B138" s="165"/>
      <c r="C138" s="165"/>
      <c r="D138" s="165"/>
      <c r="E138" s="165"/>
      <c r="F138" s="165"/>
      <c r="G138" s="165"/>
      <c r="H138" s="165"/>
      <c r="I138" s="165"/>
      <c r="J138" s="140"/>
      <c r="N138" s="53"/>
    </row>
    <row r="139" spans="1:17" s="4" customFormat="1" x14ac:dyDescent="0.25">
      <c r="A139" s="164"/>
      <c r="B139" s="165"/>
      <c r="C139" s="165"/>
      <c r="D139" s="165"/>
      <c r="E139" s="165"/>
      <c r="F139" s="165"/>
      <c r="G139" s="165"/>
      <c r="H139" s="165"/>
      <c r="I139" s="165"/>
      <c r="J139" s="140"/>
      <c r="N139" s="53"/>
    </row>
    <row r="140" spans="1:17" s="4" customFormat="1" x14ac:dyDescent="0.25">
      <c r="A140" s="164"/>
      <c r="B140" s="165"/>
      <c r="C140" s="165"/>
      <c r="D140" s="165"/>
      <c r="E140" s="165"/>
      <c r="F140" s="165"/>
      <c r="G140" s="165"/>
      <c r="H140" s="165"/>
      <c r="I140" s="165"/>
      <c r="J140" s="140"/>
      <c r="N140" s="53"/>
    </row>
    <row r="141" spans="1:17" s="4" customFormat="1" x14ac:dyDescent="0.25">
      <c r="A141" s="164"/>
      <c r="B141" s="165"/>
      <c r="C141" s="165"/>
      <c r="D141" s="165"/>
      <c r="E141" s="165"/>
      <c r="F141" s="165"/>
      <c r="G141" s="165"/>
      <c r="H141" s="165"/>
      <c r="I141" s="165"/>
      <c r="J141" s="140"/>
      <c r="N141" s="53"/>
    </row>
    <row r="142" spans="1:17" s="4" customFormat="1" x14ac:dyDescent="0.25">
      <c r="A142" s="164"/>
      <c r="B142" s="165"/>
      <c r="C142" s="165"/>
      <c r="D142" s="165"/>
      <c r="E142" s="165"/>
      <c r="F142" s="165"/>
      <c r="G142" s="165"/>
      <c r="H142" s="165"/>
      <c r="I142" s="165"/>
      <c r="J142" s="140"/>
      <c r="N142" s="53"/>
    </row>
    <row r="143" spans="1:17" s="4" customFormat="1" x14ac:dyDescent="0.25">
      <c r="A143" s="164"/>
      <c r="B143" s="165"/>
      <c r="C143" s="165"/>
      <c r="D143" s="165"/>
      <c r="E143" s="165"/>
      <c r="F143" s="165"/>
      <c r="G143" s="165"/>
      <c r="H143" s="165"/>
      <c r="I143" s="165"/>
      <c r="J143" s="140"/>
      <c r="N143" s="53"/>
    </row>
    <row r="144" spans="1:17" s="4" customFormat="1" x14ac:dyDescent="0.25">
      <c r="A144" s="164"/>
      <c r="B144" s="165"/>
      <c r="C144" s="165"/>
      <c r="D144" s="165"/>
      <c r="E144" s="165"/>
      <c r="F144" s="165"/>
      <c r="G144" s="165"/>
      <c r="H144" s="165"/>
      <c r="I144" s="165"/>
      <c r="J144" s="140"/>
      <c r="M144" s="4" t="s">
        <v>182</v>
      </c>
      <c r="N144" s="53">
        <v>21</v>
      </c>
      <c r="Q144" s="4">
        <v>6</v>
      </c>
    </row>
    <row r="145" spans="1:25" s="4" customFormat="1" x14ac:dyDescent="0.25">
      <c r="A145" s="164"/>
      <c r="B145" s="165"/>
      <c r="C145" s="165"/>
      <c r="D145" s="165"/>
      <c r="E145" s="165"/>
      <c r="F145" s="165"/>
      <c r="G145" s="165"/>
      <c r="H145" s="165"/>
      <c r="I145" s="165"/>
      <c r="J145" s="140"/>
      <c r="N145" s="53"/>
    </row>
    <row r="146" spans="1:25" s="4" customFormat="1" x14ac:dyDescent="0.25">
      <c r="A146" s="164"/>
      <c r="B146" s="165"/>
      <c r="C146" s="165"/>
      <c r="D146" s="165"/>
      <c r="E146" s="165"/>
      <c r="F146" s="165"/>
      <c r="G146" s="165"/>
      <c r="H146" s="165"/>
      <c r="I146" s="165"/>
      <c r="J146" s="140"/>
      <c r="N146" s="53"/>
    </row>
    <row r="147" spans="1:25" s="4" customFormat="1" x14ac:dyDescent="0.25">
      <c r="A147" s="164"/>
      <c r="B147" s="165"/>
      <c r="C147" s="165"/>
      <c r="D147" s="165"/>
      <c r="E147" s="165"/>
      <c r="F147" s="165"/>
      <c r="G147" s="165"/>
      <c r="H147" s="165"/>
      <c r="I147" s="165"/>
      <c r="J147" s="140"/>
      <c r="N147" s="53"/>
    </row>
    <row r="148" spans="1:25" s="4" customFormat="1" x14ac:dyDescent="0.25">
      <c r="A148" s="164"/>
      <c r="B148" s="165"/>
      <c r="C148" s="165"/>
      <c r="D148" s="165"/>
      <c r="E148" s="165"/>
      <c r="F148" s="165"/>
      <c r="G148" s="165"/>
      <c r="H148" s="165"/>
      <c r="I148" s="165"/>
      <c r="J148" s="140"/>
      <c r="N148" s="53"/>
    </row>
    <row r="149" spans="1:25" s="4" customFormat="1" x14ac:dyDescent="0.25">
      <c r="A149" s="164"/>
      <c r="B149" s="165"/>
      <c r="C149" s="165"/>
      <c r="D149" s="165"/>
      <c r="E149" s="165"/>
      <c r="F149" s="165"/>
      <c r="G149" s="165"/>
      <c r="H149" s="165"/>
      <c r="I149" s="165"/>
      <c r="J149" s="140"/>
      <c r="N149" s="53"/>
    </row>
    <row r="150" spans="1:25" s="4" customFormat="1" x14ac:dyDescent="0.25">
      <c r="A150" s="164"/>
      <c r="B150" s="165"/>
      <c r="C150" s="165"/>
      <c r="D150" s="165"/>
      <c r="E150" s="165"/>
      <c r="F150" s="165"/>
      <c r="G150" s="165"/>
      <c r="H150" s="165"/>
      <c r="I150" s="165"/>
      <c r="J150" s="140"/>
      <c r="N150" s="53"/>
    </row>
    <row r="151" spans="1:25" s="4" customFormat="1" x14ac:dyDescent="0.25">
      <c r="A151" s="164"/>
      <c r="B151" s="165"/>
      <c r="C151" s="165"/>
      <c r="D151" s="165"/>
      <c r="E151" s="165"/>
      <c r="F151" s="165"/>
      <c r="G151" s="165"/>
      <c r="H151" s="165"/>
      <c r="I151" s="165"/>
      <c r="J151" s="140"/>
      <c r="N151" s="53"/>
    </row>
    <row r="152" spans="1:25" s="4" customFormat="1" x14ac:dyDescent="0.25">
      <c r="A152" s="164"/>
      <c r="B152" s="165"/>
      <c r="C152" s="165"/>
      <c r="D152" s="165"/>
      <c r="E152" s="165"/>
      <c r="F152" s="165"/>
      <c r="G152" s="165"/>
      <c r="H152" s="165"/>
      <c r="I152" s="165"/>
      <c r="J152" s="140"/>
      <c r="N152" s="53"/>
    </row>
    <row r="153" spans="1:25" s="4" customFormat="1" x14ac:dyDescent="0.25">
      <c r="A153" s="164"/>
      <c r="B153" s="165"/>
      <c r="C153" s="165"/>
      <c r="D153" s="165"/>
      <c r="E153" s="165"/>
      <c r="F153" s="165"/>
      <c r="G153" s="165"/>
      <c r="H153" s="165"/>
      <c r="I153" s="165"/>
      <c r="J153" s="140"/>
      <c r="N153" s="53"/>
    </row>
    <row r="154" spans="1:25" s="4" customFormat="1" x14ac:dyDescent="0.25">
      <c r="A154" s="164"/>
      <c r="B154" s="165"/>
      <c r="C154" s="165"/>
      <c r="D154" s="165"/>
      <c r="E154" s="165"/>
      <c r="F154" s="165"/>
      <c r="G154" s="165"/>
      <c r="H154" s="165"/>
      <c r="I154" s="165"/>
      <c r="J154" s="140"/>
      <c r="N154" s="53"/>
      <c r="Y154" s="4">
        <v>15</v>
      </c>
    </row>
    <row r="155" spans="1:25" s="4" customFormat="1" x14ac:dyDescent="0.25">
      <c r="A155" s="164"/>
      <c r="B155" s="165"/>
      <c r="C155" s="165"/>
      <c r="D155" s="165"/>
      <c r="E155" s="165"/>
      <c r="F155" s="165"/>
      <c r="G155" s="165"/>
      <c r="H155" s="165"/>
      <c r="I155" s="165"/>
      <c r="J155" s="140"/>
      <c r="N155" s="53"/>
    </row>
    <row r="156" spans="1:25" s="4" customFormat="1" x14ac:dyDescent="0.25">
      <c r="A156" s="164"/>
      <c r="B156" s="165"/>
      <c r="C156" s="165"/>
      <c r="D156" s="165"/>
      <c r="E156" s="165"/>
      <c r="F156" s="165"/>
      <c r="G156" s="165"/>
      <c r="H156" s="165"/>
      <c r="I156" s="165"/>
      <c r="J156" s="140"/>
      <c r="N156" s="53"/>
    </row>
    <row r="157" spans="1:25" s="4" customFormat="1" x14ac:dyDescent="0.25">
      <c r="A157" s="164"/>
      <c r="B157" s="165"/>
      <c r="C157" s="165"/>
      <c r="D157" s="165"/>
      <c r="E157" s="165"/>
      <c r="F157" s="165"/>
      <c r="G157" s="165"/>
      <c r="H157" s="165"/>
      <c r="I157" s="165"/>
      <c r="J157" s="140"/>
      <c r="N157" s="53"/>
    </row>
    <row r="158" spans="1:25" s="4" customFormat="1" x14ac:dyDescent="0.25">
      <c r="A158" s="164"/>
      <c r="B158" s="165"/>
      <c r="C158" s="165"/>
      <c r="D158" s="165"/>
      <c r="E158" s="165"/>
      <c r="F158" s="165"/>
      <c r="G158" s="165"/>
      <c r="H158" s="165"/>
      <c r="I158" s="165"/>
      <c r="J158" s="140"/>
      <c r="N158" s="53"/>
    </row>
    <row r="159" spans="1:25" s="4" customFormat="1" x14ac:dyDescent="0.25">
      <c r="A159" s="164"/>
      <c r="B159" s="165"/>
      <c r="C159" s="165"/>
      <c r="D159" s="165"/>
      <c r="E159" s="165"/>
      <c r="F159" s="165"/>
      <c r="G159" s="165"/>
      <c r="H159" s="165"/>
      <c r="I159" s="165"/>
      <c r="J159" s="140"/>
      <c r="N159" s="53"/>
    </row>
    <row r="160" spans="1:25" s="4" customFormat="1" x14ac:dyDescent="0.25">
      <c r="A160" s="164"/>
      <c r="B160" s="165"/>
      <c r="C160" s="165"/>
      <c r="D160" s="165"/>
      <c r="E160" s="165"/>
      <c r="F160" s="165"/>
      <c r="G160" s="165"/>
      <c r="H160" s="165"/>
      <c r="I160" s="165"/>
      <c r="J160" s="140"/>
      <c r="N160" s="53"/>
    </row>
    <row r="161" spans="1:14" s="4" customFormat="1" x14ac:dyDescent="0.25">
      <c r="A161" s="164"/>
      <c r="B161" s="165"/>
      <c r="C161" s="165"/>
      <c r="D161" s="165"/>
      <c r="E161" s="165"/>
      <c r="F161" s="165"/>
      <c r="G161" s="165"/>
      <c r="H161" s="165"/>
      <c r="I161" s="165"/>
      <c r="J161" s="140"/>
      <c r="N161" s="53"/>
    </row>
    <row r="162" spans="1:14" s="4" customFormat="1" x14ac:dyDescent="0.25">
      <c r="A162" s="164"/>
      <c r="B162" s="165"/>
      <c r="C162" s="165"/>
      <c r="D162" s="165"/>
      <c r="E162" s="165"/>
      <c r="F162" s="165"/>
      <c r="G162" s="165"/>
      <c r="H162" s="165"/>
      <c r="I162" s="165"/>
      <c r="J162" s="140"/>
      <c r="N162" s="53"/>
    </row>
    <row r="163" spans="1:14" s="4" customFormat="1" x14ac:dyDescent="0.25">
      <c r="A163" s="164"/>
      <c r="B163" s="165"/>
      <c r="C163" s="165"/>
      <c r="D163" s="165"/>
      <c r="E163" s="165"/>
      <c r="F163" s="165"/>
      <c r="G163" s="165"/>
      <c r="H163" s="165"/>
      <c r="I163" s="165"/>
      <c r="J163" s="140"/>
      <c r="N163" s="53"/>
    </row>
    <row r="164" spans="1:14" s="4" customFormat="1" x14ac:dyDescent="0.25">
      <c r="A164" s="164"/>
      <c r="B164" s="165"/>
      <c r="C164" s="165"/>
      <c r="D164" s="165"/>
      <c r="E164" s="165"/>
      <c r="F164" s="165"/>
      <c r="G164" s="165"/>
      <c r="H164" s="165"/>
      <c r="I164" s="165"/>
      <c r="J164" s="140"/>
      <c r="N164" s="53"/>
    </row>
    <row r="165" spans="1:14" s="4" customFormat="1" x14ac:dyDescent="0.25">
      <c r="A165" s="164"/>
      <c r="B165" s="165"/>
      <c r="C165" s="165"/>
      <c r="D165" s="165"/>
      <c r="E165" s="165"/>
      <c r="F165" s="165"/>
      <c r="G165" s="165"/>
      <c r="H165" s="165"/>
      <c r="I165" s="165"/>
      <c r="J165" s="140"/>
      <c r="N165" s="53"/>
    </row>
    <row r="166" spans="1:14" s="4" customFormat="1" x14ac:dyDescent="0.25">
      <c r="A166" s="164"/>
      <c r="B166" s="165"/>
      <c r="C166" s="165"/>
      <c r="D166" s="165"/>
      <c r="E166" s="165"/>
      <c r="F166" s="165"/>
      <c r="G166" s="165"/>
      <c r="H166" s="165"/>
      <c r="I166" s="165"/>
      <c r="J166" s="140"/>
      <c r="N166" s="53"/>
    </row>
    <row r="167" spans="1:14" s="4" customFormat="1" x14ac:dyDescent="0.25">
      <c r="A167" s="164"/>
      <c r="B167" s="165"/>
      <c r="C167" s="165"/>
      <c r="D167" s="165"/>
      <c r="E167" s="165"/>
      <c r="F167" s="165"/>
      <c r="G167" s="165"/>
      <c r="H167" s="165"/>
      <c r="I167" s="165"/>
      <c r="J167" s="140"/>
      <c r="N167" s="53"/>
    </row>
    <row r="168" spans="1:14" s="4" customFormat="1" x14ac:dyDescent="0.25">
      <c r="A168" s="164"/>
      <c r="B168" s="165"/>
      <c r="C168" s="165"/>
      <c r="D168" s="165"/>
      <c r="E168" s="165"/>
      <c r="F168" s="165"/>
      <c r="G168" s="165"/>
      <c r="H168" s="165"/>
      <c r="I168" s="165"/>
      <c r="J168" s="140"/>
      <c r="N168" s="53"/>
    </row>
    <row r="169" spans="1:14" s="4" customFormat="1" x14ac:dyDescent="0.25">
      <c r="A169" s="164"/>
      <c r="B169" s="165"/>
      <c r="C169" s="165"/>
      <c r="D169" s="165"/>
      <c r="E169" s="165"/>
      <c r="F169" s="165"/>
      <c r="G169" s="165"/>
      <c r="H169" s="165"/>
      <c r="I169" s="165"/>
      <c r="J169" s="140"/>
      <c r="M169" s="4" t="s">
        <v>183</v>
      </c>
      <c r="N169" s="53"/>
    </row>
    <row r="170" spans="1:14" s="4" customFormat="1" x14ac:dyDescent="0.25">
      <c r="A170" s="164"/>
      <c r="B170" s="165"/>
      <c r="C170" s="165"/>
      <c r="D170" s="165"/>
      <c r="E170" s="165"/>
      <c r="F170" s="165"/>
      <c r="G170" s="165"/>
      <c r="H170" s="165"/>
      <c r="I170" s="165"/>
      <c r="J170" s="140"/>
      <c r="N170" s="53"/>
    </row>
    <row r="171" spans="1:14" s="4" customFormat="1" x14ac:dyDescent="0.25">
      <c r="A171" s="164"/>
      <c r="B171" s="165"/>
      <c r="C171" s="165"/>
      <c r="D171" s="165"/>
      <c r="E171" s="165"/>
      <c r="F171" s="165"/>
      <c r="G171" s="165"/>
      <c r="H171" s="165"/>
      <c r="I171" s="165"/>
      <c r="J171" s="140"/>
      <c r="N171" s="53"/>
    </row>
    <row r="172" spans="1:14" s="4" customFormat="1" x14ac:dyDescent="0.25">
      <c r="A172" s="164"/>
      <c r="B172" s="165"/>
      <c r="C172" s="165"/>
      <c r="D172" s="165"/>
      <c r="E172" s="165"/>
      <c r="F172" s="165"/>
      <c r="G172" s="165"/>
      <c r="H172" s="165"/>
      <c r="I172" s="165"/>
      <c r="J172" s="140"/>
      <c r="N172" s="53"/>
    </row>
    <row r="173" spans="1:14" s="4" customFormat="1" x14ac:dyDescent="0.25">
      <c r="A173" s="164"/>
      <c r="B173" s="165"/>
      <c r="C173" s="165"/>
      <c r="D173" s="165"/>
      <c r="E173" s="165"/>
      <c r="F173" s="165"/>
      <c r="G173" s="165"/>
      <c r="H173" s="165"/>
      <c r="I173" s="165"/>
      <c r="J173" s="140"/>
      <c r="N173" s="53"/>
    </row>
    <row r="174" spans="1:14" s="4" customFormat="1" x14ac:dyDescent="0.25">
      <c r="A174" s="164"/>
      <c r="B174" s="165"/>
      <c r="C174" s="165"/>
      <c r="D174" s="165"/>
      <c r="E174" s="165"/>
      <c r="F174" s="165"/>
      <c r="G174" s="165"/>
      <c r="H174" s="165"/>
      <c r="I174" s="165"/>
      <c r="J174" s="140"/>
      <c r="N174" s="53"/>
    </row>
    <row r="175" spans="1:14" s="4" customFormat="1" x14ac:dyDescent="0.25">
      <c r="A175" s="164"/>
      <c r="B175" s="165"/>
      <c r="C175" s="165"/>
      <c r="D175" s="165"/>
      <c r="E175" s="165"/>
      <c r="F175" s="165"/>
      <c r="G175" s="165"/>
      <c r="H175" s="165"/>
      <c r="I175" s="165"/>
      <c r="J175" s="140"/>
      <c r="N175" s="53"/>
    </row>
    <row r="176" spans="1:14" s="4" customFormat="1" x14ac:dyDescent="0.25">
      <c r="A176" s="164"/>
      <c r="B176" s="165"/>
      <c r="C176" s="165"/>
      <c r="D176" s="165"/>
      <c r="E176" s="165"/>
      <c r="F176" s="165"/>
      <c r="G176" s="165"/>
      <c r="H176" s="165"/>
      <c r="I176" s="165"/>
      <c r="J176" s="140"/>
      <c r="N176" s="53"/>
    </row>
    <row r="177" spans="1:18" s="4" customFormat="1" x14ac:dyDescent="0.25">
      <c r="A177" s="164"/>
      <c r="B177" s="165"/>
      <c r="C177" s="165"/>
      <c r="D177" s="165"/>
      <c r="E177" s="165"/>
      <c r="F177" s="165"/>
      <c r="G177" s="165"/>
      <c r="H177" s="165"/>
      <c r="I177" s="165"/>
      <c r="J177" s="140"/>
      <c r="N177" s="53"/>
    </row>
    <row r="178" spans="1:18" s="4" customFormat="1" x14ac:dyDescent="0.25">
      <c r="A178" s="164"/>
      <c r="B178" s="165"/>
      <c r="C178" s="165"/>
      <c r="D178" s="165"/>
      <c r="E178" s="165"/>
      <c r="F178" s="165"/>
      <c r="G178" s="165"/>
      <c r="H178" s="165"/>
      <c r="I178" s="165"/>
      <c r="J178" s="140"/>
      <c r="N178" s="53"/>
    </row>
    <row r="179" spans="1:18" s="4" customFormat="1" x14ac:dyDescent="0.25">
      <c r="A179" s="164"/>
      <c r="B179" s="165"/>
      <c r="C179" s="165"/>
      <c r="D179" s="165"/>
      <c r="E179" s="165"/>
      <c r="F179" s="165"/>
      <c r="G179" s="165"/>
      <c r="H179" s="165"/>
      <c r="I179" s="165"/>
      <c r="J179" s="140"/>
      <c r="N179" s="53"/>
    </row>
    <row r="180" spans="1:18" s="4" customFormat="1" x14ac:dyDescent="0.25">
      <c r="A180" s="164"/>
      <c r="B180" s="165"/>
      <c r="C180" s="165"/>
      <c r="D180" s="165"/>
      <c r="E180" s="165"/>
      <c r="F180" s="165"/>
      <c r="G180" s="165"/>
      <c r="H180" s="165"/>
      <c r="I180" s="165"/>
      <c r="J180" s="140"/>
      <c r="M180" s="4">
        <v>18</v>
      </c>
      <c r="N180" s="53"/>
    </row>
    <row r="181" spans="1:18" s="4" customFormat="1" x14ac:dyDescent="0.25">
      <c r="A181" s="164"/>
      <c r="B181" s="165"/>
      <c r="C181" s="165"/>
      <c r="D181" s="165"/>
      <c r="E181" s="165"/>
      <c r="F181" s="165"/>
      <c r="G181" s="165"/>
      <c r="H181" s="165"/>
      <c r="I181" s="165"/>
      <c r="J181" s="140"/>
      <c r="N181" s="53"/>
    </row>
    <row r="182" spans="1:18" s="4" customFormat="1" x14ac:dyDescent="0.25">
      <c r="A182" s="164"/>
      <c r="B182" s="165"/>
      <c r="C182" s="165"/>
      <c r="D182" s="165"/>
      <c r="E182" s="165"/>
      <c r="F182" s="165"/>
      <c r="G182" s="165"/>
      <c r="H182" s="165"/>
      <c r="I182" s="165"/>
      <c r="J182" s="140"/>
      <c r="N182" s="53"/>
    </row>
    <row r="183" spans="1:18" s="4" customFormat="1" x14ac:dyDescent="0.25">
      <c r="A183" s="164"/>
      <c r="B183" s="165"/>
      <c r="C183" s="165"/>
      <c r="D183" s="165"/>
      <c r="E183" s="165"/>
      <c r="F183" s="165"/>
      <c r="G183" s="165"/>
      <c r="H183" s="165"/>
      <c r="I183" s="165"/>
      <c r="J183" s="140"/>
      <c r="N183" s="53"/>
    </row>
    <row r="184" spans="1:18" s="4" customFormat="1" x14ac:dyDescent="0.25">
      <c r="A184" s="164"/>
      <c r="B184" s="165"/>
      <c r="C184" s="165"/>
      <c r="D184" s="165"/>
      <c r="E184" s="165"/>
      <c r="F184" s="165"/>
      <c r="G184" s="165"/>
      <c r="H184" s="165"/>
      <c r="I184" s="165"/>
      <c r="J184" s="140"/>
      <c r="N184" s="53"/>
    </row>
    <row r="185" spans="1:18" s="4" customFormat="1" x14ac:dyDescent="0.25">
      <c r="A185" s="164"/>
      <c r="B185" s="165"/>
      <c r="C185" s="165"/>
      <c r="D185" s="165"/>
      <c r="E185" s="165"/>
      <c r="F185" s="165"/>
      <c r="G185" s="165"/>
      <c r="H185" s="165"/>
      <c r="I185" s="165"/>
      <c r="J185" s="140"/>
      <c r="N185" s="53"/>
    </row>
    <row r="186" spans="1:18" s="4" customFormat="1" x14ac:dyDescent="0.25">
      <c r="A186" s="164"/>
      <c r="B186" s="165"/>
      <c r="C186" s="165"/>
      <c r="D186" s="165"/>
      <c r="E186" s="165"/>
      <c r="F186" s="165"/>
      <c r="G186" s="165"/>
      <c r="H186" s="165"/>
      <c r="I186" s="165"/>
      <c r="J186" s="140"/>
      <c r="N186" s="53"/>
    </row>
    <row r="187" spans="1:18" s="4" customFormat="1" x14ac:dyDescent="0.25">
      <c r="A187" s="164"/>
      <c r="B187" s="165"/>
      <c r="C187" s="165"/>
      <c r="D187" s="165"/>
      <c r="E187" s="165"/>
      <c r="F187" s="165"/>
      <c r="G187" s="165"/>
      <c r="H187" s="165"/>
      <c r="I187" s="165"/>
      <c r="J187" s="140"/>
      <c r="N187" s="53"/>
    </row>
    <row r="188" spans="1:18" s="4" customFormat="1" x14ac:dyDescent="0.25">
      <c r="A188" s="164"/>
      <c r="B188" s="165"/>
      <c r="C188" s="165"/>
      <c r="D188" s="165"/>
      <c r="E188" s="165"/>
      <c r="F188" s="165"/>
      <c r="G188" s="165"/>
      <c r="H188" s="165"/>
      <c r="I188" s="165"/>
      <c r="J188" s="140"/>
      <c r="N188" s="53"/>
    </row>
    <row r="189" spans="1:18" s="4" customFormat="1" x14ac:dyDescent="0.25">
      <c r="A189" s="164"/>
      <c r="B189" s="165"/>
      <c r="C189" s="165"/>
      <c r="D189" s="165"/>
      <c r="E189" s="165"/>
      <c r="F189" s="165"/>
      <c r="G189" s="165"/>
      <c r="H189" s="165"/>
      <c r="I189" s="165"/>
      <c r="J189" s="140"/>
      <c r="M189" s="4" t="s">
        <v>184</v>
      </c>
      <c r="N189" s="53"/>
      <c r="R189" s="4" t="s">
        <v>185</v>
      </c>
    </row>
    <row r="190" spans="1:18" s="4" customFormat="1" x14ac:dyDescent="0.25">
      <c r="A190" s="164"/>
      <c r="B190" s="165"/>
      <c r="C190" s="165"/>
      <c r="D190" s="165"/>
      <c r="E190" s="165"/>
      <c r="F190" s="165"/>
      <c r="G190" s="165"/>
      <c r="H190" s="165"/>
      <c r="I190" s="165"/>
      <c r="J190" s="140"/>
      <c r="N190" s="53"/>
    </row>
    <row r="191" spans="1:18" s="4" customFormat="1" x14ac:dyDescent="0.25">
      <c r="A191" s="164"/>
      <c r="B191" s="165"/>
      <c r="C191" s="165"/>
      <c r="D191" s="165"/>
      <c r="E191" s="165"/>
      <c r="F191" s="165"/>
      <c r="G191" s="165"/>
      <c r="H191" s="165"/>
      <c r="I191" s="165"/>
      <c r="J191" s="140"/>
      <c r="N191" s="53"/>
    </row>
    <row r="192" spans="1:18" s="4" customFormat="1" x14ac:dyDescent="0.25">
      <c r="A192" s="164"/>
      <c r="B192" s="165"/>
      <c r="C192" s="165"/>
      <c r="D192" s="165"/>
      <c r="E192" s="165"/>
      <c r="F192" s="165"/>
      <c r="G192" s="165"/>
      <c r="H192" s="165"/>
      <c r="I192" s="165"/>
      <c r="J192" s="140"/>
      <c r="N192" s="53"/>
    </row>
    <row r="193" spans="1:18" s="4" customFormat="1" x14ac:dyDescent="0.25">
      <c r="A193" s="164"/>
      <c r="B193" s="165"/>
      <c r="C193" s="165"/>
      <c r="D193" s="165"/>
      <c r="E193" s="165"/>
      <c r="F193" s="165"/>
      <c r="G193" s="165"/>
      <c r="H193" s="165"/>
      <c r="I193" s="165"/>
      <c r="J193" s="140"/>
      <c r="N193" s="53"/>
    </row>
    <row r="194" spans="1:18" s="4" customFormat="1" x14ac:dyDescent="0.25">
      <c r="A194" s="164"/>
      <c r="B194" s="165"/>
      <c r="C194" s="165"/>
      <c r="D194" s="165"/>
      <c r="E194" s="165"/>
      <c r="F194" s="165"/>
      <c r="G194" s="165"/>
      <c r="H194" s="165"/>
      <c r="I194" s="165"/>
      <c r="J194" s="140"/>
      <c r="N194" s="53"/>
    </row>
    <row r="195" spans="1:18" s="4" customFormat="1" x14ac:dyDescent="0.25">
      <c r="A195" s="164"/>
      <c r="B195" s="165"/>
      <c r="C195" s="165"/>
      <c r="D195" s="165"/>
      <c r="E195" s="165"/>
      <c r="F195" s="165"/>
      <c r="G195" s="165"/>
      <c r="H195" s="165"/>
      <c r="I195" s="165"/>
      <c r="J195" s="140"/>
      <c r="N195" s="53"/>
    </row>
    <row r="196" spans="1:18" s="4" customFormat="1" x14ac:dyDescent="0.25">
      <c r="A196" s="164"/>
      <c r="B196" s="165"/>
      <c r="C196" s="165"/>
      <c r="D196" s="165"/>
      <c r="E196" s="165"/>
      <c r="F196" s="165"/>
      <c r="G196" s="165"/>
      <c r="H196" s="165"/>
      <c r="I196" s="165"/>
      <c r="J196" s="140"/>
      <c r="N196" s="53"/>
    </row>
    <row r="197" spans="1:18" s="4" customFormat="1" x14ac:dyDescent="0.25">
      <c r="A197" s="164"/>
      <c r="B197" s="165"/>
      <c r="C197" s="165"/>
      <c r="D197" s="165"/>
      <c r="E197" s="165"/>
      <c r="F197" s="165"/>
      <c r="G197" s="165"/>
      <c r="H197" s="165"/>
      <c r="I197" s="165"/>
      <c r="J197" s="140"/>
      <c r="N197" s="53"/>
    </row>
    <row r="198" spans="1:18" s="4" customFormat="1" x14ac:dyDescent="0.25">
      <c r="A198" s="164"/>
      <c r="B198" s="165"/>
      <c r="C198" s="165"/>
      <c r="D198" s="165"/>
      <c r="E198" s="165"/>
      <c r="F198" s="165"/>
      <c r="G198" s="165"/>
      <c r="H198" s="165"/>
      <c r="I198" s="165"/>
      <c r="J198" s="140"/>
      <c r="N198" s="53"/>
    </row>
    <row r="199" spans="1:18" s="4" customFormat="1" x14ac:dyDescent="0.25">
      <c r="A199" s="164"/>
      <c r="B199" s="165"/>
      <c r="C199" s="165"/>
      <c r="D199" s="165"/>
      <c r="E199" s="165"/>
      <c r="F199" s="165"/>
      <c r="G199" s="165"/>
      <c r="H199" s="165"/>
      <c r="I199" s="165"/>
      <c r="J199" s="140"/>
      <c r="N199" s="53"/>
    </row>
    <row r="200" spans="1:18" s="4" customFormat="1" x14ac:dyDescent="0.25">
      <c r="A200" s="164"/>
      <c r="B200" s="165"/>
      <c r="C200" s="165"/>
      <c r="D200" s="165"/>
      <c r="E200" s="165"/>
      <c r="F200" s="165"/>
      <c r="G200" s="165"/>
      <c r="H200" s="165"/>
      <c r="I200" s="165"/>
      <c r="J200" s="140"/>
      <c r="N200" s="53"/>
      <c r="R200" s="4" t="s">
        <v>186</v>
      </c>
    </row>
    <row r="201" spans="1:18" s="4" customFormat="1" x14ac:dyDescent="0.25">
      <c r="A201" s="164"/>
      <c r="B201" s="165"/>
      <c r="C201" s="165"/>
      <c r="D201" s="165"/>
      <c r="E201" s="165"/>
      <c r="F201" s="165"/>
      <c r="G201" s="165"/>
      <c r="H201" s="165"/>
      <c r="I201" s="165"/>
      <c r="J201" s="140"/>
      <c r="N201" s="53"/>
    </row>
    <row r="202" spans="1:18" s="4" customFormat="1" x14ac:dyDescent="0.25">
      <c r="A202" s="164"/>
      <c r="B202" s="165"/>
      <c r="C202" s="165"/>
      <c r="D202" s="165"/>
      <c r="E202" s="165"/>
      <c r="F202" s="165"/>
      <c r="G202" s="165"/>
      <c r="H202" s="165"/>
      <c r="I202" s="165"/>
      <c r="J202" s="140"/>
      <c r="N202" s="53"/>
    </row>
    <row r="203" spans="1:18" s="4" customFormat="1" x14ac:dyDescent="0.25">
      <c r="A203" s="164"/>
      <c r="B203" s="165"/>
      <c r="C203" s="165"/>
      <c r="D203" s="165"/>
      <c r="E203" s="165"/>
      <c r="F203" s="165"/>
      <c r="G203" s="165"/>
      <c r="H203" s="165"/>
      <c r="I203" s="165"/>
      <c r="J203" s="140"/>
      <c r="N203" s="53"/>
    </row>
    <row r="204" spans="1:18" s="4" customFormat="1" x14ac:dyDescent="0.25">
      <c r="A204" s="164"/>
      <c r="B204" s="165"/>
      <c r="C204" s="165"/>
      <c r="D204" s="165"/>
      <c r="E204" s="165"/>
      <c r="F204" s="165"/>
      <c r="G204" s="165"/>
      <c r="H204" s="165"/>
      <c r="I204" s="165"/>
      <c r="J204" s="140"/>
      <c r="N204" s="53"/>
    </row>
    <row r="205" spans="1:18" s="4" customFormat="1" x14ac:dyDescent="0.25">
      <c r="A205" s="164"/>
      <c r="B205" s="165"/>
      <c r="C205" s="165"/>
      <c r="D205" s="165"/>
      <c r="E205" s="165"/>
      <c r="F205" s="165"/>
      <c r="G205" s="165"/>
      <c r="H205" s="165"/>
      <c r="I205" s="165"/>
      <c r="J205" s="140"/>
      <c r="N205" s="53"/>
    </row>
    <row r="206" spans="1:18" s="4" customFormat="1" x14ac:dyDescent="0.25">
      <c r="A206" s="164"/>
      <c r="B206" s="165"/>
      <c r="C206" s="165"/>
      <c r="D206" s="165"/>
      <c r="E206" s="165"/>
      <c r="F206" s="165"/>
      <c r="G206" s="165"/>
      <c r="H206" s="165"/>
      <c r="I206" s="165"/>
      <c r="J206" s="140"/>
      <c r="N206" s="53"/>
    </row>
    <row r="207" spans="1:18" s="4" customFormat="1" x14ac:dyDescent="0.25">
      <c r="A207" s="164"/>
      <c r="B207" s="165"/>
      <c r="C207" s="165"/>
      <c r="D207" s="165"/>
      <c r="E207" s="165"/>
      <c r="F207" s="165"/>
      <c r="G207" s="165"/>
      <c r="H207" s="165"/>
      <c r="I207" s="165"/>
      <c r="J207" s="140"/>
      <c r="N207" s="53"/>
    </row>
    <row r="208" spans="1:18" s="4" customFormat="1" x14ac:dyDescent="0.25">
      <c r="A208" s="164"/>
      <c r="B208" s="165"/>
      <c r="C208" s="165"/>
      <c r="D208" s="165"/>
      <c r="E208" s="165"/>
      <c r="F208" s="165"/>
      <c r="G208" s="165"/>
      <c r="H208" s="165"/>
      <c r="I208" s="165"/>
      <c r="J208" s="140"/>
      <c r="N208" s="53"/>
    </row>
    <row r="209" spans="1:18" s="4" customFormat="1" x14ac:dyDescent="0.25">
      <c r="A209" s="164"/>
      <c r="B209" s="165"/>
      <c r="C209" s="165"/>
      <c r="D209" s="165"/>
      <c r="E209" s="165"/>
      <c r="F209" s="165"/>
      <c r="G209" s="165"/>
      <c r="H209" s="165"/>
      <c r="I209" s="165"/>
      <c r="J209" s="140"/>
      <c r="N209" s="53"/>
    </row>
    <row r="210" spans="1:18" s="4" customFormat="1" x14ac:dyDescent="0.25">
      <c r="A210" s="164"/>
      <c r="B210" s="165"/>
      <c r="C210" s="165"/>
      <c r="D210" s="165"/>
      <c r="E210" s="165"/>
      <c r="F210" s="165"/>
      <c r="G210" s="165"/>
      <c r="H210" s="165"/>
      <c r="I210" s="165"/>
      <c r="J210" s="140"/>
      <c r="N210" s="53"/>
    </row>
    <row r="211" spans="1:18" s="4" customFormat="1" x14ac:dyDescent="0.25">
      <c r="A211" s="164"/>
      <c r="B211" s="165"/>
      <c r="C211" s="165"/>
      <c r="D211" s="165"/>
      <c r="E211" s="165"/>
      <c r="F211" s="165"/>
      <c r="G211" s="165"/>
      <c r="H211" s="165"/>
      <c r="I211" s="165"/>
      <c r="J211" s="140"/>
      <c r="N211" s="53"/>
    </row>
    <row r="212" spans="1:18" s="4" customFormat="1" x14ac:dyDescent="0.25">
      <c r="A212" s="164"/>
      <c r="B212" s="165"/>
      <c r="C212" s="165"/>
      <c r="D212" s="165"/>
      <c r="E212" s="165"/>
      <c r="F212" s="165"/>
      <c r="G212" s="165"/>
      <c r="H212" s="165"/>
      <c r="I212" s="165"/>
      <c r="J212" s="140"/>
      <c r="N212" s="53"/>
      <c r="R212" s="4" t="s">
        <v>187</v>
      </c>
    </row>
    <row r="213" spans="1:18" s="4" customFormat="1" x14ac:dyDescent="0.25">
      <c r="A213" s="164"/>
      <c r="B213" s="165"/>
      <c r="C213" s="165"/>
      <c r="D213" s="165"/>
      <c r="E213" s="165"/>
      <c r="F213" s="165"/>
      <c r="G213" s="165"/>
      <c r="H213" s="165"/>
      <c r="I213" s="165"/>
      <c r="J213" s="140"/>
      <c r="N213" s="53"/>
    </row>
    <row r="214" spans="1:18" s="4" customFormat="1" x14ac:dyDescent="0.25">
      <c r="A214" s="164"/>
      <c r="B214" s="165"/>
      <c r="C214" s="165"/>
      <c r="D214" s="165"/>
      <c r="E214" s="165"/>
      <c r="F214" s="165"/>
      <c r="G214" s="165"/>
      <c r="H214" s="165"/>
      <c r="I214" s="165"/>
      <c r="J214" s="140"/>
      <c r="N214" s="53"/>
    </row>
    <row r="215" spans="1:18" s="4" customFormat="1" x14ac:dyDescent="0.25">
      <c r="A215" s="164"/>
      <c r="B215" s="165"/>
      <c r="C215" s="165"/>
      <c r="D215" s="165"/>
      <c r="E215" s="165"/>
      <c r="F215" s="165"/>
      <c r="G215" s="165"/>
      <c r="H215" s="165"/>
      <c r="I215" s="165"/>
      <c r="J215" s="140"/>
      <c r="N215" s="53"/>
    </row>
    <row r="216" spans="1:18" s="4" customFormat="1" x14ac:dyDescent="0.25">
      <c r="A216" s="164"/>
      <c r="B216" s="165"/>
      <c r="C216" s="165"/>
      <c r="D216" s="165"/>
      <c r="E216" s="165"/>
      <c r="F216" s="165"/>
      <c r="G216" s="165"/>
      <c r="H216" s="165"/>
      <c r="I216" s="165"/>
      <c r="J216" s="140"/>
      <c r="N216" s="53"/>
    </row>
    <row r="217" spans="1:18" s="4" customFormat="1" x14ac:dyDescent="0.25">
      <c r="A217" s="164"/>
      <c r="B217" s="165"/>
      <c r="C217" s="165"/>
      <c r="D217" s="165"/>
      <c r="E217" s="165"/>
      <c r="F217" s="165"/>
      <c r="G217" s="165"/>
      <c r="H217" s="165"/>
      <c r="I217" s="165"/>
      <c r="J217" s="140"/>
      <c r="N217" s="53"/>
    </row>
    <row r="218" spans="1:18" s="4" customFormat="1" x14ac:dyDescent="0.25">
      <c r="A218" s="164"/>
      <c r="B218" s="165"/>
      <c r="C218" s="165"/>
      <c r="D218" s="165"/>
      <c r="E218" s="165"/>
      <c r="F218" s="165"/>
      <c r="G218" s="165"/>
      <c r="H218" s="165"/>
      <c r="I218" s="165"/>
      <c r="J218" s="140"/>
      <c r="N218" s="53"/>
    </row>
    <row r="219" spans="1:18" s="4" customFormat="1" x14ac:dyDescent="0.25">
      <c r="A219" s="164"/>
      <c r="B219" s="165"/>
      <c r="C219" s="165"/>
      <c r="D219" s="165"/>
      <c r="E219" s="165"/>
      <c r="F219" s="165"/>
      <c r="G219" s="165"/>
      <c r="H219" s="165"/>
      <c r="I219" s="165"/>
      <c r="J219" s="140"/>
      <c r="N219" s="53"/>
    </row>
    <row r="220" spans="1:18" s="4" customFormat="1" x14ac:dyDescent="0.25">
      <c r="A220" s="164"/>
      <c r="B220" s="165"/>
      <c r="C220" s="165"/>
      <c r="D220" s="165"/>
      <c r="E220" s="165"/>
      <c r="F220" s="165"/>
      <c r="G220" s="165"/>
      <c r="H220" s="165"/>
      <c r="I220" s="165"/>
      <c r="J220" s="140"/>
      <c r="N220" s="53"/>
    </row>
    <row r="221" spans="1:18" s="4" customFormat="1" x14ac:dyDescent="0.25">
      <c r="A221" s="164"/>
      <c r="B221" s="165"/>
      <c r="C221" s="165"/>
      <c r="D221" s="165"/>
      <c r="E221" s="165"/>
      <c r="F221" s="165"/>
      <c r="G221" s="165"/>
      <c r="H221" s="165"/>
      <c r="I221" s="165"/>
      <c r="J221" s="140"/>
      <c r="N221" s="53"/>
    </row>
    <row r="222" spans="1:18" s="4" customFormat="1" x14ac:dyDescent="0.25">
      <c r="A222" s="164"/>
      <c r="B222" s="165"/>
      <c r="C222" s="165"/>
      <c r="D222" s="165"/>
      <c r="E222" s="165"/>
      <c r="F222" s="165"/>
      <c r="G222" s="165"/>
      <c r="H222" s="165"/>
      <c r="I222" s="165"/>
      <c r="J222" s="140"/>
      <c r="N222" s="53"/>
    </row>
    <row r="223" spans="1:18" s="4" customFormat="1" x14ac:dyDescent="0.25">
      <c r="A223" s="164"/>
      <c r="B223" s="165"/>
      <c r="C223" s="165"/>
      <c r="D223" s="165"/>
      <c r="E223" s="165"/>
      <c r="F223" s="165"/>
      <c r="G223" s="165"/>
      <c r="H223" s="165"/>
      <c r="I223" s="165"/>
      <c r="J223" s="140"/>
      <c r="N223" s="53"/>
    </row>
    <row r="224" spans="1:18" s="4" customFormat="1" x14ac:dyDescent="0.25">
      <c r="A224" s="164"/>
      <c r="B224" s="165"/>
      <c r="C224" s="165"/>
      <c r="D224" s="165"/>
      <c r="E224" s="165"/>
      <c r="F224" s="165"/>
      <c r="G224" s="165"/>
      <c r="H224" s="165"/>
      <c r="I224" s="165"/>
      <c r="J224" s="140"/>
      <c r="N224" s="53"/>
    </row>
    <row r="225" spans="1:14" s="4" customFormat="1" x14ac:dyDescent="0.25">
      <c r="A225" s="164"/>
      <c r="B225" s="165"/>
      <c r="C225" s="165"/>
      <c r="D225" s="165"/>
      <c r="E225" s="165"/>
      <c r="F225" s="165"/>
      <c r="G225" s="165"/>
      <c r="H225" s="165"/>
      <c r="I225" s="165"/>
      <c r="J225" s="140"/>
      <c r="N225" s="53"/>
    </row>
    <row r="226" spans="1:14" s="4" customFormat="1" x14ac:dyDescent="0.25">
      <c r="A226" s="164"/>
      <c r="B226" s="165"/>
      <c r="C226" s="165"/>
      <c r="D226" s="165"/>
      <c r="E226" s="165"/>
      <c r="F226" s="165"/>
      <c r="G226" s="165"/>
      <c r="H226" s="165"/>
      <c r="I226" s="165"/>
      <c r="J226" s="140"/>
      <c r="N226" s="53"/>
    </row>
    <row r="227" spans="1:14" s="4" customFormat="1" x14ac:dyDescent="0.25">
      <c r="A227" s="164"/>
      <c r="B227" s="165"/>
      <c r="C227" s="165"/>
      <c r="D227" s="165"/>
      <c r="E227" s="165"/>
      <c r="F227" s="165"/>
      <c r="G227" s="165"/>
      <c r="H227" s="165"/>
      <c r="I227" s="165"/>
      <c r="J227" s="140"/>
      <c r="N227" s="53"/>
    </row>
    <row r="228" spans="1:14" s="4" customFormat="1" x14ac:dyDescent="0.25">
      <c r="A228" s="164"/>
      <c r="B228" s="165"/>
      <c r="C228" s="165"/>
      <c r="D228" s="165"/>
      <c r="E228" s="165"/>
      <c r="F228" s="165"/>
      <c r="G228" s="165"/>
      <c r="H228" s="165"/>
      <c r="I228" s="165"/>
      <c r="J228" s="140"/>
      <c r="N228" s="53"/>
    </row>
    <row r="229" spans="1:14" s="4" customFormat="1" x14ac:dyDescent="0.25">
      <c r="A229" s="164"/>
      <c r="B229" s="165"/>
      <c r="C229" s="165"/>
      <c r="D229" s="165"/>
      <c r="E229" s="165"/>
      <c r="F229" s="165"/>
      <c r="G229" s="165"/>
      <c r="H229" s="165"/>
      <c r="I229" s="165"/>
      <c r="J229" s="140"/>
      <c r="N229" s="53"/>
    </row>
    <row r="230" spans="1:14" s="4" customFormat="1" x14ac:dyDescent="0.25">
      <c r="A230" s="164"/>
      <c r="B230" s="165"/>
      <c r="C230" s="165"/>
      <c r="D230" s="165"/>
      <c r="E230" s="165"/>
      <c r="F230" s="165"/>
      <c r="G230" s="165"/>
      <c r="H230" s="165"/>
      <c r="I230" s="165"/>
      <c r="J230" s="140"/>
      <c r="N230" s="53"/>
    </row>
    <row r="231" spans="1:14" s="4" customFormat="1" x14ac:dyDescent="0.25">
      <c r="A231" s="164"/>
      <c r="B231" s="165"/>
      <c r="C231" s="165"/>
      <c r="D231" s="165"/>
      <c r="E231" s="165"/>
      <c r="F231" s="165"/>
      <c r="G231" s="165"/>
      <c r="H231" s="165"/>
      <c r="I231" s="165"/>
      <c r="J231" s="140"/>
      <c r="N231" s="53"/>
    </row>
    <row r="232" spans="1:14" s="4" customFormat="1" x14ac:dyDescent="0.25">
      <c r="A232" s="164"/>
      <c r="B232" s="165"/>
      <c r="C232" s="165"/>
      <c r="D232" s="165"/>
      <c r="E232" s="165"/>
      <c r="F232" s="165"/>
      <c r="G232" s="165"/>
      <c r="H232" s="165"/>
      <c r="I232" s="165"/>
      <c r="J232" s="140"/>
      <c r="N232" s="53"/>
    </row>
    <row r="233" spans="1:14" s="4" customFormat="1" x14ac:dyDescent="0.25">
      <c r="A233" s="164"/>
      <c r="B233" s="165"/>
      <c r="C233" s="165"/>
      <c r="D233" s="165"/>
      <c r="E233" s="165"/>
      <c r="F233" s="165"/>
      <c r="G233" s="165"/>
      <c r="H233" s="165"/>
      <c r="I233" s="165"/>
      <c r="J233" s="140"/>
      <c r="N233" s="53"/>
    </row>
    <row r="234" spans="1:14" s="4" customFormat="1" x14ac:dyDescent="0.25">
      <c r="A234" s="164"/>
      <c r="B234" s="165"/>
      <c r="C234" s="165"/>
      <c r="D234" s="165"/>
      <c r="E234" s="165"/>
      <c r="F234" s="165"/>
      <c r="G234" s="165"/>
      <c r="H234" s="165"/>
      <c r="I234" s="165"/>
      <c r="J234" s="140"/>
      <c r="N234" s="53"/>
    </row>
    <row r="235" spans="1:14" s="4" customFormat="1" x14ac:dyDescent="0.25">
      <c r="A235" s="164"/>
      <c r="B235" s="165"/>
      <c r="C235" s="165"/>
      <c r="D235" s="165"/>
      <c r="E235" s="165"/>
      <c r="F235" s="165"/>
      <c r="G235" s="165"/>
      <c r="H235" s="165"/>
      <c r="I235" s="165"/>
      <c r="J235" s="140"/>
      <c r="N235" s="53"/>
    </row>
    <row r="236" spans="1:14" s="4" customFormat="1" x14ac:dyDescent="0.25">
      <c r="A236" s="164"/>
      <c r="B236" s="165"/>
      <c r="C236" s="165"/>
      <c r="D236" s="165"/>
      <c r="E236" s="165"/>
      <c r="F236" s="165"/>
      <c r="G236" s="165"/>
      <c r="H236" s="165"/>
      <c r="I236" s="165"/>
      <c r="J236" s="140"/>
      <c r="N236" s="53"/>
    </row>
    <row r="237" spans="1:14" s="4" customFormat="1" x14ac:dyDescent="0.25">
      <c r="A237" s="164"/>
      <c r="B237" s="165"/>
      <c r="C237" s="165"/>
      <c r="D237" s="165"/>
      <c r="E237" s="165"/>
      <c r="F237" s="165"/>
      <c r="G237" s="165"/>
      <c r="H237" s="165"/>
      <c r="I237" s="165"/>
      <c r="J237" s="140"/>
      <c r="N237" s="53"/>
    </row>
    <row r="238" spans="1:14" s="4" customFormat="1" x14ac:dyDescent="0.25">
      <c r="A238" s="164"/>
      <c r="B238" s="165"/>
      <c r="C238" s="165"/>
      <c r="D238" s="165"/>
      <c r="E238" s="165"/>
      <c r="F238" s="165"/>
      <c r="G238" s="165"/>
      <c r="H238" s="165"/>
      <c r="I238" s="165"/>
      <c r="J238" s="140"/>
      <c r="N238" s="53"/>
    </row>
    <row r="239" spans="1:14" s="4" customFormat="1" x14ac:dyDescent="0.25">
      <c r="A239" s="164"/>
      <c r="B239" s="165"/>
      <c r="C239" s="165"/>
      <c r="D239" s="165"/>
      <c r="E239" s="165"/>
      <c r="F239" s="165"/>
      <c r="G239" s="165"/>
      <c r="H239" s="165"/>
      <c r="I239" s="165"/>
      <c r="J239" s="140"/>
      <c r="N239" s="53"/>
    </row>
    <row r="240" spans="1:14" s="4" customFormat="1" x14ac:dyDescent="0.25">
      <c r="A240" s="164"/>
      <c r="B240" s="165"/>
      <c r="C240" s="165"/>
      <c r="D240" s="165"/>
      <c r="E240" s="165"/>
      <c r="F240" s="165"/>
      <c r="G240" s="165"/>
      <c r="H240" s="165"/>
      <c r="I240" s="165"/>
      <c r="J240" s="140"/>
      <c r="N240" s="53"/>
    </row>
    <row r="241" spans="1:14" s="4" customFormat="1" x14ac:dyDescent="0.25">
      <c r="A241" s="164"/>
      <c r="B241" s="165"/>
      <c r="C241" s="165"/>
      <c r="D241" s="165"/>
      <c r="E241" s="165"/>
      <c r="F241" s="165"/>
      <c r="G241" s="165"/>
      <c r="H241" s="165"/>
      <c r="I241" s="165"/>
      <c r="J241" s="140"/>
      <c r="M241" s="4" t="s">
        <v>189</v>
      </c>
      <c r="N241" s="53"/>
    </row>
    <row r="242" spans="1:14" s="4" customFormat="1" x14ac:dyDescent="0.25">
      <c r="A242" s="164"/>
      <c r="B242" s="165"/>
      <c r="C242" s="165"/>
      <c r="D242" s="165"/>
      <c r="E242" s="165"/>
      <c r="F242" s="165"/>
      <c r="G242" s="165"/>
      <c r="H242" s="165"/>
      <c r="I242" s="165"/>
      <c r="J242" s="140"/>
      <c r="N242" s="53"/>
    </row>
    <row r="243" spans="1:14" s="4" customFormat="1" x14ac:dyDescent="0.25">
      <c r="A243" s="164"/>
      <c r="B243" s="165"/>
      <c r="C243" s="165"/>
      <c r="D243" s="165"/>
      <c r="E243" s="165"/>
      <c r="F243" s="165"/>
      <c r="G243" s="165"/>
      <c r="H243" s="165"/>
      <c r="I243" s="165"/>
      <c r="J243" s="140"/>
      <c r="N243" s="53"/>
    </row>
    <row r="244" spans="1:14" s="4" customFormat="1" x14ac:dyDescent="0.25">
      <c r="A244" s="164"/>
      <c r="B244" s="165"/>
      <c r="C244" s="165"/>
      <c r="D244" s="165"/>
      <c r="E244" s="165"/>
      <c r="F244" s="165"/>
      <c r="G244" s="165"/>
      <c r="H244" s="165"/>
      <c r="I244" s="165"/>
      <c r="J244" s="140"/>
      <c r="N244" s="53"/>
    </row>
    <row r="245" spans="1:14" s="4" customFormat="1" x14ac:dyDescent="0.25">
      <c r="A245" s="164"/>
      <c r="B245" s="165"/>
      <c r="C245" s="165"/>
      <c r="D245" s="165"/>
      <c r="E245" s="165"/>
      <c r="F245" s="165"/>
      <c r="G245" s="165"/>
      <c r="H245" s="165"/>
      <c r="I245" s="165"/>
      <c r="J245" s="140"/>
      <c r="N245" s="53"/>
    </row>
    <row r="246" spans="1:14" s="4" customFormat="1" x14ac:dyDescent="0.25">
      <c r="A246" s="164"/>
      <c r="B246" s="165"/>
      <c r="C246" s="165"/>
      <c r="D246" s="165"/>
      <c r="E246" s="165"/>
      <c r="F246" s="165"/>
      <c r="G246" s="165"/>
      <c r="H246" s="165"/>
      <c r="I246" s="165"/>
      <c r="J246" s="140"/>
      <c r="N246" s="53"/>
    </row>
    <row r="247" spans="1:14" s="4" customFormat="1" x14ac:dyDescent="0.25">
      <c r="A247" s="164"/>
      <c r="B247" s="165"/>
      <c r="C247" s="165"/>
      <c r="D247" s="165"/>
      <c r="E247" s="165"/>
      <c r="F247" s="165"/>
      <c r="G247" s="165"/>
      <c r="H247" s="165"/>
      <c r="I247" s="165"/>
      <c r="J247" s="140"/>
      <c r="N247" s="53"/>
    </row>
    <row r="248" spans="1:14" s="4" customFormat="1" x14ac:dyDescent="0.25">
      <c r="A248" s="164"/>
      <c r="B248" s="165"/>
      <c r="C248" s="165"/>
      <c r="D248" s="165"/>
      <c r="E248" s="165"/>
      <c r="F248" s="165"/>
      <c r="G248" s="165"/>
      <c r="H248" s="165"/>
      <c r="I248" s="165"/>
      <c r="J248" s="140"/>
      <c r="N248" s="53"/>
    </row>
    <row r="249" spans="1:14" s="4" customFormat="1" x14ac:dyDescent="0.25">
      <c r="A249" s="164"/>
      <c r="B249" s="165"/>
      <c r="C249" s="165"/>
      <c r="D249" s="165"/>
      <c r="E249" s="165"/>
      <c r="F249" s="165"/>
      <c r="G249" s="165"/>
      <c r="H249" s="165"/>
      <c r="I249" s="165"/>
      <c r="J249" s="140"/>
      <c r="N249" s="53"/>
    </row>
    <row r="250" spans="1:14" s="4" customFormat="1" x14ac:dyDescent="0.25">
      <c r="A250" s="164"/>
      <c r="B250" s="165"/>
      <c r="C250" s="165"/>
      <c r="D250" s="165"/>
      <c r="E250" s="165"/>
      <c r="F250" s="165"/>
      <c r="G250" s="165"/>
      <c r="H250" s="165"/>
      <c r="I250" s="165"/>
      <c r="J250" s="140"/>
      <c r="N250" s="53"/>
    </row>
    <row r="251" spans="1:14" s="4" customFormat="1" x14ac:dyDescent="0.25">
      <c r="A251" s="164"/>
      <c r="B251" s="165"/>
      <c r="C251" s="165"/>
      <c r="D251" s="165"/>
      <c r="E251" s="165"/>
      <c r="F251" s="165"/>
      <c r="G251" s="165"/>
      <c r="H251" s="165"/>
      <c r="I251" s="165"/>
      <c r="J251" s="140"/>
      <c r="N251" s="53"/>
    </row>
    <row r="252" spans="1:14" s="4" customFormat="1" x14ac:dyDescent="0.25">
      <c r="A252" s="164"/>
      <c r="B252" s="165"/>
      <c r="C252" s="165"/>
      <c r="D252" s="165"/>
      <c r="E252" s="165"/>
      <c r="F252" s="165"/>
      <c r="G252" s="165"/>
      <c r="H252" s="165"/>
      <c r="I252" s="165"/>
      <c r="J252" s="140"/>
      <c r="N252" s="53"/>
    </row>
    <row r="253" spans="1:14" s="4" customFormat="1" x14ac:dyDescent="0.25">
      <c r="A253" s="164"/>
      <c r="B253" s="165"/>
      <c r="C253" s="165"/>
      <c r="D253" s="165"/>
      <c r="E253" s="165"/>
      <c r="F253" s="165"/>
      <c r="G253" s="165"/>
      <c r="H253" s="165"/>
      <c r="I253" s="165"/>
      <c r="J253" s="140"/>
      <c r="N253" s="53"/>
    </row>
    <row r="254" spans="1:14" s="4" customFormat="1" x14ac:dyDescent="0.25">
      <c r="A254" s="164"/>
      <c r="B254" s="165"/>
      <c r="C254" s="165"/>
      <c r="D254" s="165"/>
      <c r="E254" s="165"/>
      <c r="F254" s="165"/>
      <c r="G254" s="165"/>
      <c r="H254" s="165"/>
      <c r="I254" s="165"/>
      <c r="J254" s="140"/>
      <c r="N254" s="53"/>
    </row>
    <row r="255" spans="1:14" s="4" customFormat="1" x14ac:dyDescent="0.25">
      <c r="A255" s="164"/>
      <c r="B255" s="165"/>
      <c r="C255" s="165"/>
      <c r="D255" s="165"/>
      <c r="E255" s="165"/>
      <c r="F255" s="165"/>
      <c r="G255" s="165"/>
      <c r="H255" s="165"/>
      <c r="I255" s="165"/>
      <c r="J255" s="140"/>
      <c r="N255" s="53"/>
    </row>
    <row r="256" spans="1:14" s="4" customFormat="1" x14ac:dyDescent="0.25">
      <c r="A256" s="164"/>
      <c r="B256" s="165"/>
      <c r="C256" s="165"/>
      <c r="D256" s="165"/>
      <c r="E256" s="165"/>
      <c r="F256" s="165"/>
      <c r="G256" s="165"/>
      <c r="H256" s="165"/>
      <c r="I256" s="165"/>
      <c r="J256" s="140"/>
      <c r="N256" s="53"/>
    </row>
    <row r="257" spans="1:14" s="4" customFormat="1" x14ac:dyDescent="0.25">
      <c r="A257" s="164"/>
      <c r="B257" s="165"/>
      <c r="C257" s="165"/>
      <c r="D257" s="165"/>
      <c r="E257" s="165"/>
      <c r="F257" s="165"/>
      <c r="G257" s="165"/>
      <c r="H257" s="165"/>
      <c r="I257" s="165"/>
      <c r="J257" s="140"/>
      <c r="N257" s="53"/>
    </row>
    <row r="258" spans="1:14" s="4" customFormat="1" x14ac:dyDescent="0.25">
      <c r="A258" s="164"/>
      <c r="B258" s="165"/>
      <c r="C258" s="165"/>
      <c r="D258" s="165"/>
      <c r="E258" s="165"/>
      <c r="F258" s="165"/>
      <c r="G258" s="165"/>
      <c r="H258" s="165"/>
      <c r="I258" s="165"/>
      <c r="J258" s="140"/>
      <c r="N258" s="53"/>
    </row>
    <row r="259" spans="1:14" s="4" customFormat="1" x14ac:dyDescent="0.25">
      <c r="A259" s="164"/>
      <c r="B259" s="165"/>
      <c r="C259" s="165"/>
      <c r="D259" s="165"/>
      <c r="E259" s="165"/>
      <c r="F259" s="165"/>
      <c r="G259" s="165"/>
      <c r="H259" s="165"/>
      <c r="I259" s="165"/>
      <c r="J259" s="140"/>
      <c r="N259" s="53"/>
    </row>
    <row r="260" spans="1:14" s="4" customFormat="1" x14ac:dyDescent="0.25">
      <c r="A260" s="164"/>
      <c r="B260" s="165"/>
      <c r="C260" s="165"/>
      <c r="D260" s="165"/>
      <c r="E260" s="165"/>
      <c r="F260" s="165"/>
      <c r="G260" s="165"/>
      <c r="H260" s="165"/>
      <c r="I260" s="165"/>
      <c r="J260" s="140"/>
      <c r="N260" s="53"/>
    </row>
    <row r="261" spans="1:14" s="4" customFormat="1" x14ac:dyDescent="0.25">
      <c r="A261" s="164"/>
      <c r="B261" s="165"/>
      <c r="C261" s="165"/>
      <c r="D261" s="165"/>
      <c r="E261" s="165"/>
      <c r="F261" s="165"/>
      <c r="G261" s="165"/>
      <c r="H261" s="165"/>
      <c r="I261" s="165"/>
      <c r="J261" s="140"/>
      <c r="N261" s="53"/>
    </row>
    <row r="262" spans="1:14" s="4" customFormat="1" x14ac:dyDescent="0.25">
      <c r="A262" s="164"/>
      <c r="B262" s="165"/>
      <c r="C262" s="165"/>
      <c r="D262" s="165"/>
      <c r="E262" s="165"/>
      <c r="F262" s="165"/>
      <c r="G262" s="165"/>
      <c r="H262" s="165"/>
      <c r="I262" s="165"/>
      <c r="J262" s="140"/>
      <c r="N262" s="53"/>
    </row>
    <row r="263" spans="1:14" s="4" customFormat="1" x14ac:dyDescent="0.25">
      <c r="A263" s="164"/>
      <c r="B263" s="165"/>
      <c r="C263" s="165"/>
      <c r="D263" s="165"/>
      <c r="E263" s="165"/>
      <c r="F263" s="165"/>
      <c r="G263" s="165"/>
      <c r="H263" s="165"/>
      <c r="I263" s="165"/>
      <c r="J263" s="140"/>
      <c r="N263" s="53"/>
    </row>
    <row r="264" spans="1:14" s="4" customFormat="1" x14ac:dyDescent="0.25">
      <c r="A264" s="164"/>
      <c r="B264" s="165"/>
      <c r="C264" s="165"/>
      <c r="D264" s="165"/>
      <c r="E264" s="165"/>
      <c r="F264" s="165"/>
      <c r="G264" s="165"/>
      <c r="H264" s="165"/>
      <c r="I264" s="165"/>
      <c r="J264" s="140"/>
      <c r="N264" s="53"/>
    </row>
    <row r="265" spans="1:14" s="4" customFormat="1" x14ac:dyDescent="0.25">
      <c r="A265" s="164"/>
      <c r="B265" s="165"/>
      <c r="C265" s="165"/>
      <c r="D265" s="165"/>
      <c r="E265" s="165"/>
      <c r="F265" s="165"/>
      <c r="G265" s="165"/>
      <c r="H265" s="165"/>
      <c r="I265" s="165"/>
      <c r="J265" s="140"/>
      <c r="N265" s="53"/>
    </row>
    <row r="266" spans="1:14" s="4" customFormat="1" x14ac:dyDescent="0.25">
      <c r="A266" s="164"/>
      <c r="B266" s="165"/>
      <c r="C266" s="165"/>
      <c r="D266" s="165"/>
      <c r="E266" s="165"/>
      <c r="F266" s="165"/>
      <c r="G266" s="165"/>
      <c r="H266" s="165"/>
      <c r="I266" s="165"/>
      <c r="J266" s="140"/>
      <c r="M266" s="4" t="s">
        <v>190</v>
      </c>
      <c r="N266" s="53"/>
    </row>
    <row r="267" spans="1:14" s="4" customFormat="1" x14ac:dyDescent="0.25">
      <c r="A267" s="164"/>
      <c r="B267" s="165"/>
      <c r="C267" s="165"/>
      <c r="D267" s="165"/>
      <c r="E267" s="165"/>
      <c r="F267" s="165"/>
      <c r="G267" s="165"/>
      <c r="H267" s="165"/>
      <c r="I267" s="165"/>
      <c r="J267" s="140"/>
      <c r="N267" s="53"/>
    </row>
    <row r="268" spans="1:14" s="4" customFormat="1" x14ac:dyDescent="0.25">
      <c r="A268" s="164"/>
      <c r="B268" s="165"/>
      <c r="C268" s="165"/>
      <c r="D268" s="165"/>
      <c r="E268" s="165"/>
      <c r="F268" s="165"/>
      <c r="G268" s="165"/>
      <c r="H268" s="165"/>
      <c r="I268" s="165"/>
      <c r="J268" s="140"/>
      <c r="N268" s="53"/>
    </row>
    <row r="269" spans="1:14" s="4" customFormat="1" x14ac:dyDescent="0.25">
      <c r="A269" s="164"/>
      <c r="B269" s="165"/>
      <c r="C269" s="165"/>
      <c r="D269" s="165"/>
      <c r="E269" s="165"/>
      <c r="F269" s="165"/>
      <c r="G269" s="165"/>
      <c r="H269" s="165"/>
      <c r="I269" s="165"/>
      <c r="J269" s="140"/>
      <c r="N269" s="53"/>
    </row>
    <row r="270" spans="1:14" s="4" customFormat="1" x14ac:dyDescent="0.25">
      <c r="A270" s="164"/>
      <c r="B270" s="165"/>
      <c r="C270" s="165"/>
      <c r="D270" s="165"/>
      <c r="E270" s="165"/>
      <c r="F270" s="165"/>
      <c r="G270" s="165"/>
      <c r="H270" s="165"/>
      <c r="I270" s="165"/>
      <c r="J270" s="140"/>
      <c r="N270" s="53"/>
    </row>
    <row r="271" spans="1:14" s="4" customFormat="1" x14ac:dyDescent="0.25">
      <c r="A271" s="164"/>
      <c r="B271" s="165"/>
      <c r="C271" s="165"/>
      <c r="D271" s="165"/>
      <c r="E271" s="165"/>
      <c r="F271" s="165"/>
      <c r="G271" s="165"/>
      <c r="H271" s="165"/>
      <c r="I271" s="165"/>
      <c r="J271" s="140"/>
      <c r="N271" s="53"/>
    </row>
    <row r="272" spans="1:14" s="4" customFormat="1" x14ac:dyDescent="0.25">
      <c r="A272" s="164"/>
      <c r="B272" s="165"/>
      <c r="C272" s="165"/>
      <c r="D272" s="165"/>
      <c r="E272" s="165"/>
      <c r="F272" s="165"/>
      <c r="G272" s="165"/>
      <c r="H272" s="165"/>
      <c r="I272" s="165"/>
      <c r="J272" s="140"/>
      <c r="N272" s="53"/>
    </row>
    <row r="273" spans="1:14" s="4" customFormat="1" x14ac:dyDescent="0.25">
      <c r="A273" s="164"/>
      <c r="B273" s="165"/>
      <c r="C273" s="165"/>
      <c r="D273" s="165"/>
      <c r="E273" s="165"/>
      <c r="F273" s="165"/>
      <c r="G273" s="165"/>
      <c r="H273" s="165"/>
      <c r="I273" s="165"/>
      <c r="J273" s="140"/>
      <c r="N273" s="53"/>
    </row>
    <row r="274" spans="1:14" s="4" customFormat="1" x14ac:dyDescent="0.25">
      <c r="A274" s="164"/>
      <c r="B274" s="165"/>
      <c r="C274" s="165"/>
      <c r="D274" s="165"/>
      <c r="E274" s="165"/>
      <c r="F274" s="165"/>
      <c r="G274" s="165"/>
      <c r="H274" s="165"/>
      <c r="I274" s="165"/>
      <c r="J274" s="140"/>
      <c r="N274" s="53"/>
    </row>
    <row r="275" spans="1:14" s="4" customFormat="1" x14ac:dyDescent="0.25">
      <c r="A275" s="164"/>
      <c r="B275" s="165"/>
      <c r="C275" s="165"/>
      <c r="D275" s="165"/>
      <c r="E275" s="165"/>
      <c r="F275" s="165"/>
      <c r="G275" s="165"/>
      <c r="H275" s="165"/>
      <c r="I275" s="165"/>
      <c r="J275" s="140"/>
      <c r="N275" s="53"/>
    </row>
    <row r="276" spans="1:14" s="4" customFormat="1" x14ac:dyDescent="0.25">
      <c r="A276" s="164"/>
      <c r="B276" s="165"/>
      <c r="C276" s="165"/>
      <c r="D276" s="165"/>
      <c r="E276" s="165"/>
      <c r="F276" s="165"/>
      <c r="G276" s="165"/>
      <c r="H276" s="165"/>
      <c r="I276" s="165"/>
      <c r="J276" s="140"/>
      <c r="N276" s="53"/>
    </row>
    <row r="277" spans="1:14" s="4" customFormat="1" x14ac:dyDescent="0.25">
      <c r="A277" s="164"/>
      <c r="B277" s="165"/>
      <c r="C277" s="165"/>
      <c r="D277" s="165"/>
      <c r="E277" s="165"/>
      <c r="F277" s="165"/>
      <c r="G277" s="165"/>
      <c r="H277" s="165"/>
      <c r="I277" s="165"/>
      <c r="J277" s="140"/>
      <c r="N277" s="53"/>
    </row>
    <row r="278" spans="1:14" s="4" customFormat="1" x14ac:dyDescent="0.25">
      <c r="A278" s="164"/>
      <c r="B278" s="165"/>
      <c r="C278" s="165"/>
      <c r="D278" s="165"/>
      <c r="E278" s="165"/>
      <c r="F278" s="165"/>
      <c r="G278" s="165"/>
      <c r="H278" s="165"/>
      <c r="I278" s="165"/>
      <c r="J278" s="140"/>
      <c r="N278" s="53"/>
    </row>
    <row r="279" spans="1:14" s="4" customFormat="1" x14ac:dyDescent="0.25">
      <c r="A279" s="164"/>
      <c r="B279" s="165"/>
      <c r="C279" s="165"/>
      <c r="D279" s="165"/>
      <c r="E279" s="165"/>
      <c r="F279" s="165"/>
      <c r="G279" s="165"/>
      <c r="H279" s="165"/>
      <c r="I279" s="165"/>
      <c r="J279" s="140"/>
      <c r="N279" s="53"/>
    </row>
    <row r="280" spans="1:14" s="4" customFormat="1" x14ac:dyDescent="0.25">
      <c r="A280" s="164"/>
      <c r="B280" s="165"/>
      <c r="C280" s="165"/>
      <c r="D280" s="165"/>
      <c r="E280" s="165"/>
      <c r="F280" s="165"/>
      <c r="G280" s="165"/>
      <c r="H280" s="165"/>
      <c r="I280" s="165"/>
      <c r="J280" s="140"/>
      <c r="N280" s="53"/>
    </row>
    <row r="281" spans="1:14" s="4" customFormat="1" x14ac:dyDescent="0.25">
      <c r="A281" s="164"/>
      <c r="B281" s="165"/>
      <c r="C281" s="165"/>
      <c r="D281" s="165"/>
      <c r="E281" s="165"/>
      <c r="F281" s="165"/>
      <c r="G281" s="165"/>
      <c r="H281" s="165"/>
      <c r="I281" s="165"/>
      <c r="J281" s="140"/>
      <c r="N281" s="53"/>
    </row>
    <row r="282" spans="1:14" s="4" customFormat="1" x14ac:dyDescent="0.25">
      <c r="A282" s="164"/>
      <c r="B282" s="165"/>
      <c r="C282" s="165"/>
      <c r="D282" s="165"/>
      <c r="E282" s="165"/>
      <c r="F282" s="165"/>
      <c r="G282" s="165"/>
      <c r="H282" s="165"/>
      <c r="I282" s="165"/>
      <c r="J282" s="140"/>
      <c r="N282" s="53"/>
    </row>
    <row r="283" spans="1:14" s="4" customFormat="1" x14ac:dyDescent="0.25">
      <c r="A283" s="164"/>
      <c r="B283" s="165"/>
      <c r="C283" s="165"/>
      <c r="D283" s="165"/>
      <c r="E283" s="165"/>
      <c r="F283" s="165"/>
      <c r="G283" s="165"/>
      <c r="H283" s="165"/>
      <c r="I283" s="165"/>
      <c r="J283" s="140"/>
      <c r="N283" s="53"/>
    </row>
    <row r="284" spans="1:14" s="4" customFormat="1" x14ac:dyDescent="0.25">
      <c r="A284" s="164"/>
      <c r="B284" s="165"/>
      <c r="C284" s="165"/>
      <c r="D284" s="165"/>
      <c r="E284" s="165"/>
      <c r="F284" s="165"/>
      <c r="G284" s="165"/>
      <c r="H284" s="165"/>
      <c r="I284" s="165"/>
      <c r="J284" s="140"/>
      <c r="N284" s="53"/>
    </row>
    <row r="285" spans="1:14" s="4" customFormat="1" x14ac:dyDescent="0.25">
      <c r="A285" s="164"/>
      <c r="B285" s="165"/>
      <c r="C285" s="165"/>
      <c r="D285" s="165"/>
      <c r="E285" s="165"/>
      <c r="F285" s="165"/>
      <c r="G285" s="165"/>
      <c r="H285" s="165"/>
      <c r="I285" s="165"/>
      <c r="J285" s="140"/>
      <c r="N285" s="53"/>
    </row>
    <row r="286" spans="1:14" s="4" customFormat="1" x14ac:dyDescent="0.25">
      <c r="A286" s="164"/>
      <c r="B286" s="165"/>
      <c r="C286" s="165"/>
      <c r="D286" s="165"/>
      <c r="E286" s="165"/>
      <c r="F286" s="165"/>
      <c r="G286" s="165"/>
      <c r="H286" s="165"/>
      <c r="I286" s="165"/>
      <c r="J286" s="140"/>
      <c r="N286" s="53"/>
    </row>
    <row r="287" spans="1:14" s="4" customFormat="1" x14ac:dyDescent="0.25">
      <c r="A287" s="164"/>
      <c r="B287" s="165"/>
      <c r="C287" s="165"/>
      <c r="D287" s="165"/>
      <c r="E287" s="165"/>
      <c r="F287" s="165"/>
      <c r="G287" s="165"/>
      <c r="H287" s="165"/>
      <c r="I287" s="165"/>
      <c r="J287" s="140"/>
      <c r="N287" s="53"/>
    </row>
    <row r="288" spans="1:14" s="4" customFormat="1" x14ac:dyDescent="0.25">
      <c r="A288" s="164"/>
      <c r="B288" s="165"/>
      <c r="C288" s="165"/>
      <c r="D288" s="165"/>
      <c r="E288" s="165"/>
      <c r="F288" s="165"/>
      <c r="G288" s="165"/>
      <c r="H288" s="165"/>
      <c r="I288" s="165"/>
      <c r="J288" s="140"/>
      <c r="N288" s="53"/>
    </row>
    <row r="289" spans="1:14" s="4" customFormat="1" x14ac:dyDescent="0.25">
      <c r="A289" s="164"/>
      <c r="B289" s="165"/>
      <c r="C289" s="165"/>
      <c r="D289" s="165"/>
      <c r="E289" s="165"/>
      <c r="F289" s="165"/>
      <c r="G289" s="165"/>
      <c r="H289" s="165"/>
      <c r="I289" s="165"/>
      <c r="J289" s="140"/>
      <c r="N289" s="53"/>
    </row>
    <row r="290" spans="1:14" s="4" customFormat="1" x14ac:dyDescent="0.25">
      <c r="A290" s="164"/>
      <c r="B290" s="165"/>
      <c r="C290" s="165"/>
      <c r="D290" s="165"/>
      <c r="E290" s="165"/>
      <c r="F290" s="165"/>
      <c r="G290" s="165"/>
      <c r="H290" s="165"/>
      <c r="I290" s="165"/>
      <c r="J290" s="140"/>
      <c r="N290" s="53"/>
    </row>
    <row r="291" spans="1:14" s="4" customFormat="1" x14ac:dyDescent="0.25">
      <c r="A291" s="164"/>
      <c r="B291" s="165"/>
      <c r="C291" s="165"/>
      <c r="D291" s="165"/>
      <c r="E291" s="165"/>
      <c r="F291" s="165"/>
      <c r="G291" s="165"/>
      <c r="H291" s="165"/>
      <c r="I291" s="165"/>
      <c r="J291" s="140"/>
      <c r="N291" s="53"/>
    </row>
    <row r="292" spans="1:14" s="4" customFormat="1" x14ac:dyDescent="0.25">
      <c r="A292" s="164"/>
      <c r="B292" s="165"/>
      <c r="C292" s="165"/>
      <c r="D292" s="165"/>
      <c r="E292" s="165"/>
      <c r="F292" s="165"/>
      <c r="G292" s="165"/>
      <c r="H292" s="165"/>
      <c r="I292" s="165"/>
      <c r="J292" s="140"/>
      <c r="N292" s="53"/>
    </row>
    <row r="293" spans="1:14" s="4" customFormat="1" x14ac:dyDescent="0.25">
      <c r="A293" s="164"/>
      <c r="B293" s="165"/>
      <c r="C293" s="165"/>
      <c r="D293" s="165"/>
      <c r="E293" s="165"/>
      <c r="F293" s="165"/>
      <c r="G293" s="165"/>
      <c r="H293" s="165"/>
      <c r="I293" s="165"/>
      <c r="J293" s="140"/>
      <c r="N293" s="53"/>
    </row>
    <row r="294" spans="1:14" s="4" customFormat="1" x14ac:dyDescent="0.25">
      <c r="A294" s="164"/>
      <c r="B294" s="165"/>
      <c r="C294" s="165"/>
      <c r="D294" s="165"/>
      <c r="E294" s="165"/>
      <c r="F294" s="165"/>
      <c r="G294" s="165"/>
      <c r="H294" s="165"/>
      <c r="I294" s="165"/>
      <c r="J294" s="140"/>
      <c r="N294" s="53"/>
    </row>
    <row r="295" spans="1:14" s="4" customFormat="1" x14ac:dyDescent="0.25">
      <c r="A295" s="164"/>
      <c r="B295" s="165"/>
      <c r="C295" s="165"/>
      <c r="D295" s="165"/>
      <c r="E295" s="165"/>
      <c r="F295" s="165"/>
      <c r="G295" s="165"/>
      <c r="H295" s="165"/>
      <c r="I295" s="165"/>
      <c r="J295" s="140"/>
      <c r="N295" s="53"/>
    </row>
    <row r="296" spans="1:14" s="4" customFormat="1" x14ac:dyDescent="0.25">
      <c r="A296" s="164"/>
      <c r="B296" s="165"/>
      <c r="C296" s="165"/>
      <c r="D296" s="165"/>
      <c r="E296" s="165"/>
      <c r="F296" s="165"/>
      <c r="G296" s="165"/>
      <c r="H296" s="165"/>
      <c r="I296" s="165"/>
      <c r="J296" s="140"/>
      <c r="N296" s="53"/>
    </row>
    <row r="297" spans="1:14" s="4" customFormat="1" x14ac:dyDescent="0.25">
      <c r="A297" s="164"/>
      <c r="B297" s="165"/>
      <c r="C297" s="165"/>
      <c r="D297" s="165"/>
      <c r="E297" s="165"/>
      <c r="F297" s="165"/>
      <c r="G297" s="165"/>
      <c r="H297" s="165"/>
      <c r="I297" s="165"/>
      <c r="J297" s="140"/>
      <c r="N297" s="53"/>
    </row>
    <row r="298" spans="1:14" s="4" customFormat="1" x14ac:dyDescent="0.25">
      <c r="A298" s="164"/>
      <c r="B298" s="165"/>
      <c r="C298" s="165"/>
      <c r="D298" s="165"/>
      <c r="E298" s="165"/>
      <c r="F298" s="165"/>
      <c r="G298" s="165"/>
      <c r="H298" s="165"/>
      <c r="I298" s="165"/>
      <c r="J298" s="140"/>
      <c r="N298" s="53"/>
    </row>
    <row r="299" spans="1:14" s="4" customFormat="1" x14ac:dyDescent="0.25">
      <c r="A299" s="164"/>
      <c r="B299" s="165"/>
      <c r="C299" s="165"/>
      <c r="D299" s="165"/>
      <c r="E299" s="165"/>
      <c r="F299" s="165"/>
      <c r="G299" s="165"/>
      <c r="H299" s="165"/>
      <c r="I299" s="165"/>
      <c r="J299" s="140"/>
      <c r="M299" s="4">
        <v>1</v>
      </c>
      <c r="N299" s="53"/>
    </row>
    <row r="300" spans="1:14" s="4" customFormat="1" x14ac:dyDescent="0.25">
      <c r="A300" s="164"/>
      <c r="B300" s="165"/>
      <c r="C300" s="165"/>
      <c r="D300" s="165"/>
      <c r="E300" s="165"/>
      <c r="F300" s="165"/>
      <c r="G300" s="165"/>
      <c r="H300" s="165"/>
      <c r="I300" s="165"/>
      <c r="J300" s="140"/>
      <c r="N300" s="53"/>
    </row>
    <row r="301" spans="1:14" s="4" customFormat="1" x14ac:dyDescent="0.25">
      <c r="A301" s="164"/>
      <c r="B301" s="165"/>
      <c r="C301" s="165"/>
      <c r="D301" s="165"/>
      <c r="E301" s="165"/>
      <c r="F301" s="165"/>
      <c r="G301" s="165"/>
      <c r="H301" s="165"/>
      <c r="I301" s="165"/>
      <c r="J301" s="140"/>
      <c r="N301" s="53"/>
    </row>
    <row r="302" spans="1:14" s="4" customFormat="1" x14ac:dyDescent="0.25">
      <c r="A302" s="164"/>
      <c r="B302" s="165"/>
      <c r="C302" s="165"/>
      <c r="D302" s="165"/>
      <c r="E302" s="165"/>
      <c r="F302" s="165"/>
      <c r="G302" s="165"/>
      <c r="H302" s="165"/>
      <c r="I302" s="165"/>
      <c r="J302" s="140"/>
      <c r="N302" s="53"/>
    </row>
    <row r="303" spans="1:14" s="4" customFormat="1" x14ac:dyDescent="0.25">
      <c r="A303" s="164"/>
      <c r="B303" s="165"/>
      <c r="C303" s="165"/>
      <c r="D303" s="165"/>
      <c r="E303" s="165"/>
      <c r="F303" s="165"/>
      <c r="G303" s="165"/>
      <c r="H303" s="165"/>
      <c r="I303" s="165"/>
      <c r="J303" s="140"/>
      <c r="N303" s="53"/>
    </row>
    <row r="304" spans="1:14" s="4" customFormat="1" x14ac:dyDescent="0.25">
      <c r="A304" s="164"/>
      <c r="B304" s="165"/>
      <c r="C304" s="165"/>
      <c r="D304" s="165"/>
      <c r="E304" s="165"/>
      <c r="F304" s="165"/>
      <c r="G304" s="165"/>
      <c r="H304" s="165"/>
      <c r="I304" s="165"/>
      <c r="J304" s="140"/>
      <c r="N304" s="53"/>
    </row>
    <row r="305" spans="1:17" s="4" customFormat="1" x14ac:dyDescent="0.25">
      <c r="A305" s="164"/>
      <c r="B305" s="165"/>
      <c r="C305" s="165"/>
      <c r="D305" s="165"/>
      <c r="E305" s="165"/>
      <c r="F305" s="165"/>
      <c r="G305" s="165"/>
      <c r="H305" s="165"/>
      <c r="I305" s="165"/>
      <c r="J305" s="140"/>
      <c r="N305" s="53"/>
    </row>
    <row r="306" spans="1:17" s="4" customFormat="1" x14ac:dyDescent="0.25">
      <c r="A306" s="164"/>
      <c r="B306" s="165"/>
      <c r="C306" s="165"/>
      <c r="D306" s="165"/>
      <c r="E306" s="165"/>
      <c r="F306" s="165"/>
      <c r="G306" s="165"/>
      <c r="H306" s="165"/>
      <c r="I306" s="165"/>
      <c r="J306" s="140"/>
      <c r="N306" s="53"/>
    </row>
    <row r="307" spans="1:17" s="4" customFormat="1" x14ac:dyDescent="0.25">
      <c r="A307" s="164"/>
      <c r="B307" s="165"/>
      <c r="C307" s="165"/>
      <c r="D307" s="165"/>
      <c r="E307" s="165"/>
      <c r="F307" s="165"/>
      <c r="G307" s="165"/>
      <c r="H307" s="165"/>
      <c r="I307" s="165"/>
      <c r="J307" s="140"/>
      <c r="N307" s="53"/>
    </row>
    <row r="308" spans="1:17" s="4" customFormat="1" x14ac:dyDescent="0.25">
      <c r="A308" s="164"/>
      <c r="B308" s="165"/>
      <c r="C308" s="165"/>
      <c r="D308" s="165"/>
      <c r="E308" s="165"/>
      <c r="F308" s="165"/>
      <c r="G308" s="165"/>
      <c r="H308" s="165"/>
      <c r="I308" s="165"/>
      <c r="J308" s="140"/>
      <c r="N308" s="53"/>
    </row>
    <row r="309" spans="1:17" s="4" customFormat="1" x14ac:dyDescent="0.25">
      <c r="A309" s="164"/>
      <c r="B309" s="165"/>
      <c r="C309" s="165"/>
      <c r="D309" s="165"/>
      <c r="E309" s="165"/>
      <c r="F309" s="165"/>
      <c r="G309" s="165"/>
      <c r="H309" s="165"/>
      <c r="I309" s="165"/>
      <c r="J309" s="140"/>
      <c r="N309" s="53"/>
    </row>
    <row r="310" spans="1:17" s="4" customFormat="1" x14ac:dyDescent="0.25">
      <c r="A310" s="164"/>
      <c r="B310" s="165"/>
      <c r="C310" s="165"/>
      <c r="D310" s="165"/>
      <c r="E310" s="165"/>
      <c r="F310" s="165"/>
      <c r="G310" s="165"/>
      <c r="H310" s="165"/>
      <c r="I310" s="165"/>
      <c r="J310" s="140"/>
      <c r="N310" s="53"/>
    </row>
    <row r="311" spans="1:17" s="4" customFormat="1" x14ac:dyDescent="0.25">
      <c r="A311" s="164"/>
      <c r="B311" s="165"/>
      <c r="C311" s="165"/>
      <c r="D311" s="165"/>
      <c r="E311" s="165"/>
      <c r="F311" s="165"/>
      <c r="G311" s="165"/>
      <c r="H311" s="165"/>
      <c r="I311" s="165"/>
      <c r="J311" s="140"/>
      <c r="N311" s="53"/>
    </row>
    <row r="312" spans="1:17" s="4" customFormat="1" x14ac:dyDescent="0.25">
      <c r="A312" s="164"/>
      <c r="B312" s="165"/>
      <c r="C312" s="165"/>
      <c r="D312" s="165"/>
      <c r="E312" s="165"/>
      <c r="F312" s="165"/>
      <c r="G312" s="165"/>
      <c r="H312" s="165"/>
      <c r="I312" s="165"/>
      <c r="J312" s="140"/>
      <c r="N312" s="53"/>
    </row>
    <row r="313" spans="1:17" s="4" customFormat="1" x14ac:dyDescent="0.25">
      <c r="A313" s="164"/>
      <c r="B313" s="165"/>
      <c r="C313" s="165"/>
      <c r="D313" s="165"/>
      <c r="E313" s="165"/>
      <c r="F313" s="165"/>
      <c r="G313" s="165"/>
      <c r="H313" s="165"/>
      <c r="I313" s="165"/>
      <c r="J313" s="140"/>
      <c r="M313" s="4" t="s">
        <v>191</v>
      </c>
      <c r="N313" s="53">
        <v>13</v>
      </c>
      <c r="Q313" s="4">
        <v>1</v>
      </c>
    </row>
    <row r="314" spans="1:17" s="4" customFormat="1" x14ac:dyDescent="0.25">
      <c r="A314" s="164"/>
      <c r="B314" s="165"/>
      <c r="C314" s="165"/>
      <c r="D314" s="165"/>
      <c r="E314" s="165"/>
      <c r="F314" s="165"/>
      <c r="G314" s="165"/>
      <c r="H314" s="165"/>
      <c r="I314" s="165"/>
      <c r="J314" s="140"/>
      <c r="N314" s="53"/>
    </row>
    <row r="315" spans="1:17" s="4" customFormat="1" x14ac:dyDescent="0.25">
      <c r="A315" s="164"/>
      <c r="B315" s="165"/>
      <c r="C315" s="165"/>
      <c r="D315" s="165"/>
      <c r="E315" s="165"/>
      <c r="F315" s="165"/>
      <c r="G315" s="165"/>
      <c r="H315" s="165"/>
      <c r="I315" s="165"/>
      <c r="J315" s="140"/>
      <c r="N315" s="53"/>
    </row>
    <row r="316" spans="1:17" s="4" customFormat="1" x14ac:dyDescent="0.25">
      <c r="A316" s="164"/>
      <c r="B316" s="165"/>
      <c r="C316" s="165"/>
      <c r="D316" s="165"/>
      <c r="E316" s="165"/>
      <c r="F316" s="165"/>
      <c r="G316" s="165"/>
      <c r="H316" s="165"/>
      <c r="I316" s="165"/>
      <c r="J316" s="140"/>
      <c r="N316" s="53"/>
    </row>
    <row r="317" spans="1:17" s="4" customFormat="1" x14ac:dyDescent="0.25">
      <c r="A317" s="164"/>
      <c r="B317" s="165"/>
      <c r="C317" s="165"/>
      <c r="D317" s="165"/>
      <c r="E317" s="165"/>
      <c r="F317" s="165"/>
      <c r="G317" s="165"/>
      <c r="H317" s="165"/>
      <c r="I317" s="165"/>
      <c r="J317" s="140"/>
      <c r="N317" s="53"/>
    </row>
    <row r="318" spans="1:17" s="4" customFormat="1" x14ac:dyDescent="0.25">
      <c r="A318" s="164"/>
      <c r="B318" s="165"/>
      <c r="C318" s="165"/>
      <c r="D318" s="165"/>
      <c r="E318" s="165"/>
      <c r="F318" s="165"/>
      <c r="G318" s="165"/>
      <c r="H318" s="165"/>
      <c r="I318" s="165"/>
      <c r="J318" s="140"/>
      <c r="N318" s="53"/>
    </row>
    <row r="319" spans="1:17" s="4" customFormat="1" x14ac:dyDescent="0.25">
      <c r="A319" s="164"/>
      <c r="B319" s="165"/>
      <c r="C319" s="165"/>
      <c r="D319" s="165"/>
      <c r="E319" s="165"/>
      <c r="F319" s="165"/>
      <c r="G319" s="165"/>
      <c r="H319" s="165"/>
      <c r="I319" s="165"/>
      <c r="J319" s="140"/>
      <c r="N319" s="53"/>
    </row>
    <row r="320" spans="1:17" s="4" customFormat="1" x14ac:dyDescent="0.25">
      <c r="A320" s="164"/>
      <c r="B320" s="165"/>
      <c r="C320" s="165"/>
      <c r="D320" s="165"/>
      <c r="E320" s="165"/>
      <c r="F320" s="165"/>
      <c r="G320" s="165"/>
      <c r="H320" s="165"/>
      <c r="I320" s="165"/>
      <c r="J320" s="140"/>
      <c r="N320" s="53"/>
    </row>
    <row r="321" spans="1:17" s="4" customFormat="1" x14ac:dyDescent="0.25">
      <c r="A321" s="164"/>
      <c r="B321" s="165"/>
      <c r="C321" s="165"/>
      <c r="D321" s="165"/>
      <c r="E321" s="165"/>
      <c r="F321" s="165"/>
      <c r="G321" s="165"/>
      <c r="H321" s="165"/>
      <c r="I321" s="165"/>
      <c r="J321" s="140"/>
      <c r="N321" s="53"/>
    </row>
    <row r="322" spans="1:17" s="4" customFormat="1" x14ac:dyDescent="0.25">
      <c r="A322" s="164"/>
      <c r="B322" s="165"/>
      <c r="C322" s="165"/>
      <c r="D322" s="165"/>
      <c r="E322" s="165"/>
      <c r="F322" s="165"/>
      <c r="G322" s="165"/>
      <c r="H322" s="165"/>
      <c r="I322" s="165"/>
      <c r="J322" s="140"/>
      <c r="N322" s="53"/>
    </row>
    <row r="323" spans="1:17" s="4" customFormat="1" x14ac:dyDescent="0.25">
      <c r="A323" s="164"/>
      <c r="B323" s="165"/>
      <c r="C323" s="165"/>
      <c r="D323" s="165"/>
      <c r="E323" s="165"/>
      <c r="F323" s="165"/>
      <c r="G323" s="165"/>
      <c r="H323" s="165"/>
      <c r="I323" s="165"/>
      <c r="J323" s="140"/>
      <c r="M323" s="4" t="s">
        <v>192</v>
      </c>
      <c r="N323" s="53">
        <v>1</v>
      </c>
      <c r="Q323" s="4">
        <v>1</v>
      </c>
    </row>
    <row r="324" spans="1:17" s="4" customFormat="1" x14ac:dyDescent="0.25">
      <c r="A324" s="164"/>
      <c r="B324" s="165"/>
      <c r="C324" s="165"/>
      <c r="D324" s="165"/>
      <c r="E324" s="165"/>
      <c r="F324" s="165"/>
      <c r="G324" s="165"/>
      <c r="H324" s="165"/>
      <c r="I324" s="165"/>
      <c r="J324" s="140"/>
      <c r="N324" s="53"/>
    </row>
    <row r="325" spans="1:17" s="4" customFormat="1" x14ac:dyDescent="0.25">
      <c r="A325" s="164"/>
      <c r="B325" s="165"/>
      <c r="C325" s="165"/>
      <c r="D325" s="165"/>
      <c r="E325" s="165"/>
      <c r="F325" s="165"/>
      <c r="G325" s="165"/>
      <c r="H325" s="165"/>
      <c r="I325" s="165"/>
      <c r="J325" s="140"/>
      <c r="N325" s="53"/>
    </row>
    <row r="326" spans="1:17" s="4" customFormat="1" x14ac:dyDescent="0.25">
      <c r="A326" s="164"/>
      <c r="B326" s="165"/>
      <c r="C326" s="165"/>
      <c r="D326" s="165"/>
      <c r="E326" s="165"/>
      <c r="F326" s="165"/>
      <c r="G326" s="165"/>
      <c r="H326" s="165"/>
      <c r="I326" s="165"/>
      <c r="J326" s="140"/>
      <c r="N326" s="53"/>
    </row>
    <row r="327" spans="1:17" s="4" customFormat="1" x14ac:dyDescent="0.25">
      <c r="A327" s="164"/>
      <c r="B327" s="165"/>
      <c r="C327" s="165"/>
      <c r="D327" s="165"/>
      <c r="E327" s="165"/>
      <c r="F327" s="165"/>
      <c r="G327" s="165"/>
      <c r="H327" s="165"/>
      <c r="I327" s="165"/>
      <c r="J327" s="140"/>
      <c r="N327" s="53"/>
    </row>
    <row r="328" spans="1:17" s="4" customFormat="1" x14ac:dyDescent="0.25">
      <c r="A328" s="164"/>
      <c r="B328" s="165"/>
      <c r="C328" s="165"/>
      <c r="D328" s="165"/>
      <c r="E328" s="165"/>
      <c r="F328" s="165"/>
      <c r="G328" s="165"/>
      <c r="H328" s="165"/>
      <c r="I328" s="165"/>
      <c r="J328" s="140"/>
      <c r="N328" s="53"/>
    </row>
    <row r="329" spans="1:17" s="4" customFormat="1" x14ac:dyDescent="0.25">
      <c r="A329" s="164"/>
      <c r="B329" s="165"/>
      <c r="C329" s="165"/>
      <c r="D329" s="165"/>
      <c r="E329" s="165"/>
      <c r="F329" s="165"/>
      <c r="G329" s="165"/>
      <c r="H329" s="165"/>
      <c r="I329" s="165"/>
      <c r="J329" s="140"/>
      <c r="N329" s="53"/>
    </row>
    <row r="330" spans="1:17" s="4" customFormat="1" x14ac:dyDescent="0.25">
      <c r="A330" s="164"/>
      <c r="B330" s="165"/>
      <c r="C330" s="165"/>
      <c r="D330" s="165"/>
      <c r="E330" s="165"/>
      <c r="F330" s="165"/>
      <c r="G330" s="165"/>
      <c r="H330" s="165"/>
      <c r="I330" s="165"/>
      <c r="J330" s="140"/>
      <c r="N330" s="53"/>
    </row>
    <row r="331" spans="1:17" s="4" customFormat="1" x14ac:dyDescent="0.25">
      <c r="A331" s="164"/>
      <c r="B331" s="165"/>
      <c r="C331" s="165"/>
      <c r="D331" s="165"/>
      <c r="E331" s="165"/>
      <c r="F331" s="165"/>
      <c r="G331" s="165"/>
      <c r="H331" s="165"/>
      <c r="I331" s="165"/>
      <c r="J331" s="140"/>
      <c r="N331" s="53"/>
    </row>
    <row r="332" spans="1:17" s="4" customFormat="1" x14ac:dyDescent="0.25">
      <c r="A332" s="164"/>
      <c r="B332" s="165"/>
      <c r="C332" s="165"/>
      <c r="D332" s="165"/>
      <c r="E332" s="165"/>
      <c r="F332" s="165"/>
      <c r="G332" s="165"/>
      <c r="H332" s="165"/>
      <c r="I332" s="165"/>
      <c r="J332" s="140"/>
      <c r="M332" s="4" t="s">
        <v>190</v>
      </c>
      <c r="N332" s="53"/>
    </row>
    <row r="333" spans="1:17" s="4" customFormat="1" x14ac:dyDescent="0.25">
      <c r="A333" s="164"/>
      <c r="B333" s="165"/>
      <c r="C333" s="165"/>
      <c r="D333" s="165"/>
      <c r="E333" s="165"/>
      <c r="F333" s="165"/>
      <c r="G333" s="165"/>
      <c r="H333" s="165"/>
      <c r="I333" s="165"/>
      <c r="J333" s="140"/>
      <c r="N333" s="53"/>
    </row>
    <row r="334" spans="1:17" s="4" customFormat="1" x14ac:dyDescent="0.25">
      <c r="A334" s="164"/>
      <c r="B334" s="165"/>
      <c r="C334" s="165"/>
      <c r="D334" s="165"/>
      <c r="E334" s="165"/>
      <c r="F334" s="165"/>
      <c r="G334" s="165"/>
      <c r="H334" s="165"/>
      <c r="I334" s="165"/>
      <c r="J334" s="140"/>
      <c r="N334" s="53"/>
    </row>
    <row r="335" spans="1:17" s="4" customFormat="1" x14ac:dyDescent="0.25">
      <c r="A335" s="164"/>
      <c r="B335" s="165"/>
      <c r="C335" s="165"/>
      <c r="D335" s="165"/>
      <c r="E335" s="165"/>
      <c r="F335" s="165"/>
      <c r="G335" s="165"/>
      <c r="H335" s="165"/>
      <c r="I335" s="165"/>
      <c r="J335" s="140"/>
      <c r="N335" s="53"/>
    </row>
    <row r="336" spans="1:17" s="4" customFormat="1" x14ac:dyDescent="0.25">
      <c r="A336" s="164"/>
      <c r="B336" s="165"/>
      <c r="C336" s="165"/>
      <c r="D336" s="165"/>
      <c r="E336" s="165"/>
      <c r="F336" s="165"/>
      <c r="G336" s="165"/>
      <c r="H336" s="165"/>
      <c r="I336" s="165"/>
      <c r="J336" s="140"/>
      <c r="N336" s="53"/>
    </row>
    <row r="337" spans="1:14" s="4" customFormat="1" x14ac:dyDescent="0.25">
      <c r="A337" s="164"/>
      <c r="B337" s="165"/>
      <c r="C337" s="165"/>
      <c r="D337" s="165"/>
      <c r="E337" s="165"/>
      <c r="F337" s="165"/>
      <c r="G337" s="165"/>
      <c r="H337" s="165"/>
      <c r="I337" s="165"/>
      <c r="J337" s="140"/>
      <c r="N337" s="53"/>
    </row>
    <row r="338" spans="1:14" s="4" customFormat="1" x14ac:dyDescent="0.25">
      <c r="A338" s="164"/>
      <c r="B338" s="165"/>
      <c r="C338" s="165"/>
      <c r="D338" s="165"/>
      <c r="E338" s="165"/>
      <c r="F338" s="165"/>
      <c r="G338" s="165"/>
      <c r="H338" s="165"/>
      <c r="I338" s="165"/>
      <c r="J338" s="140"/>
      <c r="N338" s="53"/>
    </row>
    <row r="339" spans="1:14" s="4" customFormat="1" x14ac:dyDescent="0.25">
      <c r="A339" s="164"/>
      <c r="B339" s="165"/>
      <c r="C339" s="165"/>
      <c r="D339" s="165"/>
      <c r="E339" s="165"/>
      <c r="F339" s="165"/>
      <c r="G339" s="165"/>
      <c r="H339" s="165"/>
      <c r="I339" s="165"/>
      <c r="J339" s="140"/>
      <c r="N339" s="53"/>
    </row>
    <row r="340" spans="1:14" s="4" customFormat="1" x14ac:dyDescent="0.25">
      <c r="A340" s="164"/>
      <c r="B340" s="165"/>
      <c r="C340" s="165"/>
      <c r="D340" s="165"/>
      <c r="E340" s="165"/>
      <c r="F340" s="165"/>
      <c r="G340" s="165"/>
      <c r="H340" s="165"/>
      <c r="I340" s="165"/>
      <c r="J340" s="140"/>
      <c r="N340" s="53"/>
    </row>
    <row r="341" spans="1:14" s="4" customFormat="1" x14ac:dyDescent="0.25">
      <c r="A341" s="164"/>
      <c r="B341" s="165"/>
      <c r="C341" s="165"/>
      <c r="D341" s="165"/>
      <c r="E341" s="165"/>
      <c r="F341" s="165"/>
      <c r="G341" s="165"/>
      <c r="H341" s="165"/>
      <c r="I341" s="165"/>
      <c r="J341" s="140"/>
      <c r="N341" s="53"/>
    </row>
    <row r="342" spans="1:14" s="4" customFormat="1" x14ac:dyDescent="0.25">
      <c r="A342" s="164"/>
      <c r="B342" s="165"/>
      <c r="C342" s="165"/>
      <c r="D342" s="165"/>
      <c r="E342" s="165"/>
      <c r="F342" s="165"/>
      <c r="G342" s="165"/>
      <c r="H342" s="165"/>
      <c r="I342" s="165"/>
      <c r="J342" s="140"/>
      <c r="N342" s="53"/>
    </row>
    <row r="343" spans="1:14" s="4" customFormat="1" x14ac:dyDescent="0.25">
      <c r="A343" s="164"/>
      <c r="B343" s="165"/>
      <c r="C343" s="165"/>
      <c r="D343" s="165"/>
      <c r="E343" s="165"/>
      <c r="F343" s="165"/>
      <c r="G343" s="165"/>
      <c r="H343" s="165"/>
      <c r="I343" s="165"/>
      <c r="J343" s="140"/>
      <c r="N343" s="53"/>
    </row>
    <row r="344" spans="1:14" s="4" customFormat="1" x14ac:dyDescent="0.25">
      <c r="A344" s="164"/>
      <c r="B344" s="165"/>
      <c r="C344" s="165"/>
      <c r="D344" s="165"/>
      <c r="E344" s="165"/>
      <c r="F344" s="165"/>
      <c r="G344" s="165"/>
      <c r="H344" s="165"/>
      <c r="I344" s="165"/>
      <c r="J344" s="140"/>
      <c r="N344" s="53"/>
    </row>
    <row r="345" spans="1:14" s="4" customFormat="1" x14ac:dyDescent="0.25">
      <c r="A345" s="164"/>
      <c r="B345" s="165"/>
      <c r="C345" s="165"/>
      <c r="D345" s="165"/>
      <c r="E345" s="165"/>
      <c r="F345" s="165"/>
      <c r="G345" s="165"/>
      <c r="H345" s="165"/>
      <c r="I345" s="165"/>
      <c r="J345" s="140"/>
      <c r="N345" s="53"/>
    </row>
    <row r="346" spans="1:14" s="4" customFormat="1" x14ac:dyDescent="0.25">
      <c r="A346" s="164"/>
      <c r="B346" s="165"/>
      <c r="C346" s="165"/>
      <c r="D346" s="165"/>
      <c r="E346" s="165"/>
      <c r="F346" s="165"/>
      <c r="G346" s="165"/>
      <c r="H346" s="165"/>
      <c r="I346" s="165"/>
      <c r="J346" s="140"/>
      <c r="N346" s="53"/>
    </row>
    <row r="347" spans="1:14" s="4" customFormat="1" x14ac:dyDescent="0.25">
      <c r="A347" s="164"/>
      <c r="B347" s="165"/>
      <c r="C347" s="165"/>
      <c r="D347" s="165"/>
      <c r="E347" s="165"/>
      <c r="F347" s="165"/>
      <c r="G347" s="165"/>
      <c r="H347" s="165"/>
      <c r="I347" s="165"/>
      <c r="J347" s="140"/>
      <c r="N347" s="53"/>
    </row>
    <row r="348" spans="1:14" s="4" customFormat="1" x14ac:dyDescent="0.25">
      <c r="A348" s="164"/>
      <c r="B348" s="165"/>
      <c r="C348" s="165"/>
      <c r="D348" s="165"/>
      <c r="E348" s="165"/>
      <c r="F348" s="165"/>
      <c r="G348" s="165"/>
      <c r="H348" s="165"/>
      <c r="I348" s="165"/>
      <c r="J348" s="140"/>
      <c r="N348" s="53"/>
    </row>
    <row r="349" spans="1:14" s="4" customFormat="1" x14ac:dyDescent="0.25">
      <c r="A349" s="164"/>
      <c r="B349" s="165"/>
      <c r="C349" s="165"/>
      <c r="D349" s="165"/>
      <c r="E349" s="165"/>
      <c r="F349" s="165"/>
      <c r="G349" s="165"/>
      <c r="H349" s="165"/>
      <c r="I349" s="165"/>
      <c r="J349" s="140"/>
      <c r="N349" s="53"/>
    </row>
    <row r="350" spans="1:14" s="4" customFormat="1" x14ac:dyDescent="0.25">
      <c r="A350" s="164"/>
      <c r="B350" s="165"/>
      <c r="C350" s="165"/>
      <c r="D350" s="165"/>
      <c r="E350" s="165"/>
      <c r="F350" s="165"/>
      <c r="G350" s="165"/>
      <c r="H350" s="165"/>
      <c r="I350" s="165"/>
      <c r="J350" s="140"/>
      <c r="N350" s="53"/>
    </row>
    <row r="351" spans="1:14" s="4" customFormat="1" x14ac:dyDescent="0.25">
      <c r="A351" s="164"/>
      <c r="B351" s="165"/>
      <c r="C351" s="165"/>
      <c r="D351" s="165"/>
      <c r="E351" s="165"/>
      <c r="F351" s="165"/>
      <c r="G351" s="165"/>
      <c r="H351" s="165"/>
      <c r="I351" s="165"/>
      <c r="J351" s="140"/>
      <c r="N351" s="53"/>
    </row>
    <row r="352" spans="1:14" s="4" customFormat="1" x14ac:dyDescent="0.25">
      <c r="A352" s="164"/>
      <c r="B352" s="165"/>
      <c r="C352" s="165"/>
      <c r="D352" s="165"/>
      <c r="E352" s="165"/>
      <c r="F352" s="165"/>
      <c r="G352" s="165"/>
      <c r="H352" s="165"/>
      <c r="I352" s="165"/>
      <c r="J352" s="140"/>
      <c r="N352" s="53"/>
    </row>
    <row r="353" spans="1:14" s="4" customFormat="1" x14ac:dyDescent="0.25">
      <c r="A353" s="164"/>
      <c r="B353" s="165"/>
      <c r="C353" s="165"/>
      <c r="D353" s="165"/>
      <c r="E353" s="165"/>
      <c r="F353" s="165"/>
      <c r="G353" s="165"/>
      <c r="H353" s="165"/>
      <c r="I353" s="165"/>
      <c r="J353" s="140"/>
      <c r="N353" s="53"/>
    </row>
    <row r="354" spans="1:14" s="4" customFormat="1" x14ac:dyDescent="0.25">
      <c r="A354" s="164"/>
      <c r="B354" s="165"/>
      <c r="C354" s="165"/>
      <c r="D354" s="165"/>
      <c r="E354" s="165"/>
      <c r="F354" s="165"/>
      <c r="G354" s="165"/>
      <c r="H354" s="165"/>
      <c r="I354" s="165"/>
      <c r="J354" s="140"/>
      <c r="N354" s="53"/>
    </row>
    <row r="355" spans="1:14" s="4" customFormat="1" x14ac:dyDescent="0.25">
      <c r="A355" s="164"/>
      <c r="B355" s="165"/>
      <c r="C355" s="165"/>
      <c r="D355" s="165"/>
      <c r="E355" s="165"/>
      <c r="F355" s="165"/>
      <c r="G355" s="165"/>
      <c r="H355" s="165"/>
      <c r="I355" s="165"/>
      <c r="J355" s="140"/>
      <c r="N355" s="53"/>
    </row>
    <row r="356" spans="1:14" s="4" customFormat="1" x14ac:dyDescent="0.25">
      <c r="A356" s="164"/>
      <c r="B356" s="165"/>
      <c r="C356" s="165"/>
      <c r="D356" s="165"/>
      <c r="E356" s="165"/>
      <c r="F356" s="165"/>
      <c r="G356" s="165"/>
      <c r="H356" s="165"/>
      <c r="I356" s="165"/>
      <c r="J356" s="140"/>
      <c r="N356" s="53"/>
    </row>
    <row r="357" spans="1:14" s="4" customFormat="1" x14ac:dyDescent="0.25">
      <c r="A357" s="164"/>
      <c r="B357" s="165"/>
      <c r="C357" s="165"/>
      <c r="D357" s="165"/>
      <c r="E357" s="165"/>
      <c r="F357" s="165"/>
      <c r="G357" s="165"/>
      <c r="H357" s="165"/>
      <c r="I357" s="165"/>
      <c r="J357" s="140"/>
      <c r="N357" s="53"/>
    </row>
    <row r="358" spans="1:14" s="4" customFormat="1" x14ac:dyDescent="0.25">
      <c r="A358" s="164"/>
      <c r="B358" s="165"/>
      <c r="C358" s="165"/>
      <c r="D358" s="165"/>
      <c r="E358" s="165"/>
      <c r="F358" s="165"/>
      <c r="G358" s="165"/>
      <c r="H358" s="165"/>
      <c r="I358" s="165"/>
      <c r="J358" s="140"/>
      <c r="N358" s="53"/>
    </row>
    <row r="359" spans="1:14" s="4" customFormat="1" x14ac:dyDescent="0.25">
      <c r="A359" s="164"/>
      <c r="B359" s="165"/>
      <c r="C359" s="165"/>
      <c r="D359" s="165"/>
      <c r="E359" s="165"/>
      <c r="F359" s="165"/>
      <c r="G359" s="165"/>
      <c r="H359" s="165"/>
      <c r="I359" s="165"/>
      <c r="J359" s="140"/>
      <c r="N359" s="53"/>
    </row>
    <row r="360" spans="1:14" s="4" customFormat="1" x14ac:dyDescent="0.25">
      <c r="A360" s="164"/>
      <c r="B360" s="165"/>
      <c r="C360" s="165"/>
      <c r="D360" s="165"/>
      <c r="E360" s="165"/>
      <c r="F360" s="165"/>
      <c r="G360" s="165"/>
      <c r="H360" s="165"/>
      <c r="I360" s="165"/>
      <c r="J360" s="140"/>
      <c r="N360" s="53"/>
    </row>
    <row r="361" spans="1:14" s="4" customFormat="1" x14ac:dyDescent="0.25">
      <c r="A361" s="164"/>
      <c r="B361" s="165"/>
      <c r="C361" s="165"/>
      <c r="D361" s="165"/>
      <c r="E361" s="165"/>
      <c r="F361" s="165"/>
      <c r="G361" s="165"/>
      <c r="H361" s="165"/>
      <c r="I361" s="165"/>
      <c r="J361" s="140"/>
      <c r="N361" s="53"/>
    </row>
    <row r="362" spans="1:14" s="4" customFormat="1" x14ac:dyDescent="0.25">
      <c r="A362" s="164"/>
      <c r="B362" s="165"/>
      <c r="C362" s="165"/>
      <c r="D362" s="165"/>
      <c r="E362" s="165"/>
      <c r="F362" s="165"/>
      <c r="G362" s="165"/>
      <c r="H362" s="165"/>
      <c r="I362" s="165"/>
      <c r="J362" s="140"/>
      <c r="N362" s="53"/>
    </row>
    <row r="363" spans="1:14" s="4" customFormat="1" x14ac:dyDescent="0.25">
      <c r="A363" s="164"/>
      <c r="B363" s="165"/>
      <c r="C363" s="165"/>
      <c r="D363" s="165"/>
      <c r="E363" s="165"/>
      <c r="F363" s="165"/>
      <c r="G363" s="165"/>
      <c r="H363" s="165"/>
      <c r="I363" s="165"/>
      <c r="J363" s="140"/>
      <c r="N363" s="53"/>
    </row>
    <row r="364" spans="1:14" s="4" customFormat="1" x14ac:dyDescent="0.25">
      <c r="A364" s="164"/>
      <c r="B364" s="165"/>
      <c r="C364" s="165"/>
      <c r="D364" s="165"/>
      <c r="E364" s="165"/>
      <c r="F364" s="165"/>
      <c r="G364" s="165"/>
      <c r="H364" s="165"/>
      <c r="I364" s="165"/>
      <c r="J364" s="140"/>
      <c r="N364" s="53"/>
    </row>
    <row r="365" spans="1:14" s="4" customFormat="1" x14ac:dyDescent="0.25">
      <c r="A365" s="164"/>
      <c r="B365" s="165"/>
      <c r="C365" s="165"/>
      <c r="D365" s="165"/>
      <c r="E365" s="165"/>
      <c r="F365" s="165"/>
      <c r="G365" s="165"/>
      <c r="H365" s="165"/>
      <c r="I365" s="165"/>
      <c r="J365" s="140"/>
      <c r="N365" s="53"/>
    </row>
    <row r="366" spans="1:14" s="4" customFormat="1" x14ac:dyDescent="0.25">
      <c r="A366" s="164"/>
      <c r="B366" s="165"/>
      <c r="C366" s="165"/>
      <c r="D366" s="165"/>
      <c r="E366" s="165"/>
      <c r="F366" s="165"/>
      <c r="G366" s="165"/>
      <c r="H366" s="165"/>
      <c r="I366" s="165"/>
      <c r="J366" s="140"/>
      <c r="N366" s="53"/>
    </row>
    <row r="367" spans="1:14" s="4" customFormat="1" x14ac:dyDescent="0.25">
      <c r="A367" s="164"/>
      <c r="B367" s="165"/>
      <c r="C367" s="165"/>
      <c r="D367" s="165"/>
      <c r="E367" s="165"/>
      <c r="F367" s="165"/>
      <c r="G367" s="165"/>
      <c r="H367" s="165"/>
      <c r="I367" s="165"/>
      <c r="J367" s="140"/>
      <c r="N367" s="53"/>
    </row>
    <row r="368" spans="1:14" s="4" customFormat="1" x14ac:dyDescent="0.25">
      <c r="A368" s="164"/>
      <c r="B368" s="165"/>
      <c r="C368" s="165"/>
      <c r="D368" s="165"/>
      <c r="E368" s="165"/>
      <c r="F368" s="165"/>
      <c r="G368" s="165"/>
      <c r="H368" s="165"/>
      <c r="I368" s="165"/>
      <c r="J368" s="140"/>
      <c r="N368" s="53"/>
    </row>
    <row r="369" spans="1:14" s="4" customFormat="1" x14ac:dyDescent="0.25">
      <c r="A369" s="164"/>
      <c r="B369" s="165"/>
      <c r="C369" s="165"/>
      <c r="D369" s="165"/>
      <c r="E369" s="165"/>
      <c r="F369" s="165"/>
      <c r="G369" s="165"/>
      <c r="H369" s="165"/>
      <c r="I369" s="165"/>
      <c r="J369" s="140"/>
      <c r="N369" s="53"/>
    </row>
    <row r="370" spans="1:14" s="4" customFormat="1" x14ac:dyDescent="0.25">
      <c r="A370" s="164"/>
      <c r="B370" s="165"/>
      <c r="C370" s="165"/>
      <c r="D370" s="165"/>
      <c r="E370" s="165"/>
      <c r="F370" s="165"/>
      <c r="G370" s="165"/>
      <c r="H370" s="165"/>
      <c r="I370" s="165"/>
      <c r="J370" s="140"/>
      <c r="N370" s="53"/>
    </row>
    <row r="371" spans="1:14" s="4" customFormat="1" x14ac:dyDescent="0.25">
      <c r="A371" s="164"/>
      <c r="B371" s="165"/>
      <c r="C371" s="165"/>
      <c r="D371" s="165"/>
      <c r="E371" s="165"/>
      <c r="F371" s="165"/>
      <c r="G371" s="165"/>
      <c r="H371" s="165"/>
      <c r="I371" s="165"/>
      <c r="J371" s="140"/>
      <c r="N371" s="53"/>
    </row>
    <row r="372" spans="1:14" s="4" customFormat="1" x14ac:dyDescent="0.25">
      <c r="A372" s="164"/>
      <c r="B372" s="165"/>
      <c r="C372" s="165"/>
      <c r="D372" s="165"/>
      <c r="E372" s="165"/>
      <c r="F372" s="165"/>
      <c r="G372" s="165"/>
      <c r="H372" s="165"/>
      <c r="I372" s="165"/>
      <c r="J372" s="140"/>
      <c r="N372" s="53"/>
    </row>
    <row r="373" spans="1:14" s="4" customFormat="1" x14ac:dyDescent="0.25">
      <c r="A373" s="164"/>
      <c r="B373" s="165"/>
      <c r="C373" s="165"/>
      <c r="D373" s="165"/>
      <c r="E373" s="165"/>
      <c r="F373" s="165"/>
      <c r="G373" s="165"/>
      <c r="H373" s="165"/>
      <c r="I373" s="165"/>
      <c r="J373" s="140"/>
      <c r="N373" s="53"/>
    </row>
    <row r="374" spans="1:14" s="4" customFormat="1" x14ac:dyDescent="0.25">
      <c r="A374" s="164"/>
      <c r="B374" s="165"/>
      <c r="C374" s="165"/>
      <c r="D374" s="165"/>
      <c r="E374" s="165"/>
      <c r="F374" s="165"/>
      <c r="G374" s="165"/>
      <c r="H374" s="165"/>
      <c r="I374" s="165"/>
      <c r="J374" s="140"/>
      <c r="N374" s="53"/>
    </row>
    <row r="375" spans="1:14" s="4" customFormat="1" x14ac:dyDescent="0.25">
      <c r="A375" s="164"/>
      <c r="B375" s="165"/>
      <c r="C375" s="165"/>
      <c r="D375" s="165"/>
      <c r="E375" s="165"/>
      <c r="F375" s="165"/>
      <c r="G375" s="165"/>
      <c r="H375" s="165"/>
      <c r="I375" s="165"/>
      <c r="J375" s="140"/>
      <c r="N375" s="53"/>
    </row>
    <row r="376" spans="1:14" s="4" customFormat="1" x14ac:dyDescent="0.25">
      <c r="A376" s="164"/>
      <c r="B376" s="165"/>
      <c r="C376" s="165"/>
      <c r="D376" s="165"/>
      <c r="E376" s="165"/>
      <c r="F376" s="165"/>
      <c r="G376" s="165"/>
      <c r="H376" s="165"/>
      <c r="I376" s="165"/>
      <c r="J376" s="140"/>
      <c r="N376" s="53"/>
    </row>
    <row r="377" spans="1:14" s="4" customFormat="1" x14ac:dyDescent="0.25">
      <c r="A377" s="164"/>
      <c r="B377" s="165"/>
      <c r="C377" s="165"/>
      <c r="D377" s="165"/>
      <c r="E377" s="165"/>
      <c r="F377" s="165"/>
      <c r="G377" s="165"/>
      <c r="H377" s="165"/>
      <c r="I377" s="165"/>
      <c r="J377" s="140"/>
      <c r="M377" s="4" t="s">
        <v>193</v>
      </c>
      <c r="N377" s="53"/>
    </row>
    <row r="378" spans="1:14" s="4" customFormat="1" x14ac:dyDescent="0.25">
      <c r="A378" s="164"/>
      <c r="B378" s="165"/>
      <c r="C378" s="165"/>
      <c r="D378" s="165"/>
      <c r="E378" s="165"/>
      <c r="F378" s="165"/>
      <c r="G378" s="165"/>
      <c r="H378" s="165"/>
      <c r="I378" s="165"/>
      <c r="J378" s="140"/>
      <c r="N378" s="53"/>
    </row>
    <row r="379" spans="1:14" s="4" customFormat="1" x14ac:dyDescent="0.25">
      <c r="A379" s="164"/>
      <c r="B379" s="165"/>
      <c r="C379" s="165"/>
      <c r="D379" s="165"/>
      <c r="E379" s="165"/>
      <c r="F379" s="165"/>
      <c r="G379" s="165"/>
      <c r="H379" s="165"/>
      <c r="I379" s="165"/>
      <c r="J379" s="140"/>
      <c r="N379" s="53"/>
    </row>
    <row r="380" spans="1:14" s="4" customFormat="1" x14ac:dyDescent="0.25">
      <c r="A380" s="164"/>
      <c r="B380" s="165"/>
      <c r="C380" s="165"/>
      <c r="D380" s="165"/>
      <c r="E380" s="165"/>
      <c r="F380" s="165"/>
      <c r="G380" s="165"/>
      <c r="H380" s="165"/>
      <c r="I380" s="165"/>
      <c r="J380" s="140"/>
      <c r="N380" s="53"/>
    </row>
    <row r="381" spans="1:14" s="4" customFormat="1" x14ac:dyDescent="0.25">
      <c r="A381" s="164"/>
      <c r="B381" s="165"/>
      <c r="C381" s="165"/>
      <c r="D381" s="165"/>
      <c r="E381" s="165"/>
      <c r="F381" s="165"/>
      <c r="G381" s="165"/>
      <c r="H381" s="165"/>
      <c r="I381" s="165"/>
      <c r="J381" s="140"/>
      <c r="N381" s="53"/>
    </row>
    <row r="382" spans="1:14" s="4" customFormat="1" x14ac:dyDescent="0.25">
      <c r="A382" s="164"/>
      <c r="B382" s="165"/>
      <c r="C382" s="165"/>
      <c r="D382" s="165"/>
      <c r="E382" s="165"/>
      <c r="F382" s="165"/>
      <c r="G382" s="165"/>
      <c r="H382" s="165"/>
      <c r="I382" s="165"/>
      <c r="J382" s="140"/>
      <c r="N382" s="53"/>
    </row>
    <row r="383" spans="1:14" s="4" customFormat="1" x14ac:dyDescent="0.25">
      <c r="A383" s="164"/>
      <c r="B383" s="165"/>
      <c r="C383" s="165"/>
      <c r="D383" s="165"/>
      <c r="E383" s="165"/>
      <c r="F383" s="165"/>
      <c r="G383" s="165"/>
      <c r="H383" s="165"/>
      <c r="I383" s="165"/>
      <c r="J383" s="140"/>
      <c r="N383" s="53"/>
    </row>
    <row r="384" spans="1:14" s="4" customFormat="1" x14ac:dyDescent="0.25">
      <c r="A384" s="164"/>
      <c r="B384" s="165"/>
      <c r="C384" s="165"/>
      <c r="D384" s="165"/>
      <c r="E384" s="165"/>
      <c r="F384" s="165"/>
      <c r="G384" s="165"/>
      <c r="H384" s="165"/>
      <c r="I384" s="165"/>
      <c r="J384" s="140"/>
      <c r="N384" s="53"/>
    </row>
    <row r="385" spans="1:19" s="4" customFormat="1" x14ac:dyDescent="0.25">
      <c r="A385" s="164"/>
      <c r="B385" s="165"/>
      <c r="C385" s="165"/>
      <c r="D385" s="165"/>
      <c r="E385" s="165"/>
      <c r="F385" s="165"/>
      <c r="G385" s="165"/>
      <c r="H385" s="165"/>
      <c r="I385" s="165"/>
      <c r="J385" s="140"/>
      <c r="N385" s="53"/>
    </row>
    <row r="386" spans="1:19" s="4" customFormat="1" x14ac:dyDescent="0.25">
      <c r="A386" s="164"/>
      <c r="B386" s="165"/>
      <c r="C386" s="165"/>
      <c r="D386" s="165"/>
      <c r="E386" s="165"/>
      <c r="F386" s="165"/>
      <c r="G386" s="165"/>
      <c r="H386" s="165"/>
      <c r="I386" s="165"/>
      <c r="J386" s="140"/>
      <c r="N386" s="53"/>
    </row>
    <row r="387" spans="1:19" s="4" customFormat="1" x14ac:dyDescent="0.25">
      <c r="A387" s="164"/>
      <c r="B387" s="165"/>
      <c r="C387" s="165"/>
      <c r="D387" s="165"/>
      <c r="E387" s="165"/>
      <c r="F387" s="165"/>
      <c r="G387" s="165"/>
      <c r="H387" s="165"/>
      <c r="I387" s="165"/>
      <c r="J387" s="140"/>
      <c r="N387" s="53"/>
    </row>
    <row r="388" spans="1:19" s="4" customFormat="1" x14ac:dyDescent="0.25">
      <c r="A388" s="164"/>
      <c r="B388" s="165"/>
      <c r="C388" s="165"/>
      <c r="D388" s="165"/>
      <c r="E388" s="165"/>
      <c r="F388" s="165"/>
      <c r="G388" s="165"/>
      <c r="H388" s="165"/>
      <c r="I388" s="165"/>
      <c r="J388" s="140"/>
      <c r="N388" s="53"/>
    </row>
    <row r="389" spans="1:19" s="4" customFormat="1" x14ac:dyDescent="0.25">
      <c r="A389" s="164"/>
      <c r="B389" s="165"/>
      <c r="C389" s="165"/>
      <c r="D389" s="165"/>
      <c r="E389" s="165"/>
      <c r="F389" s="165"/>
      <c r="G389" s="165"/>
      <c r="H389" s="165"/>
      <c r="I389" s="165"/>
      <c r="J389" s="140"/>
      <c r="N389" s="53"/>
    </row>
    <row r="390" spans="1:19" s="4" customFormat="1" x14ac:dyDescent="0.25">
      <c r="A390" s="164"/>
      <c r="B390" s="165"/>
      <c r="C390" s="165"/>
      <c r="D390" s="165"/>
      <c r="E390" s="165"/>
      <c r="F390" s="165"/>
      <c r="G390" s="165"/>
      <c r="H390" s="165"/>
      <c r="I390" s="165"/>
      <c r="J390" s="140"/>
      <c r="M390" s="4" t="s">
        <v>194</v>
      </c>
      <c r="N390" s="53"/>
    </row>
    <row r="391" spans="1:19" s="4" customFormat="1" x14ac:dyDescent="0.25">
      <c r="A391" s="164"/>
      <c r="B391" s="165"/>
      <c r="C391" s="165"/>
      <c r="D391" s="165"/>
      <c r="E391" s="165"/>
      <c r="F391" s="165"/>
      <c r="G391" s="165"/>
      <c r="H391" s="165"/>
      <c r="I391" s="165"/>
      <c r="J391" s="140"/>
      <c r="N391" s="53"/>
    </row>
    <row r="392" spans="1:19" s="4" customFormat="1" x14ac:dyDescent="0.25">
      <c r="A392" s="164"/>
      <c r="B392" s="165"/>
      <c r="C392" s="165"/>
      <c r="D392" s="165"/>
      <c r="E392" s="165"/>
      <c r="F392" s="165"/>
      <c r="G392" s="165"/>
      <c r="H392" s="165"/>
      <c r="I392" s="165"/>
      <c r="J392" s="140"/>
      <c r="N392" s="53"/>
    </row>
    <row r="393" spans="1:19" s="4" customFormat="1" x14ac:dyDescent="0.25">
      <c r="A393" s="164"/>
      <c r="B393" s="165"/>
      <c r="C393" s="165"/>
      <c r="D393" s="165"/>
      <c r="E393" s="165"/>
      <c r="F393" s="165"/>
      <c r="G393" s="165"/>
      <c r="H393" s="165"/>
      <c r="I393" s="165"/>
      <c r="J393" s="140"/>
      <c r="N393" s="53"/>
    </row>
    <row r="394" spans="1:19" s="4" customFormat="1" x14ac:dyDescent="0.25">
      <c r="A394" s="164"/>
      <c r="B394" s="165"/>
      <c r="C394" s="165"/>
      <c r="D394" s="165"/>
      <c r="E394" s="165"/>
      <c r="F394" s="165"/>
      <c r="G394" s="165"/>
      <c r="H394" s="165"/>
      <c r="I394" s="165"/>
      <c r="J394" s="140"/>
      <c r="N394" s="53"/>
    </row>
    <row r="395" spans="1:19" s="4" customFormat="1" x14ac:dyDescent="0.25">
      <c r="A395" s="164"/>
      <c r="B395" s="165"/>
      <c r="C395" s="165"/>
      <c r="D395" s="165"/>
      <c r="E395" s="165"/>
      <c r="F395" s="165"/>
      <c r="G395" s="165"/>
      <c r="H395" s="165"/>
      <c r="I395" s="165"/>
      <c r="J395" s="140"/>
      <c r="N395" s="53"/>
    </row>
    <row r="396" spans="1:19" s="4" customFormat="1" x14ac:dyDescent="0.25">
      <c r="A396" s="164"/>
      <c r="B396" s="165"/>
      <c r="C396" s="165"/>
      <c r="D396" s="165"/>
      <c r="E396" s="165"/>
      <c r="F396" s="165"/>
      <c r="G396" s="165"/>
      <c r="H396" s="165"/>
      <c r="I396" s="165"/>
      <c r="J396" s="140"/>
      <c r="N396" s="53"/>
    </row>
    <row r="397" spans="1:19" s="4" customFormat="1" x14ac:dyDescent="0.25">
      <c r="A397" s="164"/>
      <c r="B397" s="165"/>
      <c r="C397" s="165"/>
      <c r="D397" s="165"/>
      <c r="E397" s="165"/>
      <c r="F397" s="165"/>
      <c r="G397" s="165"/>
      <c r="H397" s="165"/>
      <c r="I397" s="165"/>
      <c r="J397" s="140"/>
      <c r="N397" s="53"/>
    </row>
    <row r="398" spans="1:19" s="4" customFormat="1" x14ac:dyDescent="0.25">
      <c r="A398" s="164"/>
      <c r="B398" s="165"/>
      <c r="C398" s="165"/>
      <c r="D398" s="165"/>
      <c r="E398" s="165"/>
      <c r="F398" s="165"/>
      <c r="G398" s="165"/>
      <c r="H398" s="165"/>
      <c r="I398" s="165"/>
      <c r="J398" s="140"/>
      <c r="N398" s="53"/>
    </row>
    <row r="399" spans="1:19" s="4" customFormat="1" x14ac:dyDescent="0.25">
      <c r="A399" s="164"/>
      <c r="B399" s="165"/>
      <c r="C399" s="165"/>
      <c r="D399" s="165"/>
      <c r="E399" s="165"/>
      <c r="F399" s="165"/>
      <c r="G399" s="165"/>
      <c r="H399" s="165"/>
      <c r="I399" s="165"/>
      <c r="J399" s="140"/>
      <c r="N399" s="53"/>
    </row>
    <row r="400" spans="1:19" s="4" customFormat="1" x14ac:dyDescent="0.25">
      <c r="A400" s="164"/>
      <c r="B400" s="165"/>
      <c r="C400" s="165"/>
      <c r="D400" s="165"/>
      <c r="E400" s="165"/>
      <c r="F400" s="165"/>
      <c r="G400" s="165"/>
      <c r="H400" s="165"/>
      <c r="I400" s="165"/>
      <c r="J400" s="140"/>
      <c r="N400" s="53"/>
      <c r="S400" s="4">
        <v>6</v>
      </c>
    </row>
    <row r="401" spans="1:18" s="4" customFormat="1" x14ac:dyDescent="0.25">
      <c r="A401" s="164"/>
      <c r="B401" s="165"/>
      <c r="C401" s="165"/>
      <c r="D401" s="165"/>
      <c r="E401" s="165"/>
      <c r="F401" s="165"/>
      <c r="G401" s="165"/>
      <c r="H401" s="165"/>
      <c r="I401" s="165"/>
      <c r="J401" s="140"/>
      <c r="M401" s="4" t="s">
        <v>195</v>
      </c>
      <c r="N401" s="53"/>
    </row>
    <row r="402" spans="1:18" s="4" customFormat="1" x14ac:dyDescent="0.25">
      <c r="A402" s="164"/>
      <c r="B402" s="165"/>
      <c r="C402" s="165"/>
      <c r="D402" s="165"/>
      <c r="E402" s="165"/>
      <c r="F402" s="165"/>
      <c r="G402" s="165"/>
      <c r="H402" s="165"/>
      <c r="I402" s="165"/>
      <c r="J402" s="140"/>
      <c r="N402" s="53"/>
    </row>
    <row r="403" spans="1:18" s="4" customFormat="1" x14ac:dyDescent="0.25">
      <c r="A403" s="164"/>
      <c r="B403" s="165"/>
      <c r="C403" s="165"/>
      <c r="D403" s="165"/>
      <c r="E403" s="165"/>
      <c r="F403" s="165"/>
      <c r="G403" s="165"/>
      <c r="H403" s="165"/>
      <c r="I403" s="165"/>
      <c r="J403" s="140"/>
      <c r="N403" s="53"/>
    </row>
    <row r="404" spans="1:18" s="4" customFormat="1" x14ac:dyDescent="0.25">
      <c r="A404" s="164"/>
      <c r="B404" s="165"/>
      <c r="C404" s="165"/>
      <c r="D404" s="165"/>
      <c r="E404" s="165"/>
      <c r="F404" s="165"/>
      <c r="G404" s="165"/>
      <c r="H404" s="165"/>
      <c r="I404" s="165"/>
      <c r="J404" s="140"/>
      <c r="N404" s="53"/>
    </row>
    <row r="405" spans="1:18" s="4" customFormat="1" x14ac:dyDescent="0.25">
      <c r="A405" s="164"/>
      <c r="B405" s="165"/>
      <c r="C405" s="165"/>
      <c r="D405" s="165"/>
      <c r="E405" s="165"/>
      <c r="F405" s="165"/>
      <c r="G405" s="165"/>
      <c r="H405" s="165"/>
      <c r="I405" s="165"/>
      <c r="J405" s="140"/>
      <c r="N405" s="53"/>
    </row>
    <row r="406" spans="1:18" s="4" customFormat="1" x14ac:dyDescent="0.25">
      <c r="A406" s="164"/>
      <c r="B406" s="165"/>
      <c r="C406" s="165"/>
      <c r="D406" s="165"/>
      <c r="E406" s="165"/>
      <c r="F406" s="165"/>
      <c r="G406" s="165"/>
      <c r="H406" s="165"/>
      <c r="I406" s="165"/>
      <c r="J406" s="140"/>
      <c r="N406" s="53"/>
    </row>
    <row r="407" spans="1:18" s="4" customFormat="1" x14ac:dyDescent="0.25">
      <c r="A407" s="164"/>
      <c r="B407" s="165"/>
      <c r="C407" s="165"/>
      <c r="D407" s="165"/>
      <c r="E407" s="165"/>
      <c r="F407" s="165"/>
      <c r="G407" s="165"/>
      <c r="H407" s="165"/>
      <c r="I407" s="165"/>
      <c r="J407" s="140"/>
      <c r="N407" s="53"/>
    </row>
    <row r="408" spans="1:18" s="4" customFormat="1" x14ac:dyDescent="0.25">
      <c r="A408" s="164"/>
      <c r="B408" s="165"/>
      <c r="C408" s="165"/>
      <c r="D408" s="165"/>
      <c r="E408" s="165"/>
      <c r="F408" s="165"/>
      <c r="G408" s="165"/>
      <c r="H408" s="165"/>
      <c r="I408" s="165"/>
      <c r="J408" s="140"/>
      <c r="N408" s="53"/>
    </row>
    <row r="409" spans="1:18" s="4" customFormat="1" x14ac:dyDescent="0.25">
      <c r="A409" s="164"/>
      <c r="B409" s="165"/>
      <c r="C409" s="165"/>
      <c r="D409" s="165"/>
      <c r="E409" s="165"/>
      <c r="F409" s="165"/>
      <c r="G409" s="165"/>
      <c r="H409" s="165"/>
      <c r="I409" s="165"/>
      <c r="J409" s="140"/>
      <c r="N409" s="53"/>
    </row>
    <row r="410" spans="1:18" s="4" customFormat="1" x14ac:dyDescent="0.25">
      <c r="A410" s="164"/>
      <c r="B410" s="165"/>
      <c r="C410" s="165"/>
      <c r="D410" s="165"/>
      <c r="E410" s="165"/>
      <c r="F410" s="165"/>
      <c r="G410" s="165"/>
      <c r="H410" s="165"/>
      <c r="I410" s="165"/>
      <c r="J410" s="140"/>
      <c r="N410" s="53"/>
    </row>
    <row r="411" spans="1:18" s="4" customFormat="1" x14ac:dyDescent="0.25">
      <c r="A411" s="164"/>
      <c r="B411" s="165"/>
      <c r="C411" s="165"/>
      <c r="D411" s="165"/>
      <c r="E411" s="165"/>
      <c r="F411" s="165"/>
      <c r="G411" s="165"/>
      <c r="H411" s="165"/>
      <c r="I411" s="165"/>
      <c r="J411" s="140"/>
      <c r="N411" s="53"/>
    </row>
    <row r="412" spans="1:18" s="4" customFormat="1" x14ac:dyDescent="0.25">
      <c r="A412" s="164"/>
      <c r="B412" s="165"/>
      <c r="C412" s="165"/>
      <c r="D412" s="165"/>
      <c r="E412" s="165"/>
      <c r="F412" s="165"/>
      <c r="G412" s="165"/>
      <c r="H412" s="165"/>
      <c r="I412" s="165"/>
      <c r="J412" s="140"/>
      <c r="N412" s="53"/>
    </row>
    <row r="413" spans="1:18" s="4" customFormat="1" x14ac:dyDescent="0.25">
      <c r="A413" s="164"/>
      <c r="B413" s="165"/>
      <c r="C413" s="165"/>
      <c r="D413" s="165"/>
      <c r="E413" s="165"/>
      <c r="F413" s="165"/>
      <c r="G413" s="165"/>
      <c r="H413" s="165"/>
      <c r="I413" s="165"/>
      <c r="J413" s="140"/>
      <c r="N413" s="53"/>
    </row>
    <row r="414" spans="1:18" s="4" customFormat="1" x14ac:dyDescent="0.25">
      <c r="A414" s="164"/>
      <c r="B414" s="165"/>
      <c r="C414" s="165"/>
      <c r="D414" s="165"/>
      <c r="E414" s="165"/>
      <c r="F414" s="165"/>
      <c r="G414" s="165"/>
      <c r="H414" s="165"/>
      <c r="I414" s="165"/>
      <c r="J414" s="140"/>
      <c r="M414" s="4">
        <v>14</v>
      </c>
      <c r="N414" s="53">
        <v>1</v>
      </c>
      <c r="R414" s="4">
        <v>10</v>
      </c>
    </row>
    <row r="415" spans="1:18" s="4" customFormat="1" x14ac:dyDescent="0.25">
      <c r="A415" s="164"/>
      <c r="B415" s="165"/>
      <c r="C415" s="165"/>
      <c r="D415" s="165"/>
      <c r="E415" s="165"/>
      <c r="F415" s="165"/>
      <c r="G415" s="165"/>
      <c r="H415" s="165"/>
      <c r="I415" s="165"/>
      <c r="J415" s="140"/>
      <c r="N415" s="53"/>
    </row>
    <row r="416" spans="1:18" s="4" customFormat="1" x14ac:dyDescent="0.25">
      <c r="A416" s="164"/>
      <c r="B416" s="165"/>
      <c r="C416" s="165"/>
      <c r="D416" s="165"/>
      <c r="E416" s="165"/>
      <c r="F416" s="165"/>
      <c r="G416" s="165"/>
      <c r="H416" s="165"/>
      <c r="I416" s="165"/>
      <c r="J416" s="140"/>
      <c r="N416" s="53"/>
    </row>
    <row r="417" spans="1:18" s="4" customFormat="1" x14ac:dyDescent="0.25">
      <c r="A417" s="164"/>
      <c r="B417" s="165"/>
      <c r="C417" s="165"/>
      <c r="D417" s="165"/>
      <c r="E417" s="165"/>
      <c r="F417" s="165"/>
      <c r="G417" s="165"/>
      <c r="H417" s="165"/>
      <c r="I417" s="165"/>
      <c r="J417" s="140"/>
      <c r="N417" s="53"/>
    </row>
    <row r="418" spans="1:18" s="4" customFormat="1" x14ac:dyDescent="0.25">
      <c r="A418" s="164"/>
      <c r="B418" s="165"/>
      <c r="C418" s="165"/>
      <c r="D418" s="165"/>
      <c r="E418" s="165"/>
      <c r="F418" s="165"/>
      <c r="G418" s="165"/>
      <c r="H418" s="165"/>
      <c r="I418" s="165"/>
      <c r="J418" s="140"/>
      <c r="N418" s="53"/>
    </row>
    <row r="419" spans="1:18" s="4" customFormat="1" x14ac:dyDescent="0.25">
      <c r="A419" s="164"/>
      <c r="B419" s="165"/>
      <c r="C419" s="165"/>
      <c r="D419" s="165"/>
      <c r="E419" s="165"/>
      <c r="F419" s="165"/>
      <c r="G419" s="165"/>
      <c r="H419" s="165"/>
      <c r="I419" s="165"/>
      <c r="J419" s="140"/>
      <c r="N419" s="53"/>
    </row>
    <row r="420" spans="1:18" s="4" customFormat="1" x14ac:dyDescent="0.25">
      <c r="A420" s="164"/>
      <c r="B420" s="165"/>
      <c r="C420" s="165"/>
      <c r="D420" s="165"/>
      <c r="E420" s="165"/>
      <c r="F420" s="165"/>
      <c r="G420" s="165"/>
      <c r="H420" s="165"/>
      <c r="I420" s="165"/>
      <c r="J420" s="140"/>
      <c r="N420" s="53"/>
    </row>
    <row r="421" spans="1:18" s="4" customFormat="1" x14ac:dyDescent="0.25">
      <c r="A421" s="164"/>
      <c r="B421" s="165"/>
      <c r="C421" s="165"/>
      <c r="D421" s="165"/>
      <c r="E421" s="165"/>
      <c r="F421" s="165"/>
      <c r="G421" s="165"/>
      <c r="H421" s="165"/>
      <c r="I421" s="165"/>
      <c r="J421" s="140"/>
      <c r="N421" s="53"/>
    </row>
    <row r="422" spans="1:18" s="4" customFormat="1" x14ac:dyDescent="0.25">
      <c r="A422" s="164"/>
      <c r="B422" s="165"/>
      <c r="C422" s="165"/>
      <c r="D422" s="165"/>
      <c r="E422" s="165"/>
      <c r="F422" s="165"/>
      <c r="G422" s="165"/>
      <c r="H422" s="165"/>
      <c r="I422" s="165"/>
      <c r="J422" s="140"/>
      <c r="N422" s="53"/>
    </row>
    <row r="423" spans="1:18" s="4" customFormat="1" x14ac:dyDescent="0.25">
      <c r="A423" s="164"/>
      <c r="B423" s="165"/>
      <c r="C423" s="165"/>
      <c r="D423" s="165"/>
      <c r="E423" s="165"/>
      <c r="F423" s="165"/>
      <c r="G423" s="165"/>
      <c r="H423" s="165"/>
      <c r="I423" s="165"/>
      <c r="J423" s="140"/>
      <c r="N423" s="53"/>
    </row>
    <row r="424" spans="1:18" s="4" customFormat="1" x14ac:dyDescent="0.25">
      <c r="A424" s="164"/>
      <c r="B424" s="165"/>
      <c r="C424" s="165"/>
      <c r="D424" s="165"/>
      <c r="E424" s="165"/>
      <c r="F424" s="165"/>
      <c r="G424" s="165"/>
      <c r="H424" s="165"/>
      <c r="I424" s="165"/>
      <c r="J424" s="140"/>
      <c r="N424" s="53"/>
      <c r="R424" s="4" t="s">
        <v>196</v>
      </c>
    </row>
    <row r="425" spans="1:18" s="4" customFormat="1" x14ac:dyDescent="0.25">
      <c r="A425" s="164"/>
      <c r="B425" s="165"/>
      <c r="C425" s="165"/>
      <c r="D425" s="165"/>
      <c r="E425" s="165"/>
      <c r="F425" s="165"/>
      <c r="G425" s="165"/>
      <c r="H425" s="165"/>
      <c r="I425" s="165"/>
      <c r="J425" s="140"/>
      <c r="N425" s="53"/>
    </row>
    <row r="426" spans="1:18" s="4" customFormat="1" x14ac:dyDescent="0.25">
      <c r="A426" s="164"/>
      <c r="B426" s="165"/>
      <c r="C426" s="165"/>
      <c r="D426" s="165"/>
      <c r="E426" s="165"/>
      <c r="F426" s="165"/>
      <c r="G426" s="165"/>
      <c r="H426" s="165"/>
      <c r="I426" s="165"/>
      <c r="J426" s="140"/>
      <c r="N426" s="53"/>
    </row>
    <row r="427" spans="1:18" s="4" customFormat="1" x14ac:dyDescent="0.25">
      <c r="A427" s="164"/>
      <c r="B427" s="165"/>
      <c r="C427" s="165"/>
      <c r="D427" s="165"/>
      <c r="E427" s="165"/>
      <c r="F427" s="165"/>
      <c r="G427" s="165"/>
      <c r="H427" s="165"/>
      <c r="I427" s="165"/>
      <c r="J427" s="140"/>
      <c r="N427" s="53"/>
    </row>
    <row r="428" spans="1:18" s="4" customFormat="1" x14ac:dyDescent="0.25">
      <c r="A428" s="164"/>
      <c r="B428" s="165"/>
      <c r="C428" s="165"/>
      <c r="D428" s="165"/>
      <c r="E428" s="165"/>
      <c r="F428" s="165"/>
      <c r="G428" s="165"/>
      <c r="H428" s="165"/>
      <c r="I428" s="165"/>
      <c r="J428" s="140"/>
      <c r="N428" s="53"/>
    </row>
    <row r="429" spans="1:18" s="4" customFormat="1" x14ac:dyDescent="0.25">
      <c r="A429" s="164"/>
      <c r="B429" s="165"/>
      <c r="C429" s="165"/>
      <c r="D429" s="165"/>
      <c r="E429" s="165"/>
      <c r="F429" s="165"/>
      <c r="G429" s="165"/>
      <c r="H429" s="165"/>
      <c r="I429" s="165"/>
      <c r="J429" s="140"/>
      <c r="N429" s="53"/>
    </row>
    <row r="430" spans="1:18" s="4" customFormat="1" x14ac:dyDescent="0.25">
      <c r="A430" s="164"/>
      <c r="B430" s="165"/>
      <c r="C430" s="165"/>
      <c r="D430" s="165"/>
      <c r="E430" s="165"/>
      <c r="F430" s="165"/>
      <c r="G430" s="165"/>
      <c r="H430" s="165"/>
      <c r="I430" s="165"/>
      <c r="J430" s="140"/>
      <c r="N430" s="53"/>
    </row>
    <row r="431" spans="1:18" s="4" customFormat="1" x14ac:dyDescent="0.25">
      <c r="A431" s="164"/>
      <c r="B431" s="165"/>
      <c r="C431" s="165"/>
      <c r="D431" s="165"/>
      <c r="E431" s="165"/>
      <c r="F431" s="165"/>
      <c r="G431" s="165"/>
      <c r="H431" s="165"/>
      <c r="I431" s="165"/>
      <c r="J431" s="140"/>
      <c r="N431" s="53"/>
    </row>
    <row r="432" spans="1:18" s="4" customFormat="1" x14ac:dyDescent="0.25">
      <c r="A432" s="164"/>
      <c r="B432" s="165"/>
      <c r="C432" s="165"/>
      <c r="D432" s="165"/>
      <c r="E432" s="165"/>
      <c r="F432" s="165"/>
      <c r="G432" s="165"/>
      <c r="H432" s="165"/>
      <c r="I432" s="165"/>
      <c r="J432" s="140"/>
      <c r="N432" s="53"/>
    </row>
    <row r="433" spans="1:18" s="4" customFormat="1" x14ac:dyDescent="0.25">
      <c r="A433" s="164"/>
      <c r="B433" s="165"/>
      <c r="C433" s="165"/>
      <c r="D433" s="165"/>
      <c r="E433" s="165"/>
      <c r="F433" s="165"/>
      <c r="G433" s="165"/>
      <c r="H433" s="165"/>
      <c r="I433" s="165"/>
      <c r="J433" s="140"/>
      <c r="N433" s="53"/>
    </row>
    <row r="434" spans="1:18" s="4" customFormat="1" x14ac:dyDescent="0.25">
      <c r="A434" s="164"/>
      <c r="B434" s="165"/>
      <c r="C434" s="165"/>
      <c r="D434" s="165"/>
      <c r="E434" s="165"/>
      <c r="F434" s="165"/>
      <c r="G434" s="165"/>
      <c r="H434" s="165"/>
      <c r="I434" s="165"/>
      <c r="J434" s="140"/>
      <c r="N434" s="53"/>
    </row>
    <row r="435" spans="1:18" s="4" customFormat="1" x14ac:dyDescent="0.25">
      <c r="A435" s="164"/>
      <c r="B435" s="165"/>
      <c r="C435" s="165"/>
      <c r="D435" s="165"/>
      <c r="E435" s="165"/>
      <c r="F435" s="165"/>
      <c r="G435" s="165"/>
      <c r="H435" s="165"/>
      <c r="I435" s="165"/>
      <c r="J435" s="140"/>
      <c r="N435" s="53"/>
      <c r="R435" s="4" t="s">
        <v>197</v>
      </c>
    </row>
    <row r="436" spans="1:18" s="4" customFormat="1" x14ac:dyDescent="0.25">
      <c r="A436" s="164"/>
      <c r="B436" s="165"/>
      <c r="C436" s="165"/>
      <c r="D436" s="165"/>
      <c r="E436" s="165"/>
      <c r="F436" s="165"/>
      <c r="G436" s="165"/>
      <c r="H436" s="165"/>
      <c r="I436" s="165"/>
      <c r="J436" s="140"/>
      <c r="N436" s="53"/>
    </row>
    <row r="437" spans="1:18" s="4" customFormat="1" x14ac:dyDescent="0.25">
      <c r="A437" s="164"/>
      <c r="B437" s="165"/>
      <c r="C437" s="165"/>
      <c r="D437" s="165"/>
      <c r="E437" s="165"/>
      <c r="F437" s="165"/>
      <c r="G437" s="165"/>
      <c r="H437" s="165"/>
      <c r="I437" s="165"/>
      <c r="J437" s="140"/>
      <c r="N437" s="53"/>
    </row>
    <row r="438" spans="1:18" s="4" customFormat="1" x14ac:dyDescent="0.25">
      <c r="A438" s="164"/>
      <c r="B438" s="165"/>
      <c r="C438" s="165"/>
      <c r="D438" s="165"/>
      <c r="E438" s="165"/>
      <c r="F438" s="165"/>
      <c r="G438" s="165"/>
      <c r="H438" s="165"/>
      <c r="I438" s="165"/>
      <c r="J438" s="140"/>
      <c r="N438" s="53"/>
    </row>
    <row r="439" spans="1:18" s="4" customFormat="1" x14ac:dyDescent="0.25">
      <c r="A439" s="164"/>
      <c r="B439" s="165"/>
      <c r="C439" s="165"/>
      <c r="D439" s="165"/>
      <c r="E439" s="165"/>
      <c r="F439" s="165"/>
      <c r="G439" s="165"/>
      <c r="H439" s="165"/>
      <c r="I439" s="165"/>
      <c r="J439" s="140"/>
      <c r="N439" s="53"/>
    </row>
    <row r="440" spans="1:18" s="4" customFormat="1" x14ac:dyDescent="0.25">
      <c r="A440" s="164"/>
      <c r="B440" s="165"/>
      <c r="C440" s="165"/>
      <c r="D440" s="165"/>
      <c r="E440" s="165"/>
      <c r="F440" s="165"/>
      <c r="G440" s="165"/>
      <c r="H440" s="165"/>
      <c r="I440" s="165"/>
      <c r="J440" s="140"/>
      <c r="N440" s="53"/>
    </row>
    <row r="441" spans="1:18" s="4" customFormat="1" x14ac:dyDescent="0.25">
      <c r="A441" s="164"/>
      <c r="B441" s="165"/>
      <c r="C441" s="165"/>
      <c r="D441" s="165"/>
      <c r="E441" s="165"/>
      <c r="F441" s="165"/>
      <c r="G441" s="165"/>
      <c r="H441" s="165"/>
      <c r="I441" s="165"/>
      <c r="J441" s="140"/>
      <c r="N441" s="53"/>
    </row>
    <row r="442" spans="1:18" s="4" customFormat="1" x14ac:dyDescent="0.25">
      <c r="A442" s="164"/>
      <c r="B442" s="165"/>
      <c r="C442" s="165"/>
      <c r="D442" s="165"/>
      <c r="E442" s="165"/>
      <c r="F442" s="165"/>
      <c r="G442" s="165"/>
      <c r="H442" s="165"/>
      <c r="I442" s="165"/>
      <c r="J442" s="140"/>
      <c r="N442" s="53"/>
    </row>
    <row r="443" spans="1:18" s="4" customFormat="1" x14ac:dyDescent="0.25">
      <c r="A443" s="164"/>
      <c r="B443" s="165"/>
      <c r="C443" s="165"/>
      <c r="D443" s="165"/>
      <c r="E443" s="165"/>
      <c r="F443" s="165"/>
      <c r="G443" s="165"/>
      <c r="H443" s="165"/>
      <c r="I443" s="165"/>
      <c r="J443" s="140"/>
      <c r="N443" s="53"/>
    </row>
    <row r="444" spans="1:18" s="4" customFormat="1" x14ac:dyDescent="0.25">
      <c r="A444" s="164"/>
      <c r="B444" s="165"/>
      <c r="C444" s="165"/>
      <c r="D444" s="165"/>
      <c r="E444" s="165"/>
      <c r="F444" s="165"/>
      <c r="G444" s="165"/>
      <c r="H444" s="165"/>
      <c r="I444" s="165"/>
      <c r="J444" s="140"/>
      <c r="N444" s="53"/>
    </row>
    <row r="445" spans="1:18" s="4" customFormat="1" x14ac:dyDescent="0.25">
      <c r="A445" s="164"/>
      <c r="B445" s="165"/>
      <c r="C445" s="165"/>
      <c r="D445" s="165"/>
      <c r="E445" s="165"/>
      <c r="F445" s="165"/>
      <c r="G445" s="165"/>
      <c r="H445" s="165"/>
      <c r="I445" s="165"/>
      <c r="J445" s="140"/>
      <c r="N445" s="53"/>
    </row>
    <row r="446" spans="1:18" s="4" customFormat="1" x14ac:dyDescent="0.25">
      <c r="A446" s="164"/>
      <c r="B446" s="165"/>
      <c r="C446" s="165"/>
      <c r="D446" s="165"/>
      <c r="E446" s="165"/>
      <c r="F446" s="165"/>
      <c r="G446" s="165"/>
      <c r="H446" s="165"/>
      <c r="I446" s="165"/>
      <c r="J446" s="140"/>
      <c r="N446" s="53"/>
    </row>
    <row r="447" spans="1:18" s="4" customFormat="1" x14ac:dyDescent="0.25">
      <c r="A447" s="164"/>
      <c r="B447" s="165"/>
      <c r="C447" s="165"/>
      <c r="D447" s="165"/>
      <c r="E447" s="165"/>
      <c r="F447" s="165"/>
      <c r="G447" s="165"/>
      <c r="H447" s="165"/>
      <c r="I447" s="165"/>
      <c r="J447" s="140"/>
      <c r="N447" s="53"/>
    </row>
    <row r="448" spans="1:18" s="4" customFormat="1" x14ac:dyDescent="0.25">
      <c r="A448" s="164"/>
      <c r="B448" s="165"/>
      <c r="C448" s="165"/>
      <c r="D448" s="165"/>
      <c r="E448" s="165"/>
      <c r="F448" s="165"/>
      <c r="G448" s="165"/>
      <c r="H448" s="165"/>
      <c r="I448" s="165"/>
      <c r="J448" s="140"/>
      <c r="N448" s="53"/>
      <c r="R448" s="4" t="s">
        <v>198</v>
      </c>
    </row>
    <row r="449" spans="1:18" s="4" customFormat="1" x14ac:dyDescent="0.25">
      <c r="A449" s="164"/>
      <c r="B449" s="165"/>
      <c r="C449" s="165"/>
      <c r="D449" s="165"/>
      <c r="E449" s="165"/>
      <c r="F449" s="165"/>
      <c r="G449" s="165"/>
      <c r="H449" s="165"/>
      <c r="I449" s="165"/>
      <c r="J449" s="140"/>
      <c r="N449" s="53"/>
    </row>
    <row r="450" spans="1:18" s="4" customFormat="1" x14ac:dyDescent="0.25">
      <c r="A450" s="164"/>
      <c r="B450" s="165"/>
      <c r="C450" s="165"/>
      <c r="D450" s="165"/>
      <c r="E450" s="165"/>
      <c r="F450" s="165"/>
      <c r="G450" s="165"/>
      <c r="H450" s="165"/>
      <c r="I450" s="165"/>
      <c r="J450" s="140"/>
      <c r="N450" s="53"/>
    </row>
    <row r="451" spans="1:18" s="4" customFormat="1" x14ac:dyDescent="0.25">
      <c r="A451" s="164"/>
      <c r="B451" s="165"/>
      <c r="C451" s="165"/>
      <c r="D451" s="165"/>
      <c r="E451" s="165"/>
      <c r="F451" s="165"/>
      <c r="G451" s="165"/>
      <c r="H451" s="165"/>
      <c r="I451" s="165"/>
      <c r="J451" s="140"/>
      <c r="N451" s="53"/>
    </row>
    <row r="452" spans="1:18" s="4" customFormat="1" x14ac:dyDescent="0.25">
      <c r="A452" s="164"/>
      <c r="B452" s="165"/>
      <c r="C452" s="165"/>
      <c r="D452" s="165"/>
      <c r="E452" s="165"/>
      <c r="F452" s="165"/>
      <c r="G452" s="165"/>
      <c r="H452" s="165"/>
      <c r="I452" s="165"/>
      <c r="J452" s="140"/>
      <c r="N452" s="53"/>
    </row>
    <row r="453" spans="1:18" s="4" customFormat="1" x14ac:dyDescent="0.25">
      <c r="A453" s="164"/>
      <c r="B453" s="165"/>
      <c r="C453" s="165"/>
      <c r="D453" s="165"/>
      <c r="E453" s="165"/>
      <c r="F453" s="165"/>
      <c r="G453" s="165"/>
      <c r="H453" s="165"/>
      <c r="I453" s="165"/>
      <c r="J453" s="140"/>
      <c r="N453" s="53"/>
    </row>
    <row r="454" spans="1:18" s="4" customFormat="1" x14ac:dyDescent="0.25">
      <c r="A454" s="164"/>
      <c r="B454" s="165"/>
      <c r="C454" s="165"/>
      <c r="D454" s="165"/>
      <c r="E454" s="165"/>
      <c r="F454" s="165"/>
      <c r="G454" s="165"/>
      <c r="H454" s="165"/>
      <c r="I454" s="165"/>
      <c r="J454" s="140"/>
      <c r="N454" s="53"/>
    </row>
    <row r="455" spans="1:18" s="4" customFormat="1" x14ac:dyDescent="0.25">
      <c r="A455" s="164"/>
      <c r="B455" s="165"/>
      <c r="C455" s="165"/>
      <c r="D455" s="165"/>
      <c r="E455" s="165"/>
      <c r="F455" s="165"/>
      <c r="G455" s="165"/>
      <c r="H455" s="165"/>
      <c r="I455" s="165"/>
      <c r="J455" s="140"/>
      <c r="N455" s="53"/>
    </row>
    <row r="456" spans="1:18" s="4" customFormat="1" x14ac:dyDescent="0.25">
      <c r="A456" s="164"/>
      <c r="B456" s="165"/>
      <c r="C456" s="165"/>
      <c r="D456" s="165"/>
      <c r="E456" s="165"/>
      <c r="F456" s="165"/>
      <c r="G456" s="165"/>
      <c r="H456" s="165"/>
      <c r="I456" s="165"/>
      <c r="J456" s="140"/>
      <c r="N456" s="53"/>
    </row>
    <row r="457" spans="1:18" s="4" customFormat="1" x14ac:dyDescent="0.25">
      <c r="A457" s="164"/>
      <c r="B457" s="165"/>
      <c r="C457" s="165"/>
      <c r="D457" s="165"/>
      <c r="E457" s="165"/>
      <c r="F457" s="165"/>
      <c r="G457" s="165"/>
      <c r="H457" s="165"/>
      <c r="I457" s="165"/>
      <c r="J457" s="140"/>
      <c r="N457" s="53"/>
    </row>
    <row r="458" spans="1:18" s="4" customFormat="1" x14ac:dyDescent="0.25">
      <c r="A458" s="164"/>
      <c r="B458" s="165"/>
      <c r="C458" s="165"/>
      <c r="D458" s="165"/>
      <c r="E458" s="165"/>
      <c r="F458" s="165"/>
      <c r="G458" s="165"/>
      <c r="H458" s="165"/>
      <c r="I458" s="165"/>
      <c r="J458" s="140"/>
      <c r="N458" s="53"/>
    </row>
    <row r="459" spans="1:18" s="4" customFormat="1" x14ac:dyDescent="0.25">
      <c r="A459" s="164"/>
      <c r="B459" s="165"/>
      <c r="C459" s="165"/>
      <c r="D459" s="165"/>
      <c r="E459" s="165"/>
      <c r="F459" s="165"/>
      <c r="G459" s="165"/>
      <c r="H459" s="165"/>
      <c r="I459" s="165"/>
      <c r="J459" s="140"/>
      <c r="N459" s="53"/>
    </row>
    <row r="460" spans="1:18" s="4" customFormat="1" x14ac:dyDescent="0.25">
      <c r="A460" s="164"/>
      <c r="B460" s="165"/>
      <c r="C460" s="165"/>
      <c r="D460" s="165"/>
      <c r="E460" s="165"/>
      <c r="F460" s="165"/>
      <c r="G460" s="165"/>
      <c r="H460" s="165"/>
      <c r="I460" s="165"/>
      <c r="J460" s="140"/>
      <c r="N460" s="53"/>
    </row>
    <row r="461" spans="1:18" s="4" customFormat="1" x14ac:dyDescent="0.25">
      <c r="A461" s="164"/>
      <c r="B461" s="165"/>
      <c r="C461" s="165"/>
      <c r="D461" s="165"/>
      <c r="E461" s="165"/>
      <c r="F461" s="165"/>
      <c r="G461" s="165"/>
      <c r="H461" s="165"/>
      <c r="I461" s="165"/>
      <c r="J461" s="140"/>
      <c r="N461" s="53"/>
    </row>
    <row r="462" spans="1:18" s="4" customFormat="1" x14ac:dyDescent="0.25">
      <c r="A462" s="164"/>
      <c r="B462" s="165"/>
      <c r="C462" s="165"/>
      <c r="D462" s="165"/>
      <c r="E462" s="165"/>
      <c r="F462" s="165"/>
      <c r="G462" s="165"/>
      <c r="H462" s="165"/>
      <c r="I462" s="165"/>
      <c r="J462" s="140"/>
      <c r="N462" s="53"/>
      <c r="R462" s="4" t="s">
        <v>199</v>
      </c>
    </row>
    <row r="463" spans="1:18" s="4" customFormat="1" x14ac:dyDescent="0.25">
      <c r="A463" s="164"/>
      <c r="B463" s="165"/>
      <c r="C463" s="165"/>
      <c r="D463" s="165"/>
      <c r="E463" s="165"/>
      <c r="F463" s="165"/>
      <c r="G463" s="165"/>
      <c r="H463" s="165"/>
      <c r="I463" s="165"/>
      <c r="J463" s="140"/>
      <c r="N463" s="53"/>
    </row>
    <row r="464" spans="1:18" s="4" customFormat="1" x14ac:dyDescent="0.25">
      <c r="A464" s="164"/>
      <c r="B464" s="165"/>
      <c r="C464" s="165"/>
      <c r="D464" s="165"/>
      <c r="E464" s="165"/>
      <c r="F464" s="165"/>
      <c r="G464" s="165"/>
      <c r="H464" s="165"/>
      <c r="I464" s="165"/>
      <c r="J464" s="140"/>
      <c r="N464" s="53"/>
    </row>
    <row r="465" spans="1:20" s="4" customFormat="1" x14ac:dyDescent="0.25">
      <c r="A465" s="164"/>
      <c r="B465" s="165"/>
      <c r="C465" s="165"/>
      <c r="D465" s="165"/>
      <c r="E465" s="165"/>
      <c r="F465" s="165"/>
      <c r="G465" s="165"/>
      <c r="H465" s="165"/>
      <c r="I465" s="165"/>
      <c r="J465" s="140"/>
      <c r="N465" s="53"/>
    </row>
    <row r="466" spans="1:20" s="4" customFormat="1" x14ac:dyDescent="0.25">
      <c r="A466" s="164"/>
      <c r="B466" s="165"/>
      <c r="C466" s="165"/>
      <c r="D466" s="165"/>
      <c r="E466" s="165"/>
      <c r="F466" s="165"/>
      <c r="G466" s="165"/>
      <c r="H466" s="165"/>
      <c r="I466" s="165"/>
      <c r="J466" s="140"/>
      <c r="N466" s="53"/>
    </row>
    <row r="467" spans="1:20" s="4" customFormat="1" x14ac:dyDescent="0.25">
      <c r="A467" s="164"/>
      <c r="B467" s="165"/>
      <c r="C467" s="165"/>
      <c r="D467" s="165"/>
      <c r="E467" s="165"/>
      <c r="F467" s="165"/>
      <c r="G467" s="165"/>
      <c r="H467" s="165"/>
      <c r="I467" s="165"/>
      <c r="J467" s="140"/>
      <c r="N467" s="53"/>
    </row>
    <row r="468" spans="1:20" s="4" customFormat="1" x14ac:dyDescent="0.25">
      <c r="A468" s="164"/>
      <c r="B468" s="165"/>
      <c r="C468" s="165"/>
      <c r="D468" s="165"/>
      <c r="E468" s="165"/>
      <c r="F468" s="165"/>
      <c r="G468" s="165"/>
      <c r="H468" s="165"/>
      <c r="I468" s="165"/>
      <c r="J468" s="140"/>
      <c r="N468" s="53"/>
    </row>
    <row r="469" spans="1:20" s="4" customFormat="1" x14ac:dyDescent="0.25">
      <c r="A469" s="164"/>
      <c r="B469" s="165"/>
      <c r="C469" s="165"/>
      <c r="D469" s="165"/>
      <c r="E469" s="165"/>
      <c r="F469" s="165"/>
      <c r="G469" s="165"/>
      <c r="H469" s="165"/>
      <c r="I469" s="165"/>
      <c r="J469" s="140"/>
      <c r="N469" s="53"/>
    </row>
    <row r="470" spans="1:20" s="4" customFormat="1" x14ac:dyDescent="0.25">
      <c r="A470" s="164"/>
      <c r="B470" s="165"/>
      <c r="C470" s="165"/>
      <c r="D470" s="165"/>
      <c r="E470" s="165"/>
      <c r="F470" s="165"/>
      <c r="G470" s="165"/>
      <c r="H470" s="165"/>
      <c r="I470" s="165"/>
      <c r="J470" s="140"/>
      <c r="N470" s="53"/>
      <c r="T470" s="4" t="s">
        <v>200</v>
      </c>
    </row>
    <row r="471" spans="1:20" s="4" customFormat="1" x14ac:dyDescent="0.25">
      <c r="A471" s="164"/>
      <c r="B471" s="165"/>
      <c r="C471" s="165"/>
      <c r="D471" s="165"/>
      <c r="E471" s="165"/>
      <c r="F471" s="165"/>
      <c r="G471" s="165"/>
      <c r="H471" s="165"/>
      <c r="I471" s="165"/>
      <c r="J471" s="140"/>
      <c r="N471" s="53"/>
    </row>
    <row r="472" spans="1:20" s="4" customFormat="1" x14ac:dyDescent="0.25">
      <c r="A472" s="164"/>
      <c r="B472" s="165"/>
      <c r="C472" s="165"/>
      <c r="D472" s="165"/>
      <c r="E472" s="165"/>
      <c r="F472" s="165"/>
      <c r="G472" s="165"/>
      <c r="H472" s="165"/>
      <c r="I472" s="165"/>
      <c r="J472" s="140"/>
      <c r="N472" s="53"/>
    </row>
    <row r="473" spans="1:20" s="4" customFormat="1" x14ac:dyDescent="0.25">
      <c r="A473" s="164"/>
      <c r="B473" s="165"/>
      <c r="C473" s="165"/>
      <c r="D473" s="165"/>
      <c r="E473" s="165"/>
      <c r="F473" s="165"/>
      <c r="G473" s="165"/>
      <c r="H473" s="165"/>
      <c r="I473" s="165"/>
      <c r="J473" s="140"/>
      <c r="N473" s="53"/>
    </row>
    <row r="474" spans="1:20" s="4" customFormat="1" x14ac:dyDescent="0.25">
      <c r="A474" s="164"/>
      <c r="B474" s="165"/>
      <c r="C474" s="165"/>
      <c r="D474" s="165"/>
      <c r="E474" s="165"/>
      <c r="F474" s="165"/>
      <c r="G474" s="165"/>
      <c r="H474" s="165"/>
      <c r="I474" s="165"/>
      <c r="J474" s="140"/>
      <c r="N474" s="53"/>
    </row>
    <row r="475" spans="1:20" s="4" customFormat="1" x14ac:dyDescent="0.25">
      <c r="A475" s="164"/>
      <c r="B475" s="165"/>
      <c r="C475" s="165"/>
      <c r="D475" s="165"/>
      <c r="E475" s="165"/>
      <c r="F475" s="165"/>
      <c r="G475" s="165"/>
      <c r="H475" s="165"/>
      <c r="I475" s="165"/>
      <c r="J475" s="140"/>
      <c r="N475" s="53"/>
    </row>
    <row r="476" spans="1:20" s="4" customFormat="1" x14ac:dyDescent="0.25">
      <c r="A476" s="164"/>
      <c r="B476" s="165"/>
      <c r="C476" s="165"/>
      <c r="D476" s="165"/>
      <c r="E476" s="165"/>
      <c r="F476" s="165"/>
      <c r="G476" s="165"/>
      <c r="H476" s="165"/>
      <c r="I476" s="165"/>
      <c r="J476" s="140"/>
      <c r="N476" s="53"/>
    </row>
    <row r="477" spans="1:20" s="4" customFormat="1" x14ac:dyDescent="0.25">
      <c r="A477" s="164"/>
      <c r="B477" s="165"/>
      <c r="C477" s="165"/>
      <c r="D477" s="165"/>
      <c r="E477" s="165"/>
      <c r="F477" s="165"/>
      <c r="G477" s="165"/>
      <c r="H477" s="165"/>
      <c r="I477" s="165"/>
      <c r="J477" s="140"/>
      <c r="N477" s="53"/>
    </row>
    <row r="478" spans="1:20" s="4" customFormat="1" x14ac:dyDescent="0.25">
      <c r="A478" s="164"/>
      <c r="B478" s="165"/>
      <c r="C478" s="165"/>
      <c r="D478" s="165"/>
      <c r="E478" s="165"/>
      <c r="F478" s="165"/>
      <c r="G478" s="165"/>
      <c r="H478" s="165"/>
      <c r="I478" s="165"/>
      <c r="J478" s="140"/>
      <c r="N478" s="53"/>
    </row>
    <row r="479" spans="1:20" s="4" customFormat="1" x14ac:dyDescent="0.25">
      <c r="A479" s="164"/>
      <c r="B479" s="165"/>
      <c r="C479" s="165"/>
      <c r="D479" s="165"/>
      <c r="E479" s="165"/>
      <c r="F479" s="165"/>
      <c r="G479" s="165"/>
      <c r="H479" s="165"/>
      <c r="I479" s="165"/>
      <c r="J479" s="140"/>
      <c r="N479" s="53"/>
    </row>
    <row r="480" spans="1:20" s="4" customFormat="1" x14ac:dyDescent="0.25">
      <c r="A480" s="164"/>
      <c r="B480" s="165"/>
      <c r="C480" s="165"/>
      <c r="D480" s="165"/>
      <c r="E480" s="165"/>
      <c r="F480" s="165"/>
      <c r="G480" s="165"/>
      <c r="H480" s="165"/>
      <c r="I480" s="165"/>
      <c r="J480" s="140"/>
      <c r="N480" s="53"/>
    </row>
    <row r="481" spans="1:20" s="4" customFormat="1" x14ac:dyDescent="0.25">
      <c r="A481" s="164"/>
      <c r="B481" s="165"/>
      <c r="C481" s="165"/>
      <c r="D481" s="165"/>
      <c r="E481" s="165"/>
      <c r="F481" s="165"/>
      <c r="G481" s="165"/>
      <c r="H481" s="165"/>
      <c r="I481" s="165"/>
      <c r="J481" s="140"/>
      <c r="N481" s="53"/>
    </row>
    <row r="482" spans="1:20" s="4" customFormat="1" x14ac:dyDescent="0.25">
      <c r="A482" s="164"/>
      <c r="B482" s="165"/>
      <c r="C482" s="165"/>
      <c r="D482" s="165"/>
      <c r="E482" s="165"/>
      <c r="F482" s="165"/>
      <c r="G482" s="165"/>
      <c r="H482" s="165"/>
      <c r="I482" s="165"/>
      <c r="J482" s="140"/>
      <c r="N482" s="53"/>
    </row>
    <row r="483" spans="1:20" s="4" customFormat="1" x14ac:dyDescent="0.25">
      <c r="A483" s="164"/>
      <c r="B483" s="165"/>
      <c r="C483" s="165"/>
      <c r="D483" s="165"/>
      <c r="E483" s="165"/>
      <c r="F483" s="165"/>
      <c r="G483" s="165"/>
      <c r="H483" s="165"/>
      <c r="I483" s="165"/>
      <c r="J483" s="140"/>
      <c r="M483" s="4" t="s">
        <v>201</v>
      </c>
      <c r="N483" s="53"/>
      <c r="T483" s="4" t="s">
        <v>202</v>
      </c>
    </row>
    <row r="484" spans="1:20" s="4" customFormat="1" x14ac:dyDescent="0.25">
      <c r="A484" s="164"/>
      <c r="B484" s="165"/>
      <c r="C484" s="165"/>
      <c r="D484" s="165"/>
      <c r="E484" s="165"/>
      <c r="F484" s="165"/>
      <c r="G484" s="165"/>
      <c r="H484" s="165"/>
      <c r="I484" s="165"/>
      <c r="J484" s="140"/>
      <c r="N484" s="53"/>
    </row>
    <row r="485" spans="1:20" s="4" customFormat="1" x14ac:dyDescent="0.25">
      <c r="A485" s="164"/>
      <c r="B485" s="165"/>
      <c r="C485" s="165"/>
      <c r="D485" s="165"/>
      <c r="E485" s="165"/>
      <c r="F485" s="165"/>
      <c r="G485" s="165"/>
      <c r="H485" s="165"/>
      <c r="I485" s="165"/>
      <c r="J485" s="140"/>
      <c r="N485" s="53"/>
    </row>
    <row r="486" spans="1:20" s="4" customFormat="1" x14ac:dyDescent="0.25">
      <c r="A486" s="164"/>
      <c r="B486" s="165"/>
      <c r="C486" s="165"/>
      <c r="D486" s="165"/>
      <c r="E486" s="165"/>
      <c r="F486" s="165"/>
      <c r="G486" s="165"/>
      <c r="H486" s="165"/>
      <c r="I486" s="165"/>
      <c r="J486" s="140"/>
      <c r="N486" s="53"/>
    </row>
    <row r="487" spans="1:20" s="4" customFormat="1" x14ac:dyDescent="0.25">
      <c r="A487" s="164"/>
      <c r="B487" s="165"/>
      <c r="C487" s="165"/>
      <c r="D487" s="165"/>
      <c r="E487" s="165"/>
      <c r="F487" s="165"/>
      <c r="G487" s="165"/>
      <c r="H487" s="165"/>
      <c r="I487" s="165"/>
      <c r="J487" s="140"/>
      <c r="N487" s="53"/>
    </row>
    <row r="488" spans="1:20" s="4" customFormat="1" x14ac:dyDescent="0.25">
      <c r="A488" s="164"/>
      <c r="B488" s="165"/>
      <c r="C488" s="165"/>
      <c r="D488" s="165"/>
      <c r="E488" s="165"/>
      <c r="F488" s="165"/>
      <c r="G488" s="165"/>
      <c r="H488" s="165"/>
      <c r="I488" s="165"/>
      <c r="J488" s="140"/>
      <c r="N488" s="53"/>
    </row>
    <row r="489" spans="1:20" s="4" customFormat="1" x14ac:dyDescent="0.25">
      <c r="A489" s="164"/>
      <c r="B489" s="165"/>
      <c r="C489" s="165"/>
      <c r="D489" s="165"/>
      <c r="E489" s="165"/>
      <c r="F489" s="165"/>
      <c r="G489" s="165"/>
      <c r="H489" s="165"/>
      <c r="I489" s="165"/>
      <c r="J489" s="140"/>
      <c r="N489" s="53"/>
    </row>
    <row r="490" spans="1:20" s="4" customFormat="1" x14ac:dyDescent="0.25">
      <c r="A490" s="164"/>
      <c r="B490" s="165"/>
      <c r="C490" s="165"/>
      <c r="D490" s="165"/>
      <c r="E490" s="165"/>
      <c r="F490" s="165"/>
      <c r="G490" s="165"/>
      <c r="H490" s="165"/>
      <c r="I490" s="165"/>
      <c r="J490" s="140"/>
      <c r="N490" s="53"/>
    </row>
    <row r="491" spans="1:20" s="4" customFormat="1" x14ac:dyDescent="0.25">
      <c r="A491" s="164"/>
      <c r="B491" s="165"/>
      <c r="C491" s="165"/>
      <c r="D491" s="165"/>
      <c r="E491" s="165"/>
      <c r="F491" s="165"/>
      <c r="G491" s="165"/>
      <c r="H491" s="165"/>
      <c r="I491" s="165"/>
      <c r="J491" s="140"/>
      <c r="N491" s="53"/>
    </row>
    <row r="492" spans="1:20" s="4" customFormat="1" x14ac:dyDescent="0.25">
      <c r="A492" s="164"/>
      <c r="B492" s="165"/>
      <c r="C492" s="165"/>
      <c r="D492" s="165"/>
      <c r="E492" s="165"/>
      <c r="F492" s="165"/>
      <c r="G492" s="165"/>
      <c r="H492" s="165"/>
      <c r="I492" s="165"/>
      <c r="J492" s="140"/>
      <c r="N492" s="53"/>
    </row>
    <row r="493" spans="1:20" s="4" customFormat="1" x14ac:dyDescent="0.25">
      <c r="A493" s="164"/>
      <c r="B493" s="165"/>
      <c r="C493" s="165"/>
      <c r="D493" s="165"/>
      <c r="E493" s="165"/>
      <c r="F493" s="165"/>
      <c r="G493" s="165"/>
      <c r="H493" s="165"/>
      <c r="I493" s="165"/>
      <c r="J493" s="140"/>
      <c r="N493" s="53"/>
    </row>
    <row r="494" spans="1:20" s="4" customFormat="1" x14ac:dyDescent="0.25">
      <c r="A494" s="164"/>
      <c r="B494" s="165"/>
      <c r="C494" s="165"/>
      <c r="D494" s="165"/>
      <c r="E494" s="165"/>
      <c r="F494" s="165"/>
      <c r="G494" s="165"/>
      <c r="H494" s="165"/>
      <c r="I494" s="165"/>
      <c r="J494" s="140"/>
      <c r="N494" s="53"/>
    </row>
    <row r="495" spans="1:20" s="4" customFormat="1" x14ac:dyDescent="0.25">
      <c r="A495" s="164"/>
      <c r="B495" s="165"/>
      <c r="C495" s="165"/>
      <c r="D495" s="165"/>
      <c r="E495" s="165"/>
      <c r="F495" s="165"/>
      <c r="G495" s="165"/>
      <c r="H495" s="165"/>
      <c r="I495" s="165"/>
      <c r="J495" s="140"/>
      <c r="N495" s="53"/>
      <c r="S495" s="4" t="s">
        <v>203</v>
      </c>
    </row>
    <row r="496" spans="1:20" s="4" customFormat="1" x14ac:dyDescent="0.25">
      <c r="A496" s="164"/>
      <c r="B496" s="165"/>
      <c r="C496" s="165"/>
      <c r="D496" s="165"/>
      <c r="E496" s="165"/>
      <c r="F496" s="165"/>
      <c r="G496" s="165"/>
      <c r="H496" s="165"/>
      <c r="I496" s="165"/>
      <c r="J496" s="140"/>
      <c r="N496" s="53"/>
    </row>
    <row r="497" spans="1:19" s="4" customFormat="1" x14ac:dyDescent="0.25">
      <c r="A497" s="164"/>
      <c r="B497" s="165"/>
      <c r="C497" s="165"/>
      <c r="D497" s="165"/>
      <c r="E497" s="165"/>
      <c r="F497" s="165"/>
      <c r="G497" s="165"/>
      <c r="H497" s="165"/>
      <c r="I497" s="165"/>
      <c r="J497" s="140"/>
      <c r="N497" s="53"/>
    </row>
    <row r="498" spans="1:19" s="4" customFormat="1" x14ac:dyDescent="0.25">
      <c r="A498" s="164"/>
      <c r="B498" s="165"/>
      <c r="C498" s="165"/>
      <c r="D498" s="165"/>
      <c r="E498" s="165"/>
      <c r="F498" s="165"/>
      <c r="G498" s="165"/>
      <c r="H498" s="165"/>
      <c r="I498" s="165"/>
      <c r="J498" s="140"/>
      <c r="N498" s="53"/>
    </row>
    <row r="499" spans="1:19" s="4" customFormat="1" x14ac:dyDescent="0.25">
      <c r="A499" s="164"/>
      <c r="B499" s="165"/>
      <c r="C499" s="165"/>
      <c r="D499" s="165"/>
      <c r="E499" s="165"/>
      <c r="F499" s="165"/>
      <c r="G499" s="165"/>
      <c r="H499" s="165"/>
      <c r="I499" s="165"/>
      <c r="J499" s="140"/>
      <c r="N499" s="53"/>
    </row>
    <row r="500" spans="1:19" s="4" customFormat="1" x14ac:dyDescent="0.25">
      <c r="A500" s="164"/>
      <c r="B500" s="165"/>
      <c r="C500" s="165"/>
      <c r="D500" s="165"/>
      <c r="E500" s="165"/>
      <c r="F500" s="165"/>
      <c r="G500" s="165"/>
      <c r="H500" s="165"/>
      <c r="I500" s="165"/>
      <c r="J500" s="140"/>
      <c r="N500" s="53"/>
    </row>
    <row r="501" spans="1:19" s="4" customFormat="1" x14ac:dyDescent="0.25">
      <c r="A501" s="164"/>
      <c r="B501" s="165"/>
      <c r="C501" s="165"/>
      <c r="D501" s="165"/>
      <c r="E501" s="165"/>
      <c r="F501" s="165"/>
      <c r="G501" s="165"/>
      <c r="H501" s="165"/>
      <c r="I501" s="165"/>
      <c r="J501" s="140"/>
      <c r="N501" s="53"/>
    </row>
    <row r="502" spans="1:19" s="4" customFormat="1" x14ac:dyDescent="0.25">
      <c r="A502" s="164"/>
      <c r="B502" s="165"/>
      <c r="C502" s="165"/>
      <c r="D502" s="165"/>
      <c r="E502" s="165"/>
      <c r="F502" s="165"/>
      <c r="G502" s="165"/>
      <c r="H502" s="165"/>
      <c r="I502" s="165"/>
      <c r="J502" s="140"/>
      <c r="N502" s="53"/>
    </row>
    <row r="503" spans="1:19" s="4" customFormat="1" x14ac:dyDescent="0.25">
      <c r="A503" s="164"/>
      <c r="B503" s="165"/>
      <c r="C503" s="165"/>
      <c r="D503" s="165"/>
      <c r="E503" s="165"/>
      <c r="F503" s="165"/>
      <c r="G503" s="165"/>
      <c r="H503" s="165"/>
      <c r="I503" s="165"/>
      <c r="J503" s="140"/>
      <c r="N503" s="53"/>
    </row>
    <row r="504" spans="1:19" s="4" customFormat="1" x14ac:dyDescent="0.25">
      <c r="A504" s="164"/>
      <c r="B504" s="165"/>
      <c r="C504" s="165"/>
      <c r="D504" s="165"/>
      <c r="E504" s="165"/>
      <c r="F504" s="165"/>
      <c r="G504" s="165"/>
      <c r="H504" s="165"/>
      <c r="I504" s="165"/>
      <c r="J504" s="140"/>
      <c r="N504" s="53"/>
    </row>
    <row r="505" spans="1:19" s="4" customFormat="1" x14ac:dyDescent="0.25">
      <c r="A505" s="164"/>
      <c r="B505" s="165"/>
      <c r="C505" s="165"/>
      <c r="D505" s="165"/>
      <c r="E505" s="165"/>
      <c r="F505" s="165"/>
      <c r="G505" s="165"/>
      <c r="H505" s="165"/>
      <c r="I505" s="165"/>
      <c r="J505" s="140"/>
      <c r="N505" s="53"/>
    </row>
    <row r="506" spans="1:19" s="4" customFormat="1" x14ac:dyDescent="0.25">
      <c r="A506" s="164"/>
      <c r="B506" s="165"/>
      <c r="C506" s="165"/>
      <c r="D506" s="165"/>
      <c r="E506" s="165"/>
      <c r="F506" s="165"/>
      <c r="G506" s="165"/>
      <c r="H506" s="165"/>
      <c r="I506" s="165"/>
      <c r="J506" s="140"/>
      <c r="N506" s="53"/>
      <c r="S506" s="4" t="s">
        <v>204</v>
      </c>
    </row>
    <row r="507" spans="1:19" s="4" customFormat="1" x14ac:dyDescent="0.25">
      <c r="A507" s="164"/>
      <c r="B507" s="165"/>
      <c r="C507" s="165"/>
      <c r="D507" s="165"/>
      <c r="E507" s="165"/>
      <c r="F507" s="165"/>
      <c r="G507" s="165"/>
      <c r="H507" s="165"/>
      <c r="I507" s="165"/>
      <c r="J507" s="140"/>
      <c r="N507" s="53"/>
    </row>
    <row r="508" spans="1:19" s="4" customFormat="1" x14ac:dyDescent="0.25">
      <c r="A508" s="164"/>
      <c r="B508" s="165"/>
      <c r="C508" s="165"/>
      <c r="D508" s="165"/>
      <c r="E508" s="165"/>
      <c r="F508" s="165"/>
      <c r="G508" s="165"/>
      <c r="H508" s="165"/>
      <c r="I508" s="165"/>
      <c r="J508" s="140"/>
      <c r="N508" s="53"/>
    </row>
    <row r="509" spans="1:19" s="4" customFormat="1" x14ac:dyDescent="0.25">
      <c r="A509" s="164"/>
      <c r="B509" s="165"/>
      <c r="C509" s="165"/>
      <c r="D509" s="165"/>
      <c r="E509" s="165"/>
      <c r="F509" s="165"/>
      <c r="G509" s="165"/>
      <c r="H509" s="165"/>
      <c r="I509" s="165"/>
      <c r="J509" s="140"/>
      <c r="N509" s="53"/>
    </row>
    <row r="510" spans="1:19" s="4" customFormat="1" x14ac:dyDescent="0.25">
      <c r="A510" s="164"/>
      <c r="B510" s="165"/>
      <c r="C510" s="165"/>
      <c r="D510" s="165"/>
      <c r="E510" s="165"/>
      <c r="F510" s="165"/>
      <c r="G510" s="165"/>
      <c r="H510" s="165"/>
      <c r="I510" s="165"/>
      <c r="J510" s="140"/>
      <c r="N510" s="53"/>
    </row>
    <row r="511" spans="1:19" s="4" customFormat="1" x14ac:dyDescent="0.25">
      <c r="A511" s="164"/>
      <c r="B511" s="165"/>
      <c r="C511" s="165"/>
      <c r="D511" s="165"/>
      <c r="E511" s="165"/>
      <c r="F511" s="165"/>
      <c r="G511" s="165"/>
      <c r="H511" s="165"/>
      <c r="I511" s="165"/>
      <c r="J511" s="140"/>
      <c r="N511" s="53"/>
    </row>
    <row r="512" spans="1:19" s="4" customFormat="1" x14ac:dyDescent="0.25">
      <c r="A512" s="164"/>
      <c r="B512" s="165"/>
      <c r="C512" s="165"/>
      <c r="D512" s="165"/>
      <c r="E512" s="165"/>
      <c r="F512" s="165"/>
      <c r="G512" s="165"/>
      <c r="H512" s="165"/>
      <c r="I512" s="165"/>
      <c r="J512" s="140"/>
      <c r="N512" s="53"/>
    </row>
    <row r="513" spans="1:19" s="4" customFormat="1" x14ac:dyDescent="0.25">
      <c r="A513" s="164"/>
      <c r="B513" s="165"/>
      <c r="C513" s="165"/>
      <c r="D513" s="165"/>
      <c r="E513" s="165"/>
      <c r="F513" s="165"/>
      <c r="G513" s="165"/>
      <c r="H513" s="165"/>
      <c r="I513" s="165"/>
      <c r="J513" s="140"/>
      <c r="N513" s="53"/>
    </row>
    <row r="514" spans="1:19" s="4" customFormat="1" x14ac:dyDescent="0.25">
      <c r="A514" s="164"/>
      <c r="B514" s="165"/>
      <c r="C514" s="165"/>
      <c r="D514" s="165"/>
      <c r="E514" s="165"/>
      <c r="F514" s="165"/>
      <c r="G514" s="165"/>
      <c r="H514" s="165"/>
      <c r="I514" s="165"/>
      <c r="J514" s="140"/>
      <c r="N514" s="53"/>
    </row>
    <row r="515" spans="1:19" s="4" customFormat="1" x14ac:dyDescent="0.25">
      <c r="A515" s="164"/>
      <c r="B515" s="165"/>
      <c r="C515" s="165"/>
      <c r="D515" s="165"/>
      <c r="E515" s="165"/>
      <c r="F515" s="165"/>
      <c r="G515" s="165"/>
      <c r="H515" s="165"/>
      <c r="I515" s="165"/>
      <c r="J515" s="140"/>
      <c r="N515" s="53"/>
    </row>
    <row r="516" spans="1:19" s="4" customFormat="1" x14ac:dyDescent="0.25">
      <c r="A516" s="164"/>
      <c r="B516" s="165"/>
      <c r="C516" s="165"/>
      <c r="D516" s="165"/>
      <c r="E516" s="165"/>
      <c r="F516" s="165"/>
      <c r="G516" s="165"/>
      <c r="H516" s="165"/>
      <c r="I516" s="165"/>
      <c r="J516" s="140"/>
      <c r="N516" s="53"/>
    </row>
    <row r="517" spans="1:19" s="4" customFormat="1" x14ac:dyDescent="0.25">
      <c r="A517" s="164"/>
      <c r="B517" s="165"/>
      <c r="C517" s="165"/>
      <c r="D517" s="165"/>
      <c r="E517" s="165"/>
      <c r="F517" s="165"/>
      <c r="G517" s="165"/>
      <c r="H517" s="165"/>
      <c r="I517" s="165"/>
      <c r="J517" s="140"/>
      <c r="N517" s="53"/>
    </row>
    <row r="518" spans="1:19" s="4" customFormat="1" x14ac:dyDescent="0.25">
      <c r="A518" s="164"/>
      <c r="B518" s="165"/>
      <c r="C518" s="165"/>
      <c r="D518" s="165"/>
      <c r="E518" s="165"/>
      <c r="F518" s="165"/>
      <c r="G518" s="165"/>
      <c r="H518" s="165"/>
      <c r="I518" s="165"/>
      <c r="J518" s="140"/>
      <c r="N518" s="53" t="s">
        <v>205</v>
      </c>
      <c r="Q518" s="4">
        <v>4</v>
      </c>
      <c r="S518" s="4">
        <v>2</v>
      </c>
    </row>
    <row r="519" spans="1:19" s="4" customFormat="1" x14ac:dyDescent="0.25">
      <c r="A519" s="164"/>
      <c r="B519" s="165"/>
      <c r="C519" s="165"/>
      <c r="D519" s="165"/>
      <c r="E519" s="165"/>
      <c r="F519" s="165"/>
      <c r="G519" s="165"/>
      <c r="H519" s="165"/>
      <c r="I519" s="165"/>
      <c r="J519" s="140"/>
      <c r="N519" s="53"/>
    </row>
    <row r="520" spans="1:19" s="4" customFormat="1" x14ac:dyDescent="0.25">
      <c r="A520" s="164"/>
      <c r="B520" s="165"/>
      <c r="C520" s="165"/>
      <c r="D520" s="165"/>
      <c r="E520" s="165"/>
      <c r="F520" s="165"/>
      <c r="G520" s="165"/>
      <c r="H520" s="165"/>
      <c r="I520" s="165"/>
      <c r="J520" s="140"/>
      <c r="N520" s="53"/>
    </row>
    <row r="521" spans="1:19" s="4" customFormat="1" x14ac:dyDescent="0.25">
      <c r="A521" s="164"/>
      <c r="B521" s="165"/>
      <c r="C521" s="165"/>
      <c r="D521" s="165"/>
      <c r="E521" s="165"/>
      <c r="F521" s="165"/>
      <c r="G521" s="165"/>
      <c r="H521" s="165"/>
      <c r="I521" s="165"/>
      <c r="J521" s="140"/>
      <c r="N521" s="53"/>
    </row>
    <row r="522" spans="1:19" s="4" customFormat="1" x14ac:dyDescent="0.25">
      <c r="A522" s="164"/>
      <c r="B522" s="165"/>
      <c r="C522" s="165"/>
      <c r="D522" s="165"/>
      <c r="E522" s="165"/>
      <c r="F522" s="165"/>
      <c r="G522" s="165"/>
      <c r="H522" s="165"/>
      <c r="I522" s="165"/>
      <c r="J522" s="140"/>
      <c r="N522" s="53"/>
    </row>
    <row r="523" spans="1:19" s="4" customFormat="1" x14ac:dyDescent="0.25">
      <c r="A523" s="164"/>
      <c r="B523" s="165"/>
      <c r="C523" s="165"/>
      <c r="D523" s="165"/>
      <c r="E523" s="165"/>
      <c r="F523" s="165"/>
      <c r="G523" s="165"/>
      <c r="H523" s="165"/>
      <c r="I523" s="165"/>
      <c r="J523" s="140"/>
      <c r="N523" s="53"/>
    </row>
    <row r="524" spans="1:19" s="4" customFormat="1" x14ac:dyDescent="0.25">
      <c r="A524" s="164"/>
      <c r="B524" s="165"/>
      <c r="C524" s="165"/>
      <c r="D524" s="165"/>
      <c r="E524" s="165"/>
      <c r="F524" s="165"/>
      <c r="G524" s="165"/>
      <c r="H524" s="165"/>
      <c r="I524" s="165"/>
      <c r="J524" s="140"/>
      <c r="N524" s="53"/>
    </row>
    <row r="525" spans="1:19" s="4" customFormat="1" x14ac:dyDescent="0.25">
      <c r="A525" s="164"/>
      <c r="B525" s="165"/>
      <c r="C525" s="165"/>
      <c r="D525" s="165"/>
      <c r="E525" s="165"/>
      <c r="F525" s="165"/>
      <c r="G525" s="165"/>
      <c r="H525" s="165"/>
      <c r="I525" s="165"/>
      <c r="J525" s="140"/>
      <c r="N525" s="53"/>
    </row>
    <row r="526" spans="1:19" s="4" customFormat="1" x14ac:dyDescent="0.25">
      <c r="A526" s="164"/>
      <c r="B526" s="165"/>
      <c r="C526" s="165"/>
      <c r="D526" s="165"/>
      <c r="E526" s="165"/>
      <c r="F526" s="165"/>
      <c r="G526" s="165"/>
      <c r="H526" s="165"/>
      <c r="I526" s="165"/>
      <c r="J526" s="140"/>
      <c r="N526" s="53"/>
    </row>
    <row r="527" spans="1:19" s="4" customFormat="1" x14ac:dyDescent="0.25">
      <c r="A527" s="164"/>
      <c r="B527" s="165"/>
      <c r="C527" s="165"/>
      <c r="D527" s="165"/>
      <c r="E527" s="165"/>
      <c r="F527" s="165"/>
      <c r="G527" s="165"/>
      <c r="H527" s="165"/>
      <c r="I527" s="165"/>
      <c r="J527" s="140"/>
      <c r="N527" s="53"/>
    </row>
    <row r="528" spans="1:19" s="4" customFormat="1" x14ac:dyDescent="0.25">
      <c r="A528" s="164"/>
      <c r="B528" s="165"/>
      <c r="C528" s="165"/>
      <c r="D528" s="165"/>
      <c r="E528" s="165"/>
      <c r="F528" s="165"/>
      <c r="G528" s="165"/>
      <c r="H528" s="165"/>
      <c r="I528" s="165"/>
      <c r="J528" s="140"/>
      <c r="N528" s="53"/>
    </row>
    <row r="529" spans="1:14" s="4" customFormat="1" x14ac:dyDescent="0.25">
      <c r="A529" s="164"/>
      <c r="B529" s="165"/>
      <c r="C529" s="165"/>
      <c r="D529" s="165"/>
      <c r="E529" s="165"/>
      <c r="F529" s="165"/>
      <c r="G529" s="165"/>
      <c r="H529" s="165"/>
      <c r="I529" s="165"/>
      <c r="J529" s="140"/>
      <c r="N529" s="53"/>
    </row>
    <row r="530" spans="1:14" s="4" customFormat="1" x14ac:dyDescent="0.25">
      <c r="A530" s="164"/>
      <c r="B530" s="165"/>
      <c r="C530" s="165"/>
      <c r="D530" s="165"/>
      <c r="E530" s="165"/>
      <c r="F530" s="165"/>
      <c r="G530" s="165"/>
      <c r="H530" s="165"/>
      <c r="I530" s="165"/>
      <c r="J530" s="140"/>
      <c r="N530" s="53"/>
    </row>
    <row r="531" spans="1:14" s="4" customFormat="1" x14ac:dyDescent="0.25">
      <c r="A531" s="164"/>
      <c r="B531" s="165"/>
      <c r="C531" s="165"/>
      <c r="D531" s="165"/>
      <c r="E531" s="165"/>
      <c r="F531" s="165"/>
      <c r="G531" s="165"/>
      <c r="H531" s="165"/>
      <c r="I531" s="165"/>
      <c r="J531" s="140"/>
      <c r="M531" s="4" t="s">
        <v>206</v>
      </c>
      <c r="N531" s="53"/>
    </row>
    <row r="532" spans="1:14" s="4" customFormat="1" x14ac:dyDescent="0.25">
      <c r="A532" s="164"/>
      <c r="B532" s="165"/>
      <c r="C532" s="165"/>
      <c r="D532" s="165"/>
      <c r="E532" s="165"/>
      <c r="F532" s="165"/>
      <c r="G532" s="165"/>
      <c r="H532" s="165"/>
      <c r="I532" s="165"/>
      <c r="J532" s="140"/>
      <c r="N532" s="53"/>
    </row>
    <row r="533" spans="1:14" s="4" customFormat="1" x14ac:dyDescent="0.25">
      <c r="A533" s="164"/>
      <c r="B533" s="165"/>
      <c r="C533" s="165"/>
      <c r="D533" s="165"/>
      <c r="E533" s="165"/>
      <c r="F533" s="165"/>
      <c r="G533" s="165"/>
      <c r="H533" s="165"/>
      <c r="I533" s="165"/>
      <c r="J533" s="140"/>
      <c r="N533" s="53"/>
    </row>
    <row r="534" spans="1:14" s="4" customFormat="1" x14ac:dyDescent="0.25">
      <c r="A534" s="164"/>
      <c r="B534" s="165"/>
      <c r="C534" s="165"/>
      <c r="D534" s="165"/>
      <c r="E534" s="165"/>
      <c r="F534" s="165"/>
      <c r="G534" s="165"/>
      <c r="H534" s="165"/>
      <c r="I534" s="165"/>
      <c r="J534" s="140"/>
      <c r="N534" s="53"/>
    </row>
    <row r="535" spans="1:14" s="4" customFormat="1" x14ac:dyDescent="0.25">
      <c r="A535" s="164"/>
      <c r="B535" s="165"/>
      <c r="C535" s="165"/>
      <c r="D535" s="165"/>
      <c r="E535" s="165"/>
      <c r="F535" s="165"/>
      <c r="G535" s="165"/>
      <c r="H535" s="165"/>
      <c r="I535" s="165"/>
      <c r="J535" s="140"/>
      <c r="N535" s="53"/>
    </row>
    <row r="536" spans="1:14" s="4" customFormat="1" x14ac:dyDescent="0.25">
      <c r="A536" s="164"/>
      <c r="B536" s="165"/>
      <c r="C536" s="165"/>
      <c r="D536" s="165"/>
      <c r="E536" s="165"/>
      <c r="F536" s="165"/>
      <c r="G536" s="165"/>
      <c r="H536" s="165"/>
      <c r="I536" s="165"/>
      <c r="J536" s="140"/>
      <c r="N536" s="53"/>
    </row>
    <row r="537" spans="1:14" s="4" customFormat="1" x14ac:dyDescent="0.25">
      <c r="A537" s="164"/>
      <c r="B537" s="165"/>
      <c r="C537" s="165"/>
      <c r="D537" s="165"/>
      <c r="E537" s="165"/>
      <c r="F537" s="165"/>
      <c r="G537" s="165"/>
      <c r="H537" s="165"/>
      <c r="I537" s="165"/>
      <c r="J537" s="140"/>
      <c r="N537" s="53"/>
    </row>
    <row r="538" spans="1:14" s="4" customFormat="1" x14ac:dyDescent="0.25">
      <c r="A538" s="164"/>
      <c r="B538" s="165"/>
      <c r="C538" s="165"/>
      <c r="D538" s="165"/>
      <c r="E538" s="165"/>
      <c r="F538" s="165"/>
      <c r="G538" s="165"/>
      <c r="H538" s="165"/>
      <c r="I538" s="165"/>
      <c r="J538" s="140"/>
      <c r="N538" s="53"/>
    </row>
    <row r="539" spans="1:14" s="4" customFormat="1" x14ac:dyDescent="0.25">
      <c r="A539" s="164"/>
      <c r="B539" s="165"/>
      <c r="C539" s="165"/>
      <c r="D539" s="165"/>
      <c r="E539" s="165"/>
      <c r="F539" s="165"/>
      <c r="G539" s="165"/>
      <c r="H539" s="165"/>
      <c r="I539" s="165"/>
      <c r="J539" s="140"/>
      <c r="N539" s="53"/>
    </row>
    <row r="540" spans="1:14" s="4" customFormat="1" x14ac:dyDescent="0.25">
      <c r="A540" s="164"/>
      <c r="B540" s="165"/>
      <c r="C540" s="165"/>
      <c r="D540" s="165"/>
      <c r="E540" s="165"/>
      <c r="F540" s="165"/>
      <c r="G540" s="165"/>
      <c r="H540" s="165"/>
      <c r="I540" s="165"/>
      <c r="J540" s="140"/>
      <c r="N540" s="53"/>
    </row>
    <row r="541" spans="1:14" s="4" customFormat="1" x14ac:dyDescent="0.25">
      <c r="A541" s="164"/>
      <c r="B541" s="165"/>
      <c r="C541" s="165"/>
      <c r="D541" s="165"/>
      <c r="E541" s="165"/>
      <c r="F541" s="165"/>
      <c r="G541" s="165"/>
      <c r="H541" s="165"/>
      <c r="I541" s="165"/>
      <c r="J541" s="140"/>
      <c r="N541" s="53"/>
    </row>
    <row r="542" spans="1:14" s="4" customFormat="1" x14ac:dyDescent="0.25">
      <c r="A542" s="164"/>
      <c r="B542" s="165"/>
      <c r="C542" s="165"/>
      <c r="D542" s="165"/>
      <c r="E542" s="165"/>
      <c r="F542" s="165"/>
      <c r="G542" s="165"/>
      <c r="H542" s="165"/>
      <c r="I542" s="165"/>
      <c r="J542" s="140"/>
      <c r="N542" s="53"/>
    </row>
    <row r="543" spans="1:14" s="4" customFormat="1" x14ac:dyDescent="0.25">
      <c r="A543" s="164"/>
      <c r="B543" s="165"/>
      <c r="C543" s="165"/>
      <c r="D543" s="165"/>
      <c r="E543" s="165"/>
      <c r="F543" s="165"/>
      <c r="G543" s="165"/>
      <c r="H543" s="165"/>
      <c r="I543" s="165"/>
      <c r="J543" s="140"/>
      <c r="N543" s="53"/>
    </row>
    <row r="544" spans="1:14" s="4" customFormat="1" x14ac:dyDescent="0.25">
      <c r="A544" s="164"/>
      <c r="B544" s="165"/>
      <c r="C544" s="165"/>
      <c r="D544" s="165"/>
      <c r="E544" s="165"/>
      <c r="F544" s="165"/>
      <c r="G544" s="165"/>
      <c r="H544" s="165"/>
      <c r="I544" s="165"/>
      <c r="J544" s="140"/>
      <c r="M544" s="4" t="s">
        <v>207</v>
      </c>
      <c r="N544" s="53"/>
    </row>
    <row r="545" spans="1:14" s="4" customFormat="1" x14ac:dyDescent="0.25">
      <c r="A545" s="164"/>
      <c r="B545" s="165"/>
      <c r="C545" s="165"/>
      <c r="D545" s="165"/>
      <c r="E545" s="165"/>
      <c r="F545" s="165"/>
      <c r="G545" s="165"/>
      <c r="H545" s="165"/>
      <c r="I545" s="165"/>
      <c r="J545" s="140"/>
      <c r="N545" s="53"/>
    </row>
    <row r="546" spans="1:14" s="4" customFormat="1" x14ac:dyDescent="0.25">
      <c r="A546" s="164"/>
      <c r="B546" s="165"/>
      <c r="C546" s="165"/>
      <c r="D546" s="165"/>
      <c r="E546" s="165"/>
      <c r="F546" s="165"/>
      <c r="G546" s="165"/>
      <c r="H546" s="165"/>
      <c r="I546" s="165"/>
      <c r="J546" s="140"/>
      <c r="N546" s="53"/>
    </row>
    <row r="547" spans="1:14" s="4" customFormat="1" x14ac:dyDescent="0.25">
      <c r="A547" s="164"/>
      <c r="B547" s="165"/>
      <c r="C547" s="165"/>
      <c r="D547" s="165"/>
      <c r="E547" s="165"/>
      <c r="F547" s="165"/>
      <c r="G547" s="165"/>
      <c r="H547" s="165"/>
      <c r="I547" s="165"/>
      <c r="J547" s="140"/>
      <c r="N547" s="53"/>
    </row>
    <row r="548" spans="1:14" s="4" customFormat="1" x14ac:dyDescent="0.25">
      <c r="A548" s="164"/>
      <c r="B548" s="165"/>
      <c r="C548" s="165"/>
      <c r="D548" s="165"/>
      <c r="E548" s="165"/>
      <c r="F548" s="165"/>
      <c r="G548" s="165"/>
      <c r="H548" s="165"/>
      <c r="I548" s="165"/>
      <c r="J548" s="140"/>
      <c r="N548" s="53"/>
    </row>
    <row r="549" spans="1:14" s="4" customFormat="1" x14ac:dyDescent="0.25">
      <c r="A549" s="164"/>
      <c r="B549" s="165"/>
      <c r="C549" s="165"/>
      <c r="D549" s="165"/>
      <c r="E549" s="165"/>
      <c r="F549" s="165"/>
      <c r="G549" s="165"/>
      <c r="H549" s="165"/>
      <c r="I549" s="165"/>
      <c r="J549" s="140"/>
      <c r="N549" s="53"/>
    </row>
    <row r="550" spans="1:14" s="4" customFormat="1" x14ac:dyDescent="0.25">
      <c r="A550" s="164"/>
      <c r="B550" s="165"/>
      <c r="C550" s="165"/>
      <c r="D550" s="165"/>
      <c r="E550" s="165"/>
      <c r="F550" s="165"/>
      <c r="G550" s="165"/>
      <c r="H550" s="165"/>
      <c r="I550" s="165"/>
      <c r="J550" s="140"/>
      <c r="N550" s="53"/>
    </row>
    <row r="551" spans="1:14" s="4" customFormat="1" x14ac:dyDescent="0.25">
      <c r="A551" s="164"/>
      <c r="B551" s="165"/>
      <c r="C551" s="165"/>
      <c r="D551" s="165"/>
      <c r="E551" s="165"/>
      <c r="F551" s="165"/>
      <c r="G551" s="165"/>
      <c r="H551" s="165"/>
      <c r="I551" s="165"/>
      <c r="J551" s="140"/>
      <c r="N551" s="53"/>
    </row>
    <row r="552" spans="1:14" s="4" customFormat="1" x14ac:dyDescent="0.25">
      <c r="A552" s="164"/>
      <c r="B552" s="165"/>
      <c r="C552" s="165"/>
      <c r="D552" s="165"/>
      <c r="E552" s="165"/>
      <c r="F552" s="165"/>
      <c r="G552" s="165"/>
      <c r="H552" s="165"/>
      <c r="I552" s="165"/>
      <c r="J552" s="140"/>
      <c r="N552" s="53"/>
    </row>
    <row r="553" spans="1:14" s="4" customFormat="1" x14ac:dyDescent="0.25">
      <c r="A553" s="164"/>
      <c r="B553" s="165"/>
      <c r="C553" s="165"/>
      <c r="D553" s="165"/>
      <c r="E553" s="165"/>
      <c r="F553" s="165"/>
      <c r="G553" s="165"/>
      <c r="H553" s="165"/>
      <c r="I553" s="165"/>
      <c r="J553" s="140"/>
      <c r="N553" s="53"/>
    </row>
    <row r="554" spans="1:14" s="4" customFormat="1" x14ac:dyDescent="0.25">
      <c r="A554" s="164"/>
      <c r="B554" s="165"/>
      <c r="C554" s="165"/>
      <c r="D554" s="165"/>
      <c r="E554" s="165"/>
      <c r="F554" s="165"/>
      <c r="G554" s="165"/>
      <c r="H554" s="165"/>
      <c r="I554" s="165"/>
      <c r="J554" s="140"/>
      <c r="N554" s="53"/>
    </row>
    <row r="555" spans="1:14" s="4" customFormat="1" x14ac:dyDescent="0.25">
      <c r="A555" s="164"/>
      <c r="B555" s="165"/>
      <c r="C555" s="165"/>
      <c r="D555" s="165"/>
      <c r="E555" s="165"/>
      <c r="F555" s="165"/>
      <c r="G555" s="165"/>
      <c r="H555" s="165"/>
      <c r="I555" s="165"/>
      <c r="J555" s="140"/>
      <c r="M555" s="4" t="s">
        <v>208</v>
      </c>
      <c r="N555" s="53"/>
    </row>
    <row r="556" spans="1:14" s="4" customFormat="1" x14ac:dyDescent="0.25">
      <c r="A556" s="164"/>
      <c r="B556" s="165"/>
      <c r="C556" s="165"/>
      <c r="D556" s="165"/>
      <c r="E556" s="165"/>
      <c r="F556" s="165"/>
      <c r="G556" s="165"/>
      <c r="H556" s="165"/>
      <c r="I556" s="165"/>
      <c r="J556" s="140"/>
      <c r="N556" s="53"/>
    </row>
    <row r="557" spans="1:14" s="4" customFormat="1" x14ac:dyDescent="0.25">
      <c r="A557" s="164"/>
      <c r="B557" s="165"/>
      <c r="C557" s="165"/>
      <c r="D557" s="165"/>
      <c r="E557" s="165"/>
      <c r="F557" s="165"/>
      <c r="G557" s="165"/>
      <c r="H557" s="165"/>
      <c r="I557" s="165"/>
      <c r="J557" s="140"/>
      <c r="N557" s="53"/>
    </row>
    <row r="558" spans="1:14" s="4" customFormat="1" x14ac:dyDescent="0.25">
      <c r="A558" s="164"/>
      <c r="B558" s="165"/>
      <c r="C558" s="165"/>
      <c r="D558" s="165"/>
      <c r="E558" s="165"/>
      <c r="F558" s="165"/>
      <c r="G558" s="165"/>
      <c r="H558" s="165"/>
      <c r="I558" s="165"/>
      <c r="J558" s="140"/>
      <c r="N558" s="53"/>
    </row>
    <row r="559" spans="1:14" s="4" customFormat="1" x14ac:dyDescent="0.25">
      <c r="A559" s="164"/>
      <c r="B559" s="165"/>
      <c r="C559" s="165"/>
      <c r="D559" s="165"/>
      <c r="E559" s="165"/>
      <c r="F559" s="165"/>
      <c r="G559" s="165"/>
      <c r="H559" s="165"/>
      <c r="I559" s="165"/>
      <c r="J559" s="140"/>
      <c r="N559" s="53"/>
    </row>
    <row r="560" spans="1:14" s="4" customFormat="1" x14ac:dyDescent="0.25">
      <c r="A560" s="164"/>
      <c r="B560" s="165"/>
      <c r="C560" s="165"/>
      <c r="D560" s="165"/>
      <c r="E560" s="165"/>
      <c r="F560" s="165"/>
      <c r="G560" s="165"/>
      <c r="H560" s="165"/>
      <c r="I560" s="165"/>
      <c r="J560" s="140"/>
      <c r="N560" s="53"/>
    </row>
    <row r="561" spans="1:14" s="4" customFormat="1" x14ac:dyDescent="0.25">
      <c r="A561" s="164"/>
      <c r="B561" s="165"/>
      <c r="C561" s="165"/>
      <c r="D561" s="165"/>
      <c r="E561" s="165"/>
      <c r="F561" s="165"/>
      <c r="G561" s="165"/>
      <c r="H561" s="165"/>
      <c r="I561" s="165"/>
      <c r="J561" s="140"/>
      <c r="N561" s="53"/>
    </row>
    <row r="562" spans="1:14" s="4" customFormat="1" x14ac:dyDescent="0.25">
      <c r="A562" s="164"/>
      <c r="B562" s="165"/>
      <c r="C562" s="165"/>
      <c r="D562" s="165"/>
      <c r="E562" s="165"/>
      <c r="F562" s="165"/>
      <c r="G562" s="165"/>
      <c r="H562" s="165"/>
      <c r="I562" s="165"/>
      <c r="J562" s="140"/>
      <c r="N562" s="53"/>
    </row>
    <row r="563" spans="1:14" s="4" customFormat="1" x14ac:dyDescent="0.25">
      <c r="A563" s="164"/>
      <c r="B563" s="165"/>
      <c r="C563" s="165"/>
      <c r="D563" s="165"/>
      <c r="E563" s="165"/>
      <c r="F563" s="165"/>
      <c r="G563" s="165"/>
      <c r="H563" s="165"/>
      <c r="I563" s="165"/>
      <c r="J563" s="140"/>
      <c r="N563" s="53"/>
    </row>
    <row r="564" spans="1:14" s="4" customFormat="1" x14ac:dyDescent="0.25">
      <c r="A564" s="164"/>
      <c r="B564" s="165"/>
      <c r="C564" s="165"/>
      <c r="D564" s="165"/>
      <c r="E564" s="165"/>
      <c r="F564" s="165"/>
      <c r="G564" s="165"/>
      <c r="H564" s="165"/>
      <c r="I564" s="165"/>
      <c r="J564" s="140"/>
      <c r="N564" s="53"/>
    </row>
    <row r="565" spans="1:14" s="4" customFormat="1" x14ac:dyDescent="0.25">
      <c r="A565" s="164"/>
      <c r="B565" s="165"/>
      <c r="C565" s="165"/>
      <c r="D565" s="165"/>
      <c r="E565" s="165"/>
      <c r="F565" s="165"/>
      <c r="G565" s="165"/>
      <c r="H565" s="165"/>
      <c r="I565" s="165"/>
      <c r="J565" s="140"/>
      <c r="N565" s="53"/>
    </row>
    <row r="566" spans="1:14" s="4" customFormat="1" x14ac:dyDescent="0.25">
      <c r="A566" s="164"/>
      <c r="B566" s="165"/>
      <c r="C566" s="165"/>
      <c r="D566" s="165"/>
      <c r="E566" s="165"/>
      <c r="F566" s="165"/>
      <c r="G566" s="165"/>
      <c r="H566" s="165"/>
      <c r="I566" s="165"/>
      <c r="J566" s="140"/>
      <c r="N566" s="53"/>
    </row>
    <row r="567" spans="1:14" s="4" customFormat="1" x14ac:dyDescent="0.25">
      <c r="A567" s="164"/>
      <c r="B567" s="165"/>
      <c r="C567" s="165"/>
      <c r="D567" s="165"/>
      <c r="E567" s="165"/>
      <c r="F567" s="165"/>
      <c r="G567" s="165"/>
      <c r="H567" s="165"/>
      <c r="I567" s="165"/>
      <c r="J567" s="140"/>
      <c r="N567" s="53"/>
    </row>
    <row r="568" spans="1:14" s="4" customFormat="1" x14ac:dyDescent="0.25">
      <c r="A568" s="164"/>
      <c r="B568" s="165"/>
      <c r="C568" s="165"/>
      <c r="D568" s="165"/>
      <c r="E568" s="165"/>
      <c r="F568" s="165"/>
      <c r="G568" s="165"/>
      <c r="H568" s="165"/>
      <c r="I568" s="165"/>
      <c r="J568" s="140"/>
      <c r="N568" s="53"/>
    </row>
    <row r="569" spans="1:14" s="4" customFormat="1" x14ac:dyDescent="0.25">
      <c r="A569" s="164"/>
      <c r="B569" s="165"/>
      <c r="C569" s="165"/>
      <c r="D569" s="165"/>
      <c r="E569" s="165"/>
      <c r="F569" s="165"/>
      <c r="G569" s="165"/>
      <c r="H569" s="165"/>
      <c r="I569" s="165"/>
      <c r="J569" s="140"/>
      <c r="M569" s="4" t="s">
        <v>209</v>
      </c>
      <c r="N569" s="53"/>
    </row>
    <row r="570" spans="1:14" s="4" customFormat="1" x14ac:dyDescent="0.25">
      <c r="A570" s="164"/>
      <c r="B570" s="165"/>
      <c r="C570" s="165"/>
      <c r="D570" s="165"/>
      <c r="E570" s="165"/>
      <c r="F570" s="165"/>
      <c r="G570" s="165"/>
      <c r="H570" s="165"/>
      <c r="I570" s="165"/>
      <c r="J570" s="140"/>
      <c r="N570" s="53"/>
    </row>
    <row r="571" spans="1:14" s="4" customFormat="1" x14ac:dyDescent="0.25">
      <c r="A571" s="164"/>
      <c r="B571" s="165"/>
      <c r="C571" s="165"/>
      <c r="D571" s="165"/>
      <c r="E571" s="165"/>
      <c r="F571" s="165"/>
      <c r="G571" s="165"/>
      <c r="H571" s="165"/>
      <c r="I571" s="165"/>
      <c r="J571" s="140"/>
      <c r="N571" s="53"/>
    </row>
    <row r="572" spans="1:14" s="4" customFormat="1" x14ac:dyDescent="0.25">
      <c r="A572" s="164"/>
      <c r="B572" s="165"/>
      <c r="C572" s="165"/>
      <c r="D572" s="165"/>
      <c r="E572" s="165"/>
      <c r="F572" s="165"/>
      <c r="G572" s="165"/>
      <c r="H572" s="165"/>
      <c r="I572" s="165"/>
      <c r="J572" s="140"/>
      <c r="N572" s="53"/>
    </row>
    <row r="573" spans="1:14" s="4" customFormat="1" x14ac:dyDescent="0.25">
      <c r="A573" s="164"/>
      <c r="B573" s="165"/>
      <c r="C573" s="165"/>
      <c r="D573" s="165"/>
      <c r="E573" s="165"/>
      <c r="F573" s="165"/>
      <c r="G573" s="165"/>
      <c r="H573" s="165"/>
      <c r="I573" s="165"/>
      <c r="J573" s="140"/>
      <c r="N573" s="53"/>
    </row>
    <row r="574" spans="1:14" s="4" customFormat="1" x14ac:dyDescent="0.25">
      <c r="A574" s="164"/>
      <c r="B574" s="165"/>
      <c r="C574" s="165"/>
      <c r="D574" s="165"/>
      <c r="E574" s="165"/>
      <c r="F574" s="165"/>
      <c r="G574" s="165"/>
      <c r="H574" s="165"/>
      <c r="I574" s="165"/>
      <c r="J574" s="140"/>
      <c r="N574" s="53"/>
    </row>
    <row r="575" spans="1:14" s="4" customFormat="1" x14ac:dyDescent="0.25">
      <c r="A575" s="164"/>
      <c r="B575" s="165"/>
      <c r="C575" s="165"/>
      <c r="D575" s="165"/>
      <c r="E575" s="165"/>
      <c r="F575" s="165"/>
      <c r="G575" s="165"/>
      <c r="H575" s="165"/>
      <c r="I575" s="165"/>
      <c r="J575" s="140"/>
      <c r="N575" s="53"/>
    </row>
    <row r="576" spans="1:14" s="4" customFormat="1" x14ac:dyDescent="0.25">
      <c r="A576" s="164"/>
      <c r="B576" s="165"/>
      <c r="C576" s="165"/>
      <c r="D576" s="165"/>
      <c r="E576" s="165"/>
      <c r="F576" s="165"/>
      <c r="G576" s="165"/>
      <c r="H576" s="165"/>
      <c r="I576" s="165"/>
      <c r="J576" s="140"/>
      <c r="N576" s="53"/>
    </row>
    <row r="577" spans="1:14" s="4" customFormat="1" x14ac:dyDescent="0.25">
      <c r="A577" s="164"/>
      <c r="B577" s="165"/>
      <c r="C577" s="165"/>
      <c r="D577" s="165"/>
      <c r="E577" s="165"/>
      <c r="F577" s="165"/>
      <c r="G577" s="165"/>
      <c r="H577" s="165"/>
      <c r="I577" s="165"/>
      <c r="J577" s="140"/>
      <c r="N577" s="53"/>
    </row>
    <row r="578" spans="1:14" s="4" customFormat="1" x14ac:dyDescent="0.25">
      <c r="A578" s="164"/>
      <c r="B578" s="165"/>
      <c r="C578" s="165"/>
      <c r="D578" s="165"/>
      <c r="E578" s="165"/>
      <c r="F578" s="165"/>
      <c r="G578" s="165"/>
      <c r="H578" s="165"/>
      <c r="I578" s="165"/>
      <c r="J578" s="140"/>
      <c r="N578" s="53"/>
    </row>
    <row r="579" spans="1:14" s="4" customFormat="1" x14ac:dyDescent="0.25">
      <c r="A579" s="164"/>
      <c r="B579" s="165"/>
      <c r="C579" s="165"/>
      <c r="D579" s="165"/>
      <c r="E579" s="165"/>
      <c r="F579" s="165"/>
      <c r="G579" s="165"/>
      <c r="H579" s="165"/>
      <c r="I579" s="165"/>
      <c r="J579" s="140"/>
      <c r="N579" s="53"/>
    </row>
    <row r="580" spans="1:14" s="4" customFormat="1" x14ac:dyDescent="0.25">
      <c r="A580" s="164"/>
      <c r="B580" s="165"/>
      <c r="C580" s="165"/>
      <c r="D580" s="165"/>
      <c r="E580" s="165"/>
      <c r="F580" s="165"/>
      <c r="G580" s="165"/>
      <c r="H580" s="165"/>
      <c r="I580" s="165"/>
      <c r="J580" s="140"/>
      <c r="N580" s="53"/>
    </row>
    <row r="581" spans="1:14" s="4" customFormat="1" x14ac:dyDescent="0.25">
      <c r="A581" s="164"/>
      <c r="B581" s="165"/>
      <c r="C581" s="165"/>
      <c r="D581" s="165"/>
      <c r="E581" s="165"/>
      <c r="F581" s="165"/>
      <c r="G581" s="165"/>
      <c r="H581" s="165"/>
      <c r="I581" s="165"/>
      <c r="J581" s="140"/>
      <c r="M581" s="4" t="s">
        <v>208</v>
      </c>
      <c r="N581" s="53"/>
    </row>
    <row r="582" spans="1:14" s="4" customFormat="1" x14ac:dyDescent="0.25">
      <c r="A582" s="164"/>
      <c r="B582" s="165"/>
      <c r="C582" s="165"/>
      <c r="D582" s="165"/>
      <c r="E582" s="165"/>
      <c r="F582" s="165"/>
      <c r="G582" s="165"/>
      <c r="H582" s="165"/>
      <c r="I582" s="165"/>
      <c r="J582" s="140"/>
      <c r="N582" s="53"/>
    </row>
    <row r="583" spans="1:14" s="4" customFormat="1" x14ac:dyDescent="0.25">
      <c r="A583" s="164"/>
      <c r="B583" s="165"/>
      <c r="C583" s="165"/>
      <c r="D583" s="165"/>
      <c r="E583" s="165"/>
      <c r="F583" s="165"/>
      <c r="G583" s="165"/>
      <c r="H583" s="165"/>
      <c r="I583" s="165"/>
      <c r="J583" s="140"/>
      <c r="N583" s="53"/>
    </row>
    <row r="584" spans="1:14" s="4" customFormat="1" x14ac:dyDescent="0.25">
      <c r="A584" s="164"/>
      <c r="B584" s="165"/>
      <c r="C584" s="165"/>
      <c r="D584" s="165"/>
      <c r="E584" s="165"/>
      <c r="F584" s="165"/>
      <c r="G584" s="165"/>
      <c r="H584" s="165"/>
      <c r="I584" s="165"/>
      <c r="J584" s="140"/>
      <c r="N584" s="53"/>
    </row>
    <row r="585" spans="1:14" s="4" customFormat="1" x14ac:dyDescent="0.25">
      <c r="A585" s="164"/>
      <c r="B585" s="165"/>
      <c r="C585" s="165"/>
      <c r="D585" s="165"/>
      <c r="E585" s="165"/>
      <c r="F585" s="165"/>
      <c r="G585" s="165"/>
      <c r="H585" s="165"/>
      <c r="I585" s="165"/>
      <c r="J585" s="140"/>
      <c r="N585" s="53"/>
    </row>
    <row r="586" spans="1:14" s="4" customFormat="1" x14ac:dyDescent="0.25">
      <c r="A586" s="164"/>
      <c r="B586" s="165"/>
      <c r="C586" s="165"/>
      <c r="D586" s="165"/>
      <c r="E586" s="165"/>
      <c r="F586" s="165"/>
      <c r="G586" s="165"/>
      <c r="H586" s="165"/>
      <c r="I586" s="165"/>
      <c r="J586" s="140"/>
      <c r="N586" s="53"/>
    </row>
    <row r="587" spans="1:14" s="4" customFormat="1" x14ac:dyDescent="0.25">
      <c r="A587" s="164"/>
      <c r="B587" s="165"/>
      <c r="C587" s="165"/>
      <c r="D587" s="165"/>
      <c r="E587" s="165"/>
      <c r="F587" s="165"/>
      <c r="G587" s="165"/>
      <c r="H587" s="165"/>
      <c r="I587" s="165"/>
      <c r="J587" s="140"/>
      <c r="N587" s="53"/>
    </row>
    <row r="588" spans="1:14" s="4" customFormat="1" x14ac:dyDescent="0.25">
      <c r="A588" s="164"/>
      <c r="B588" s="165"/>
      <c r="C588" s="165"/>
      <c r="D588" s="165"/>
      <c r="E588" s="165"/>
      <c r="F588" s="165"/>
      <c r="G588" s="165"/>
      <c r="H588" s="165"/>
      <c r="I588" s="165"/>
      <c r="J588" s="140"/>
      <c r="N588" s="53"/>
    </row>
    <row r="589" spans="1:14" s="4" customFormat="1" x14ac:dyDescent="0.25">
      <c r="A589" s="164"/>
      <c r="B589" s="165"/>
      <c r="C589" s="165"/>
      <c r="D589" s="165"/>
      <c r="E589" s="165"/>
      <c r="F589" s="165"/>
      <c r="G589" s="165"/>
      <c r="H589" s="165"/>
      <c r="I589" s="165"/>
      <c r="J589" s="140"/>
      <c r="N589" s="53"/>
    </row>
    <row r="590" spans="1:14" s="4" customFormat="1" x14ac:dyDescent="0.25">
      <c r="A590" s="164"/>
      <c r="B590" s="165"/>
      <c r="C590" s="165"/>
      <c r="D590" s="165"/>
      <c r="E590" s="165"/>
      <c r="F590" s="165"/>
      <c r="G590" s="165"/>
      <c r="H590" s="165"/>
      <c r="I590" s="165"/>
      <c r="J590" s="140"/>
      <c r="N590" s="53"/>
    </row>
    <row r="591" spans="1:14" s="4" customFormat="1" x14ac:dyDescent="0.25">
      <c r="A591" s="164"/>
      <c r="B591" s="165"/>
      <c r="C591" s="165"/>
      <c r="D591" s="165"/>
      <c r="E591" s="165"/>
      <c r="F591" s="165"/>
      <c r="G591" s="165"/>
      <c r="H591" s="165"/>
      <c r="I591" s="165"/>
      <c r="J591" s="140"/>
      <c r="M591" s="4" t="s">
        <v>210</v>
      </c>
      <c r="N591" s="53"/>
    </row>
    <row r="592" spans="1:14" s="4" customFormat="1" x14ac:dyDescent="0.25">
      <c r="A592" s="164"/>
      <c r="B592" s="165"/>
      <c r="C592" s="165"/>
      <c r="D592" s="165"/>
      <c r="E592" s="165"/>
      <c r="F592" s="165"/>
      <c r="G592" s="165"/>
      <c r="H592" s="165"/>
      <c r="I592" s="165"/>
      <c r="J592" s="140"/>
      <c r="N592" s="53"/>
    </row>
    <row r="593" spans="1:14" s="4" customFormat="1" x14ac:dyDescent="0.25">
      <c r="A593" s="164"/>
      <c r="B593" s="165"/>
      <c r="C593" s="165"/>
      <c r="D593" s="165"/>
      <c r="E593" s="165"/>
      <c r="F593" s="165"/>
      <c r="G593" s="165"/>
      <c r="H593" s="165"/>
      <c r="I593" s="165"/>
      <c r="J593" s="140"/>
      <c r="N593" s="53"/>
    </row>
    <row r="594" spans="1:14" s="4" customFormat="1" x14ac:dyDescent="0.25">
      <c r="A594" s="164"/>
      <c r="B594" s="165"/>
      <c r="C594" s="165"/>
      <c r="D594" s="165"/>
      <c r="E594" s="165"/>
      <c r="F594" s="165"/>
      <c r="G594" s="165"/>
      <c r="H594" s="165"/>
      <c r="I594" s="165"/>
      <c r="J594" s="140"/>
      <c r="N594" s="53"/>
    </row>
    <row r="595" spans="1:14" s="4" customFormat="1" x14ac:dyDescent="0.25">
      <c r="A595" s="164"/>
      <c r="B595" s="165"/>
      <c r="C595" s="165"/>
      <c r="D595" s="165"/>
      <c r="E595" s="165"/>
      <c r="F595" s="165"/>
      <c r="G595" s="165"/>
      <c r="H595" s="165"/>
      <c r="I595" s="165"/>
      <c r="J595" s="140"/>
      <c r="N595" s="53"/>
    </row>
    <row r="596" spans="1:14" s="4" customFormat="1" x14ac:dyDescent="0.25">
      <c r="A596" s="164"/>
      <c r="B596" s="165"/>
      <c r="C596" s="165"/>
      <c r="D596" s="165"/>
      <c r="E596" s="165"/>
      <c r="F596" s="165"/>
      <c r="G596" s="165"/>
      <c r="H596" s="165"/>
      <c r="I596" s="165"/>
      <c r="J596" s="140"/>
      <c r="N596" s="53"/>
    </row>
    <row r="597" spans="1:14" s="4" customFormat="1" x14ac:dyDescent="0.25">
      <c r="A597" s="164"/>
      <c r="B597" s="165"/>
      <c r="C597" s="165"/>
      <c r="D597" s="165"/>
      <c r="E597" s="165"/>
      <c r="F597" s="165"/>
      <c r="G597" s="165"/>
      <c r="H597" s="165"/>
      <c r="I597" s="165"/>
      <c r="J597" s="140"/>
      <c r="N597" s="53"/>
    </row>
    <row r="598" spans="1:14" s="4" customFormat="1" x14ac:dyDescent="0.25">
      <c r="A598" s="164"/>
      <c r="B598" s="165"/>
      <c r="C598" s="165"/>
      <c r="D598" s="165"/>
      <c r="E598" s="165"/>
      <c r="F598" s="165"/>
      <c r="G598" s="165"/>
      <c r="H598" s="165"/>
      <c r="I598" s="165"/>
      <c r="J598" s="140"/>
      <c r="N598" s="53"/>
    </row>
    <row r="599" spans="1:14" s="4" customFormat="1" x14ac:dyDescent="0.25">
      <c r="A599" s="164"/>
      <c r="B599" s="165"/>
      <c r="C599" s="165"/>
      <c r="D599" s="165"/>
      <c r="E599" s="165"/>
      <c r="F599" s="165"/>
      <c r="G599" s="165"/>
      <c r="H599" s="165"/>
      <c r="I599" s="165"/>
      <c r="J599" s="140"/>
      <c r="N599" s="53"/>
    </row>
    <row r="600" spans="1:14" s="4" customFormat="1" x14ac:dyDescent="0.25">
      <c r="A600" s="166"/>
      <c r="B600" s="167"/>
      <c r="C600" s="167"/>
      <c r="D600" s="167"/>
      <c r="E600" s="167"/>
      <c r="F600" s="167"/>
      <c r="G600" s="167"/>
      <c r="H600" s="167"/>
      <c r="I600" s="167"/>
      <c r="J600" s="141"/>
      <c r="N600" s="53"/>
    </row>
  </sheetData>
  <sheetProtection algorithmName="SHA-512" hashValue="sR8HK19iO0fHW5j8EUrajMXzwmpWzWs8uHG9Ixmux6gMEI83nWSr+EBXpjdv2Dp1XP845jqjtcnIf0nTnTZLkQ==" saltValue="ZzJ+2kBhkb1tTfJEJjb/rw==" spinCount="100000" sheet="1" objects="1" scenarios="1" formatColumns="0" formatRows="0"/>
  <mergeCells count="4">
    <mergeCell ref="M20:AC20"/>
    <mergeCell ref="A21:E21"/>
    <mergeCell ref="A23:I600"/>
    <mergeCell ref="A1:C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Statsistics from D1 &amp; D2</vt:lpstr>
      <vt:lpstr>Extracted Driving Mane. in 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dcterms:created xsi:type="dcterms:W3CDTF">2024-01-15T10:03:19Z</dcterms:created>
  <dcterms:modified xsi:type="dcterms:W3CDTF">2024-03-18T12:26:01Z</dcterms:modified>
</cp:coreProperties>
</file>