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InkAnnotation="0" hidePivotFieldList="1" autoCompressPictures="0"/>
  <mc:AlternateContent xmlns:mc="http://schemas.openxmlformats.org/markup-compatibility/2006">
    <mc:Choice Requires="x15">
      <x15ac:absPath xmlns:x15ac="http://schemas.microsoft.com/office/spreadsheetml/2010/11/ac" url="C:\Users\HP\Downloads\"/>
    </mc:Choice>
  </mc:AlternateContent>
  <xr:revisionPtr revIDLastSave="0" documentId="13_ncr:1_{13950E17-FE99-4F46-9FA3-74F02B6C0A3C}" xr6:coauthVersionLast="47" xr6:coauthVersionMax="47" xr10:uidLastSave="{00000000-0000-0000-0000-000000000000}"/>
  <bookViews>
    <workbookView xWindow="-120" yWindow="-120" windowWidth="20730" windowHeight="11160" tabRatio="500" firstSheet="1" activeTab="3" xr2:uid="{00000000-000D-0000-FFFF-FFFF00000000}"/>
  </bookViews>
  <sheets>
    <sheet name="Original Sheet" sheetId="6" r:id="rId1"/>
    <sheet name="Working Sheet" sheetId="1" r:id="rId2"/>
    <sheet name="Pivot Table 1" sheetId="3" r:id="rId3"/>
    <sheet name="Pivot table 2" sheetId="2" r:id="rId4"/>
    <sheet name="Explanation" sheetId="5" r:id="rId5"/>
    <sheet name="Power View1" sheetId="4" r:id="rId6"/>
  </sheets>
  <definedNames>
    <definedName name="_xlnm._FilterDatabase" localSheetId="1" hidden="1">'Working Sheet'!$A$1:$L$172</definedName>
    <definedName name="_xlcn.WorksheetConnection_Sheet1A1L1721" hidden="1">'Working Sheet'!$A$1:$L$172</definedName>
    <definedName name="_xlnm.Print_Area" localSheetId="5">'Power View1'!$Z$1001:$Z$1002</definedName>
  </definedNames>
  <calcPr calcId="191029"/>
  <pivotCaches>
    <pivotCache cacheId="1" r:id="rId7"/>
    <pivotCache cacheId="2" r:id="rId8"/>
    <pivotCache cacheId="3" r:id="rId9"/>
    <pivotCache cacheId="0" r:id="rId10"/>
  </pivotCaches>
  <extLst>
    <ext xmlns:x15="http://schemas.microsoft.com/office/spreadsheetml/2010/11/main" uri="{FCE2AD5D-F65C-4FA6-A056-5C36A1767C68}">
      <x15:dataModel>
        <x15:modelTables>
          <x15:modelTable id="Range-0f00a29f-a896-4a54-af3d-70fb5d22f3ff" name="Range" connection="WorksheetConnection_Sheet1!$A$1:$L$17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3" i="1"/>
  <c r="F176" i="1"/>
  <c r="F175" i="1"/>
  <c r="F174"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2" i="1"/>
  <c r="H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H1" authorId="0" shapeId="0" xr:uid="{24CE8C82-9867-4D14-9866-598319EB485F}">
      <text>
        <r>
          <rPr>
            <b/>
            <sz val="9"/>
            <color indexed="81"/>
            <rFont val="Tahoma"/>
            <charset val="1"/>
          </rPr>
          <t>HP:</t>
        </r>
        <r>
          <rPr>
            <sz val="9"/>
            <color indexed="81"/>
            <rFont val="Tahoma"/>
            <charset val="1"/>
          </rPr>
          <t xml:space="preserve">
10% for item less than $50. 20% for items more than 50%</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1!$A$1:$L$172" type="102" refreshedVersion="5" minRefreshableVersion="5">
    <extLst>
      <ext xmlns:x15="http://schemas.microsoft.com/office/spreadsheetml/2010/11/main" uri="{DE250136-89BD-433C-8126-D09CA5730AF9}">
        <x15:connection id="Range-0f00a29f-a896-4a54-af3d-70fb5d22f3ff" autoDelete="1">
          <x15:rangePr sourceName="_xlcn.WorksheetConnection_Sheet1A1L1721"/>
        </x15:connection>
      </ext>
    </extLst>
  </connection>
</connections>
</file>

<file path=xl/sharedStrings.xml><?xml version="1.0" encoding="utf-8"?>
<sst xmlns="http://schemas.openxmlformats.org/spreadsheetml/2006/main" count="1633" uniqueCount="73">
  <si>
    <t>Product Code</t>
  </si>
  <si>
    <t>Product Description</t>
  </si>
  <si>
    <t>Store Cost</t>
  </si>
  <si>
    <t>Sale Price</t>
  </si>
  <si>
    <t>Profit</t>
  </si>
  <si>
    <t>Pool Cover</t>
  </si>
  <si>
    <t>Water Pump</t>
  </si>
  <si>
    <t>5 Gal Chlorine</t>
  </si>
  <si>
    <t>AutoVac</t>
  </si>
  <si>
    <t>Skimmer</t>
  </si>
  <si>
    <t>1 Gal Muratic Acid</t>
  </si>
  <si>
    <t>Net</t>
  </si>
  <si>
    <t>8 ft Hose</t>
  </si>
  <si>
    <t>Algea Killer 8 oz</t>
  </si>
  <si>
    <t>Chlorine Test Kit</t>
  </si>
  <si>
    <t>Sale Location</t>
  </si>
  <si>
    <t>AZ</t>
  </si>
  <si>
    <t>NV</t>
  </si>
  <si>
    <t>CA</t>
  </si>
  <si>
    <t>NM</t>
  </si>
  <si>
    <t>CO</t>
  </si>
  <si>
    <t>UT</t>
  </si>
  <si>
    <t>Month</t>
  </si>
  <si>
    <t>Jan</t>
  </si>
  <si>
    <t>Feb</t>
  </si>
  <si>
    <t>Mar</t>
  </si>
  <si>
    <t>May</t>
  </si>
  <si>
    <t>Aug</t>
  </si>
  <si>
    <t>Oct</t>
  </si>
  <si>
    <t>Nov</t>
  </si>
  <si>
    <t>Dec</t>
  </si>
  <si>
    <t>April</t>
  </si>
  <si>
    <t>June</t>
  </si>
  <si>
    <t>July</t>
  </si>
  <si>
    <t>Sept</t>
  </si>
  <si>
    <t>Transaction Number</t>
  </si>
  <si>
    <t>Chalie</t>
  </si>
  <si>
    <t>Barns</t>
  </si>
  <si>
    <t>Juan</t>
  </si>
  <si>
    <t>Hernandez</t>
  </si>
  <si>
    <t>Doug</t>
  </si>
  <si>
    <t>Smith</t>
  </si>
  <si>
    <t>Hellen</t>
  </si>
  <si>
    <t>Johnson</t>
  </si>
  <si>
    <t>Last name</t>
  </si>
  <si>
    <t>Sum of all item</t>
  </si>
  <si>
    <t>sum of item less than $50</t>
  </si>
  <si>
    <t>sum of item more than $50</t>
  </si>
  <si>
    <t>Sum of Sale Price</t>
  </si>
  <si>
    <t>Row Labels</t>
  </si>
  <si>
    <t>Grand Total</t>
  </si>
  <si>
    <t>Highest Sold Product</t>
  </si>
  <si>
    <t xml:space="preserve">First </t>
  </si>
  <si>
    <t>Column1</t>
  </si>
  <si>
    <t>Power View can only print one sheet at a time.</t>
  </si>
  <si>
    <t>Please switch to the desired sheet and try again.</t>
  </si>
  <si>
    <t>we profiled the data</t>
  </si>
  <si>
    <t>as you can see, the profit and commission columns are blank and calculated and filled them</t>
  </si>
  <si>
    <t>next we used some functions starting from text to colum, sum if, sort, filter, pivot table and pie chart.</t>
  </si>
  <si>
    <t>We used the IF function to get the commission</t>
  </si>
  <si>
    <t>SumIf for Sum of all items, Sum of Items valued more than $50, sum of items valued at $50 and below</t>
  </si>
  <si>
    <t>Commision 10%</t>
  </si>
  <si>
    <t>Sales Person</t>
  </si>
  <si>
    <t>Chalie Barns</t>
  </si>
  <si>
    <t>Juan Hernandez</t>
  </si>
  <si>
    <t>Doug Smith</t>
  </si>
  <si>
    <t>Hellen Johnson</t>
  </si>
  <si>
    <t>Sum of Commision  %</t>
  </si>
  <si>
    <t>Commission</t>
  </si>
  <si>
    <t>Monthly sales</t>
  </si>
  <si>
    <t>Best performing salesperson</t>
  </si>
  <si>
    <t>So this is a pool supply shop, we want to show case who is the best sales people are in the departmental shop for the year and  create pie chart, histograph, bar chart, line charts.</t>
  </si>
  <si>
    <t>Commision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</si>
</sst>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8">
    <font>
      <sz val="12"/>
      <color theme="1"/>
      <name val="Calibri"/>
      <family val="2"/>
      <charset val="129"/>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Calibri"/>
      <family val="2"/>
      <charset val="129"/>
      <scheme val="minor"/>
    </font>
    <font>
      <b/>
      <sz val="12"/>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4" fontId="4" fillId="0" borderId="0" applyFont="0" applyFill="0" applyBorder="0" applyAlignment="0" applyProtection="0"/>
  </cellStyleXfs>
  <cellXfs count="18">
    <xf numFmtId="0" fontId="0" fillId="0" borderId="0" xfId="0"/>
    <xf numFmtId="14" fontId="0" fillId="0" borderId="0" xfId="1" applyNumberFormat="1" applyFont="1"/>
    <xf numFmtId="164" fontId="0" fillId="0" borderId="0" xfId="1" applyNumberFormat="1" applyFont="1"/>
    <xf numFmtId="0" fontId="0" fillId="0" borderId="0" xfId="0" applyAlignment="1">
      <alignment wrapText="1"/>
    </xf>
    <xf numFmtId="44" fontId="0" fillId="0" borderId="0" xfId="44" applyFont="1"/>
    <xf numFmtId="4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pivotButton="1" applyBorder="1"/>
    <xf numFmtId="0" fontId="0" fillId="0" borderId="0" xfId="0" applyBorder="1"/>
    <xf numFmtId="0" fontId="0" fillId="0" borderId="0" xfId="0" applyBorder="1" applyAlignment="1">
      <alignment horizontal="left"/>
    </xf>
    <xf numFmtId="44" fontId="0" fillId="0" borderId="0" xfId="0" applyNumberFormat="1" applyBorder="1"/>
    <xf numFmtId="0" fontId="0" fillId="0" borderId="0" xfId="0" applyBorder="1" applyAlignment="1">
      <alignment horizontal="left" indent="1"/>
    </xf>
    <xf numFmtId="0" fontId="5" fillId="2" borderId="0" xfId="0" applyFont="1" applyFill="1" applyBorder="1" applyAlignment="1">
      <alignment horizontal="center"/>
    </xf>
    <xf numFmtId="0" fontId="0" fillId="0" borderId="0" xfId="0" applyBorder="1" applyAlignment="1">
      <alignment horizontal="center"/>
    </xf>
    <xf numFmtId="44" fontId="0" fillId="0" borderId="0" xfId="44" applyFont="1" applyAlignment="1">
      <alignment wrapText="1"/>
    </xf>
  </cellXfs>
  <cellStyles count="45">
    <cellStyle name="Comma" xfId="1" builtinId="3"/>
    <cellStyle name="Currency" xfId="4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s>
  <dxfs count="10">
    <dxf>
      <numFmt numFmtId="0" formatCode="General"/>
    </dxf>
    <dxf>
      <numFmt numFmtId="34" formatCode="_(&quot;$&quot;* #,##0.00_);_(&quot;$&quot;* \(#,##0.00\);_(&quot;$&quot;* &quot;-&quot;??_);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64" formatCode="_(* #,##0_);_(* \(#,##0\);_(* &quot;-&quot;??_);_(@_)"/>
    </dxf>
    <dxf>
      <font>
        <b val="0"/>
        <i val="0"/>
        <strike val="0"/>
        <condense val="0"/>
        <extend val="0"/>
        <outline val="0"/>
        <shadow val="0"/>
        <u val="none"/>
        <vertAlign val="baseline"/>
        <sz val="12"/>
        <color theme="1"/>
        <name val="Calibri"/>
        <scheme val="minor"/>
      </font>
      <numFmt numFmtId="165" formatCode="m/d/yyyy"/>
    </dxf>
    <dxf>
      <alignment horizontal="general" vertical="bottom" textRotation="0" wrapText="1" indent="0" justifyLastLine="0" shrinkToFit="0" readingOrder="0"/>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 (1).xlsx]Pivot table 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B9C-40A6-9395-E2193F74F1A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B9C-40A6-9395-E2193F74F1A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B9C-40A6-9395-E2193F74F1A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B9C-40A6-9395-E2193F74F1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 2'!$A$4:$A$12</c:f>
              <c:multiLvlStrCache>
                <c:ptCount val="4"/>
                <c:lvl>
                  <c:pt idx="0">
                    <c:v>Chalie</c:v>
                  </c:pt>
                  <c:pt idx="1">
                    <c:v>Juan</c:v>
                  </c:pt>
                  <c:pt idx="2">
                    <c:v>Hellen</c:v>
                  </c:pt>
                  <c:pt idx="3">
                    <c:v>Doug</c:v>
                  </c:pt>
                </c:lvl>
                <c:lvl>
                  <c:pt idx="0">
                    <c:v>Barns</c:v>
                  </c:pt>
                  <c:pt idx="1">
                    <c:v>Hernandez</c:v>
                  </c:pt>
                  <c:pt idx="2">
                    <c:v>Johnson</c:v>
                  </c:pt>
                  <c:pt idx="3">
                    <c:v>Smith</c:v>
                  </c:pt>
                </c:lvl>
              </c:multiLvlStrCache>
            </c:multiLvlStrRef>
          </c:cat>
          <c:val>
            <c:numRef>
              <c:f>'Pivot table 2'!$B$4:$B$12</c:f>
              <c:numCache>
                <c:formatCode>_("$"* #,##0.00_);_("$"* \(#,##0.00\);_("$"* "-"??_);_(@_)</c:formatCode>
                <c:ptCount val="4"/>
                <c:pt idx="0">
                  <c:v>6003.5</c:v>
                </c:pt>
                <c:pt idx="1">
                  <c:v>2410.7000000000003</c:v>
                </c:pt>
                <c:pt idx="2">
                  <c:v>3035.3</c:v>
                </c:pt>
                <c:pt idx="3">
                  <c:v>5661.0999999999985</c:v>
                </c:pt>
              </c:numCache>
            </c:numRef>
          </c:val>
          <c:extLst>
            <c:ext xmlns:c16="http://schemas.microsoft.com/office/drawing/2014/chart" uri="{C3380CC4-5D6E-409C-BE32-E72D297353CC}">
              <c16:uniqueId val="{00000008-CB9C-40A6-9395-E2193F74F1A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 (1).xlsx]Pivot table 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2'!$B$16</c:f>
              <c:strCache>
                <c:ptCount val="1"/>
                <c:pt idx="0">
                  <c:v>Total</c:v>
                </c:pt>
              </c:strCache>
            </c:strRef>
          </c:tx>
          <c:spPr>
            <a:solidFill>
              <a:schemeClr val="accent1"/>
            </a:solidFill>
            <a:ln>
              <a:noFill/>
            </a:ln>
            <a:effectLst/>
            <a:sp3d/>
          </c:spPr>
          <c:invertIfNegative val="0"/>
          <c:cat>
            <c:strRef>
              <c:f>'Pivot table 2'!$A$17:$A$27</c:f>
              <c:strCache>
                <c:ptCount val="10"/>
                <c:pt idx="0">
                  <c:v>1 Gal Muratic Acid</c:v>
                </c:pt>
                <c:pt idx="1">
                  <c:v>5 Gal Chlorine</c:v>
                </c:pt>
                <c:pt idx="2">
                  <c:v>8 ft Hose</c:v>
                </c:pt>
                <c:pt idx="3">
                  <c:v>Algea Killer 8 oz</c:v>
                </c:pt>
                <c:pt idx="4">
                  <c:v>AutoVac</c:v>
                </c:pt>
                <c:pt idx="5">
                  <c:v>Chlorine Test Kit</c:v>
                </c:pt>
                <c:pt idx="6">
                  <c:v>Net</c:v>
                </c:pt>
                <c:pt idx="7">
                  <c:v>Pool Cover</c:v>
                </c:pt>
                <c:pt idx="8">
                  <c:v>Skimmer</c:v>
                </c:pt>
                <c:pt idx="9">
                  <c:v>Water Pump</c:v>
                </c:pt>
              </c:strCache>
            </c:strRef>
          </c:cat>
          <c:val>
            <c:numRef>
              <c:f>'Pivot table 2'!$B$17:$B$27</c:f>
              <c:numCache>
                <c:formatCode>_("$"* #,##0.00_);_("$"* \(#,##0.00\);_("$"* "-"??_);_(@_)</c:formatCode>
                <c:ptCount val="10"/>
                <c:pt idx="0">
                  <c:v>77</c:v>
                </c:pt>
                <c:pt idx="1">
                  <c:v>693</c:v>
                </c:pt>
                <c:pt idx="2">
                  <c:v>183.99999999999994</c:v>
                </c:pt>
                <c:pt idx="3">
                  <c:v>210</c:v>
                </c:pt>
                <c:pt idx="4">
                  <c:v>1984</c:v>
                </c:pt>
                <c:pt idx="5">
                  <c:v>160</c:v>
                </c:pt>
                <c:pt idx="6">
                  <c:v>391.20000000000016</c:v>
                </c:pt>
                <c:pt idx="7">
                  <c:v>2066.4000000000005</c:v>
                </c:pt>
                <c:pt idx="8">
                  <c:v>1305</c:v>
                </c:pt>
                <c:pt idx="9">
                  <c:v>10040</c:v>
                </c:pt>
              </c:numCache>
            </c:numRef>
          </c:val>
          <c:extLst>
            <c:ext xmlns:c16="http://schemas.microsoft.com/office/drawing/2014/chart" uri="{C3380CC4-5D6E-409C-BE32-E72D297353CC}">
              <c16:uniqueId val="{00000000-B7A8-4940-B38C-7928AA24155A}"/>
            </c:ext>
          </c:extLst>
        </c:ser>
        <c:dLbls>
          <c:showLegendKey val="0"/>
          <c:showVal val="0"/>
          <c:showCatName val="0"/>
          <c:showSerName val="0"/>
          <c:showPercent val="0"/>
          <c:showBubbleSize val="0"/>
        </c:dLbls>
        <c:gapWidth val="150"/>
        <c:shape val="box"/>
        <c:axId val="336699200"/>
        <c:axId val="336699592"/>
        <c:axId val="0"/>
      </c:bar3DChart>
      <c:catAx>
        <c:axId val="336699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99592"/>
        <c:crosses val="autoZero"/>
        <c:auto val="1"/>
        <c:lblAlgn val="ctr"/>
        <c:lblOffset val="100"/>
        <c:noMultiLvlLbl val="0"/>
      </c:catAx>
      <c:valAx>
        <c:axId val="3366995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9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 (1).xlsx]Pivot table 2!PivotTable2</c:name>
    <c:fmtId val="2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2'!$L$4</c:f>
              <c:strCache>
                <c:ptCount val="1"/>
                <c:pt idx="0">
                  <c:v>Total</c:v>
                </c:pt>
              </c:strCache>
            </c:strRef>
          </c:tx>
          <c:spPr>
            <a:ln w="28575" cap="rnd">
              <a:solidFill>
                <a:schemeClr val="accent1"/>
              </a:solidFill>
              <a:round/>
            </a:ln>
            <a:effectLst/>
          </c:spPr>
          <c:marker>
            <c:symbol val="none"/>
          </c:marker>
          <c:cat>
            <c:strRef>
              <c:f>'Pivot table 2'!$K$5:$K$17</c:f>
              <c:strCache>
                <c:ptCount val="12"/>
                <c:pt idx="0">
                  <c:v>Jan</c:v>
                </c:pt>
                <c:pt idx="1">
                  <c:v>April</c:v>
                </c:pt>
                <c:pt idx="2">
                  <c:v>Feb</c:v>
                </c:pt>
                <c:pt idx="3">
                  <c:v>Mar</c:v>
                </c:pt>
                <c:pt idx="4">
                  <c:v>May</c:v>
                </c:pt>
                <c:pt idx="5">
                  <c:v>Aug</c:v>
                </c:pt>
                <c:pt idx="6">
                  <c:v>Oct</c:v>
                </c:pt>
                <c:pt idx="7">
                  <c:v>Nov</c:v>
                </c:pt>
                <c:pt idx="8">
                  <c:v>Dec</c:v>
                </c:pt>
                <c:pt idx="9">
                  <c:v>June</c:v>
                </c:pt>
                <c:pt idx="10">
                  <c:v>July</c:v>
                </c:pt>
                <c:pt idx="11">
                  <c:v>Sept</c:v>
                </c:pt>
              </c:strCache>
            </c:strRef>
          </c:cat>
          <c:val>
            <c:numRef>
              <c:f>'Pivot table 2'!$L$5:$L$17</c:f>
              <c:numCache>
                <c:formatCode>_("$"* #,##0.00_);_("$"* \(#,##0.00\);_("$"* "-"??_);_(@_)</c:formatCode>
                <c:ptCount val="12"/>
                <c:pt idx="0">
                  <c:v>1418.6999999999998</c:v>
                </c:pt>
                <c:pt idx="1">
                  <c:v>510.7</c:v>
                </c:pt>
                <c:pt idx="2">
                  <c:v>971.19999999999993</c:v>
                </c:pt>
                <c:pt idx="3">
                  <c:v>1875.4</c:v>
                </c:pt>
                <c:pt idx="4">
                  <c:v>347.40000000000003</c:v>
                </c:pt>
                <c:pt idx="5">
                  <c:v>2513.6000000000004</c:v>
                </c:pt>
                <c:pt idx="6">
                  <c:v>1153.4000000000001</c:v>
                </c:pt>
                <c:pt idx="7">
                  <c:v>1477.1999999999998</c:v>
                </c:pt>
                <c:pt idx="8">
                  <c:v>898.4</c:v>
                </c:pt>
                <c:pt idx="9">
                  <c:v>409.50000000000006</c:v>
                </c:pt>
                <c:pt idx="10">
                  <c:v>3992.3</c:v>
                </c:pt>
                <c:pt idx="11">
                  <c:v>1542.8</c:v>
                </c:pt>
              </c:numCache>
            </c:numRef>
          </c:val>
          <c:smooth val="0"/>
          <c:extLst>
            <c:ext xmlns:c16="http://schemas.microsoft.com/office/drawing/2014/chart" uri="{C3380CC4-5D6E-409C-BE32-E72D297353CC}">
              <c16:uniqueId val="{00000000-4538-4649-B5E3-6F187584B66A}"/>
            </c:ext>
          </c:extLst>
        </c:ser>
        <c:dLbls>
          <c:showLegendKey val="0"/>
          <c:showVal val="0"/>
          <c:showCatName val="0"/>
          <c:showSerName val="0"/>
          <c:showPercent val="0"/>
          <c:showBubbleSize val="0"/>
        </c:dLbls>
        <c:smooth val="0"/>
        <c:axId val="423767200"/>
        <c:axId val="423770728"/>
      </c:lineChart>
      <c:catAx>
        <c:axId val="42376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70728"/>
        <c:crosses val="autoZero"/>
        <c:auto val="1"/>
        <c:lblAlgn val="ctr"/>
        <c:lblOffset val="100"/>
        <c:noMultiLvlLbl val="0"/>
      </c:catAx>
      <c:valAx>
        <c:axId val="4237707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6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w="19050">
              <a:solidFill>
                <a:schemeClr val="lt1"/>
              </a:solidFill>
            </a:ln>
            <a:effectLst/>
          </c:spPr>
          <c:invertIfNegative val="0"/>
          <c:cat>
            <c:strLit>
              <c:ptCount val="4"/>
              <c:pt idx="0">
                <c:v>Barns</c:v>
              </c:pt>
              <c:pt idx="1">
                <c:v>Hernandez</c:v>
              </c:pt>
              <c:pt idx="2">
                <c:v>Johnson</c:v>
              </c:pt>
              <c:pt idx="3">
                <c:v>Smith</c:v>
              </c:pt>
            </c:strLit>
          </c:cat>
          <c:val>
            <c:numLit>
              <c:formatCode>General</c:formatCode>
              <c:ptCount val="4"/>
              <c:pt idx="0">
                <c:v>396.75000000000011</c:v>
              </c:pt>
              <c:pt idx="1">
                <c:v>193.81000000000009</c:v>
              </c:pt>
              <c:pt idx="2">
                <c:v>209.45000000000007</c:v>
              </c:pt>
              <c:pt idx="3">
                <c:v>432.7700000000001</c:v>
              </c:pt>
            </c:numLit>
          </c:val>
          <c:extLst>
            <c:ext xmlns:c16="http://schemas.microsoft.com/office/drawing/2014/chart" uri="{C3380CC4-5D6E-409C-BE32-E72D297353CC}">
              <c16:uniqueId val="{00000000-43EE-443A-BABB-7D69D07BC6B0}"/>
            </c:ext>
          </c:extLst>
        </c:ser>
        <c:dLbls>
          <c:showLegendKey val="0"/>
          <c:showVal val="0"/>
          <c:showCatName val="0"/>
          <c:showSerName val="0"/>
          <c:showPercent val="0"/>
          <c:showBubbleSize val="0"/>
        </c:dLbls>
        <c:gapWidth val="150"/>
        <c:axId val="1658481455"/>
        <c:axId val="1658470639"/>
      </c:barChart>
      <c:catAx>
        <c:axId val="1658481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470639"/>
        <c:crosses val="autoZero"/>
        <c:auto val="1"/>
        <c:lblAlgn val="ctr"/>
        <c:lblOffset val="100"/>
        <c:noMultiLvlLbl val="0"/>
      </c:catAx>
      <c:valAx>
        <c:axId val="165847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48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133350</xdr:colOff>
      <xdr:row>0</xdr:row>
      <xdr:rowOff>0</xdr:rowOff>
    </xdr:from>
    <xdr:to>
      <xdr:col>6</xdr:col>
      <xdr:colOff>600075</xdr:colOff>
      <xdr:row>11</xdr:row>
      <xdr:rowOff>138112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366712</xdr:colOff>
      <xdr:row>14</xdr:row>
      <xdr:rowOff>185737</xdr:rowOff>
    </xdr:from>
    <xdr:to>
      <xdr:col>8</xdr:col>
      <xdr:colOff>471487</xdr:colOff>
      <xdr:row>28</xdr:row>
      <xdr:rowOff>128587</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214312</xdr:colOff>
      <xdr:row>2</xdr:row>
      <xdr:rowOff>109537</xdr:rowOff>
    </xdr:from>
    <xdr:to>
      <xdr:col>18</xdr:col>
      <xdr:colOff>671512</xdr:colOff>
      <xdr:row>16</xdr:row>
      <xdr:rowOff>52387</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495300</xdr:colOff>
      <xdr:row>23</xdr:row>
      <xdr:rowOff>85725</xdr:rowOff>
    </xdr:from>
    <xdr:to>
      <xdr:col>19</xdr:col>
      <xdr:colOff>266700</xdr:colOff>
      <xdr:row>37</xdr:row>
      <xdr:rowOff>28575</xdr:rowOff>
    </xdr:to>
    <xdr:graphicFrame macro="">
      <xdr:nvGraphicFramePr>
        <xdr:cNvPr id="5" name="Chart 4">
          <a:extLst>
            <a:ext uri="{FF2B5EF4-FFF2-40B4-BE49-F238E27FC236}">
              <a16:creationId xmlns:a16="http://schemas.microsoft.com/office/drawing/2014/main" id="{36DEA335-C609-4887-B7CA-3345B618D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584200</xdr:colOff>
      <xdr:row>30</xdr:row>
      <xdr:rowOff>95250</xdr:rowOff>
    </xdr:to>
    <xdr:pic>
      <xdr:nvPicPr>
        <xdr:cNvPr id="2" name="Picture 1" descr="Power View">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CrystalPools.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250.754393287039" createdVersion="5" refreshedVersion="5" minRefreshableVersion="3" recordCount="171" xr:uid="{00000000-000A-0000-FFFF-FFFF0A000000}">
  <cacheSource type="worksheet">
    <worksheetSource ref="A1:L172" sheet="Working Sheet"/>
  </cacheSource>
  <cacheFields count="11">
    <cacheField name="Month" numFmtId="14">
      <sharedItems count="12">
        <s v="Jan"/>
        <s v="Feb"/>
        <s v="Mar"/>
        <s v="April"/>
        <s v="May"/>
        <s v="June"/>
        <s v="July"/>
        <s v="Aug"/>
        <s v="Sept"/>
        <s v="Oct"/>
        <s v="Nov"/>
        <s v="Dec"/>
      </sharedItems>
    </cacheField>
    <cacheField name="Transaction Number" numFmtId="164">
      <sharedItems containsSemiMixedTypes="0" containsString="0" containsNumber="1" containsInteger="1" minValue="1001" maxValue="1171"/>
    </cacheField>
    <cacheField name="Product Code" numFmtId="0">
      <sharedItems containsSemiMixedTypes="0" containsString="0" containsNumber="1" containsInteger="1" minValue="1109" maxValue="9822"/>
    </cacheField>
    <cacheField name="Product Description" numFmtId="0">
      <sharedItems/>
    </cacheField>
    <cacheField name="Store Cost" numFmtId="44">
      <sharedItems containsSemiMixedTypes="0" containsString="0" containsNumber="1" minValue="3" maxValue="344"/>
    </cacheField>
    <cacheField name="Sale Price" numFmtId="44">
      <sharedItems containsSemiMixedTypes="0" containsString="0" containsNumber="1" minValue="7" maxValue="502"/>
    </cacheField>
    <cacheField name="Profit" numFmtId="44">
      <sharedItems containsSemiMixedTypes="0" containsString="0" containsNumber="1" minValue="2.9999999999999991" maxValue="158"/>
    </cacheField>
    <cacheField name="Commision 10% for item less than $50. 20% for items more than 50%" numFmtId="0">
      <sharedItems containsSemiMixedTypes="0" containsString="0" containsNumber="1" minValue="0.29999999999999993" maxValue="31.6"/>
    </cacheField>
    <cacheField name="First name" numFmtId="0">
      <sharedItems count="4">
        <s v="Chalie"/>
        <s v="Juan"/>
        <s v="Doug"/>
        <s v="Hellen"/>
      </sharedItems>
    </cacheField>
    <cacheField name="Last name" numFmtId="0">
      <sharedItems count="4">
        <s v="Barns"/>
        <s v="Hernandez"/>
        <s v="Smith"/>
        <s v="Johnson"/>
      </sharedItems>
    </cacheField>
    <cacheField name="Sale Location" numFmtId="0">
      <sharedItems count="6">
        <s v="NM"/>
        <s v="CA"/>
        <s v="AZ"/>
        <s v="CO"/>
        <s v="NV"/>
        <s v="U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250.767114699076" createdVersion="5" refreshedVersion="5" minRefreshableVersion="3" recordCount="171" xr:uid="{00000000-000A-0000-FFFF-FFFF09000000}">
  <cacheSource type="worksheet">
    <worksheetSource name="Table1"/>
  </cacheSource>
  <cacheFields count="11">
    <cacheField name="Month" numFmtId="14">
      <sharedItems count="12">
        <s v="Jan"/>
        <s v="Feb"/>
        <s v="Mar"/>
        <s v="April"/>
        <s v="May"/>
        <s v="June"/>
        <s v="July"/>
        <s v="Aug"/>
        <s v="Sept"/>
        <s v="Oct"/>
        <s v="Nov"/>
        <s v="Dec"/>
      </sharedItems>
    </cacheField>
    <cacheField name="Transaction Number" numFmtId="164">
      <sharedItems containsSemiMixedTypes="0" containsString="0" containsNumber="1" containsInteger="1" minValue="1001" maxValue="1171"/>
    </cacheField>
    <cacheField name="Product Code" numFmtId="0">
      <sharedItems containsSemiMixedTypes="0" containsString="0" containsNumber="1" containsInteger="1" minValue="1109" maxValue="9822"/>
    </cacheField>
    <cacheField name="Product Description" numFmtId="0">
      <sharedItems count="10">
        <s v="Pool Cover"/>
        <s v="Net"/>
        <s v="8 ft Hose"/>
        <s v="Water Pump"/>
        <s v="Chlorine Test Kit"/>
        <s v="Skimmer"/>
        <s v="1 Gal Muratic Acid"/>
        <s v="AutoVac"/>
        <s v="Algea Killer 8 oz"/>
        <s v="5 Gal Chlorine"/>
      </sharedItems>
    </cacheField>
    <cacheField name="Store Cost" numFmtId="44">
      <sharedItems containsSemiMixedTypes="0" containsString="0" containsNumber="1" minValue="3" maxValue="344"/>
    </cacheField>
    <cacheField name="Sale Price" numFmtId="44">
      <sharedItems containsSemiMixedTypes="0" containsString="0" containsNumber="1" minValue="7" maxValue="502"/>
    </cacheField>
    <cacheField name="Profit" numFmtId="44">
      <sharedItems containsSemiMixedTypes="0" containsString="0" containsNumber="1" minValue="2.9999999999999991" maxValue="158"/>
    </cacheField>
    <cacheField name="Commision 10% for item less than $50. 20% for items more than 50%" numFmtId="0">
      <sharedItems containsSemiMixedTypes="0" containsString="0" containsNumber="1" minValue="0.29999999999999993" maxValue="31.6"/>
    </cacheField>
    <cacheField name="First name" numFmtId="0">
      <sharedItems/>
    </cacheField>
    <cacheField name="Last name" numFmtId="0">
      <sharedItems/>
    </cacheField>
    <cacheField name="Sale Location"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250.787008333333" backgroundQuery="1" createdVersion="5" refreshedVersion="5" minRefreshableVersion="3" recordCount="0" supportSubquery="1" supportAdvancedDrill="1" xr:uid="{00000000-000A-0000-FFFF-FFFF10000000}">
  <cacheSource type="external" connectionId="1"/>
  <cacheFields count="3">
    <cacheField name="[Measures].[Sum of Sale Price]" caption="Sum of Sale Price" numFmtId="0" hierarchy="12" level="32767"/>
    <cacheField name="[Range].[Last name].[Last name]" caption="Last name" numFmtId="0" hierarchy="9" level="1">
      <sharedItems count="4">
        <s v="Barns"/>
        <s v="Hernandez"/>
        <s v="Johnson"/>
        <s v="Smith"/>
      </sharedItems>
    </cacheField>
    <cacheField name="[Range].[First].[First]" caption="First" numFmtId="0" hierarchy="8" level="1">
      <sharedItems count="4">
        <s v="Chalie"/>
        <s v="Juan"/>
        <s v="Hellen"/>
        <s v="Doug"/>
      </sharedItems>
    </cacheField>
  </cacheFields>
  <cacheHierarchies count="15">
    <cacheHierarchy uniqueName="[Range].[Month]" caption="Month" attribute="1" defaultMemberUniqueName="[Range].[Month].[All]" allUniqueName="[Range].[Month].[All]" dimensionUniqueName="[Range]" displayFolder="" count="0" memberValueDatatype="130" unbalanced="0"/>
    <cacheHierarchy uniqueName="[Range].[Transaction Number]" caption="Transaction Number" attribute="1" defaultMemberUniqueName="[Range].[Transaction Number].[All]" allUniqueName="[Range].[Transaction Number].[All]" dimensionUniqueName="[Range]" displayFolder="" count="0" memberValueDatatype="20" unbalanced="0"/>
    <cacheHierarchy uniqueName="[Range].[Product Code]" caption="Product Code" attribute="1" defaultMemberUniqueName="[Range].[Product Code].[All]" allUniqueName="[Range].[Product Code].[All]" dimensionUniqueName="[Range]" displayFolder="" count="0" memberValueDatatype="20" unbalanced="0"/>
    <cacheHierarchy uniqueName="[Range].[Product Description]" caption="Product Description" attribute="1" defaultMemberUniqueName="[Range].[Product Description].[All]" allUniqueName="[Range].[Product Description].[All]" dimensionUniqueName="[Range]" displayFolder="" count="0" memberValueDatatype="130" unbalanced="0"/>
    <cacheHierarchy uniqueName="[Range].[Store Cost]" caption="Store Cost" attribute="1" defaultMemberUniqueName="[Range].[Store Cost].[All]" allUniqueName="[Range].[Store Cost].[All]" dimensionUniqueName="[Range]" displayFolder="" count="0" memberValueDatatype="5" unbalanced="0"/>
    <cacheHierarchy uniqueName="[Range].[Sale Price]" caption="Sale Price" attribute="1" defaultMemberUniqueName="[Range].[Sale Price].[All]" allUniqueName="[Range].[Sale Pric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Commision 10% for item less than $50. 20% for items more than 50%]" caption="Commision 10% for item less than $50. 20% for items more than 50%" attribute="1" defaultMemberUniqueName="[Range].[Commision 10% for item less than $50. 20% for items more than 50%].[All]" allUniqueName="[Range].[Commision 10% for item less than $50. 20% for items more than 50%].[All]" dimensionUniqueName="[Range]" displayFolder="" count="0" memberValueDatatype="5" unbalanced="0"/>
    <cacheHierarchy uniqueName="[Range].[First]" caption="First" attribute="1" defaultMemberUniqueName="[Range].[First].[All]" allUniqueName="[Range].[First].[All]" dimensionUniqueName="[Range]" displayFolder="" count="2" memberValueDatatype="130" unbalanced="0">
      <fieldsUsage count="2">
        <fieldUsage x="-1"/>
        <fieldUsage x="2"/>
      </fieldsUsage>
    </cacheHierarchy>
    <cacheHierarchy uniqueName="[Range].[Last name]" caption="Last name" attribute="1" defaultMemberUniqueName="[Range].[Last name].[All]" allUniqueName="[Range].[Last name].[All]" dimensionUniqueName="[Range]" displayFolder="" count="2" memberValueDatatype="130" unbalanced="0">
      <fieldsUsage count="2">
        <fieldUsage x="-1"/>
        <fieldUsage x="1"/>
      </fieldsUsage>
    </cacheHierarchy>
    <cacheHierarchy uniqueName="[Range].[Column1]" caption="Column1" attribute="1" defaultMemberUniqueName="[Range].[Column1].[All]" allUniqueName="[Range].[Column1].[All]" dimensionUniqueName="[Range]" displayFolder="" count="0" memberValueDatatype="130" unbalanced="0"/>
    <cacheHierarchy uniqueName="[Range].[Sale Location]" caption="Sale Location" attribute="1" defaultMemberUniqueName="[Range].[Sale Location].[All]" allUniqueName="[Range].[Sale Location].[All]" dimensionUniqueName="[Range]" displayFolder="" count="0" memberValueDatatype="130" unbalanced="0"/>
    <cacheHierarchy uniqueName="[Measures].[Sum of Sale Price]" caption="Sum of Sale Price" measure="1" displayFolder="" measureGroup="Range" count="0" oneField="1">
      <fieldsUsage count="1">
        <fieldUsage x="0"/>
      </fieldsUsage>
      <extLst>
        <ext xmlns:x15="http://schemas.microsoft.com/office/spreadsheetml/2010/11/main" uri="{B97F6D7D-B522-45F9-BDA1-12C45D357490}">
          <x15:cacheHierarchy aggregatedColumn="5"/>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0.925411574077" createdVersion="7" refreshedVersion="7" minRefreshableVersion="3" recordCount="172" xr:uid="{67CD0878-C746-4837-BA52-59725E9BE34E}">
  <cacheSource type="worksheet">
    <worksheetSource name="Table1" r:id="rId2"/>
  </cacheSource>
  <cacheFields count="11">
    <cacheField name="Month" numFmtId="14">
      <sharedItems containsBlank="1"/>
    </cacheField>
    <cacheField name="Transaction Number" numFmtId="164">
      <sharedItems containsString="0" containsBlank="1" containsNumber="1" containsInteger="1" minValue="1001" maxValue="1171"/>
    </cacheField>
    <cacheField name="Product Code" numFmtId="0">
      <sharedItems containsString="0" containsBlank="1" containsNumber="1" containsInteger="1" minValue="1109" maxValue="9822"/>
    </cacheField>
    <cacheField name="Product Description" numFmtId="0">
      <sharedItems containsBlank="1"/>
    </cacheField>
    <cacheField name="Store Cost" numFmtId="44">
      <sharedItems containsString="0" containsBlank="1" containsNumber="1" minValue="3" maxValue="344"/>
    </cacheField>
    <cacheField name="Sale Price" numFmtId="44">
      <sharedItems containsString="0" containsBlank="1" containsNumber="1" minValue="7" maxValue="502"/>
    </cacheField>
    <cacheField name="Profit" numFmtId="44">
      <sharedItems containsString="0" containsBlank="1" containsNumber="1" minValue="2.9999999999999991" maxValue="158"/>
    </cacheField>
    <cacheField name="Commision  %" numFmtId="44">
      <sharedItems containsString="0" containsBlank="1" containsNumber="1" minValue="0.29999999999999993" maxValue="31.6"/>
    </cacheField>
    <cacheField name="first name" numFmtId="0">
      <sharedItems containsBlank="1"/>
    </cacheField>
    <cacheField name="Surname" numFmtId="0">
      <sharedItems containsBlank="1" count="5">
        <s v="Barns"/>
        <s v="Hernandez"/>
        <s v="Johnson"/>
        <s v="Smith"/>
        <m/>
      </sharedItems>
    </cacheField>
    <cacheField name="Sale Loc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1">
  <r>
    <x v="0"/>
    <n v="1001"/>
    <n v="9822"/>
    <s v="Pool Cover"/>
    <n v="58.3"/>
    <n v="98.4"/>
    <n v="40.100000000000009"/>
    <n v="8.0200000000000014"/>
    <x v="0"/>
    <x v="0"/>
    <x v="0"/>
  </r>
  <r>
    <x v="0"/>
    <n v="1002"/>
    <n v="2877"/>
    <s v="Net"/>
    <n v="11.4"/>
    <n v="16.3"/>
    <n v="4.9000000000000004"/>
    <n v="0.49000000000000005"/>
    <x v="1"/>
    <x v="1"/>
    <x v="1"/>
  </r>
  <r>
    <x v="0"/>
    <n v="1003"/>
    <n v="2499"/>
    <s v="8 ft Hose"/>
    <n v="6.2"/>
    <n v="9.1999999999999993"/>
    <n v="2.9999999999999991"/>
    <n v="0.29999999999999993"/>
    <x v="2"/>
    <x v="2"/>
    <x v="2"/>
  </r>
  <r>
    <x v="0"/>
    <n v="1004"/>
    <n v="8722"/>
    <s v="Water Pump"/>
    <n v="344"/>
    <n v="502"/>
    <n v="158"/>
    <n v="31.6"/>
    <x v="0"/>
    <x v="0"/>
    <x v="2"/>
  </r>
  <r>
    <x v="0"/>
    <n v="1005"/>
    <n v="1109"/>
    <s v="Chlorine Test Kit"/>
    <n v="3"/>
    <n v="8"/>
    <n v="5"/>
    <n v="0.5"/>
    <x v="2"/>
    <x v="2"/>
    <x v="2"/>
  </r>
  <r>
    <x v="0"/>
    <n v="1006"/>
    <n v="9822"/>
    <s v="Pool Cover"/>
    <n v="58.3"/>
    <n v="98.4"/>
    <n v="40.100000000000009"/>
    <n v="8.0200000000000014"/>
    <x v="2"/>
    <x v="2"/>
    <x v="2"/>
  </r>
  <r>
    <x v="0"/>
    <n v="1007"/>
    <n v="1109"/>
    <s v="Chlorine Test Kit"/>
    <n v="3"/>
    <n v="8"/>
    <n v="5"/>
    <n v="0.5"/>
    <x v="3"/>
    <x v="3"/>
    <x v="0"/>
  </r>
  <r>
    <x v="0"/>
    <n v="1008"/>
    <n v="2877"/>
    <s v="Net"/>
    <n v="11.4"/>
    <n v="16.3"/>
    <n v="4.9000000000000004"/>
    <n v="0.49000000000000005"/>
    <x v="2"/>
    <x v="2"/>
    <x v="0"/>
  </r>
  <r>
    <x v="0"/>
    <n v="1009"/>
    <n v="1109"/>
    <s v="Chlorine Test Kit"/>
    <n v="3"/>
    <n v="8"/>
    <n v="5"/>
    <n v="0.5"/>
    <x v="2"/>
    <x v="2"/>
    <x v="2"/>
  </r>
  <r>
    <x v="0"/>
    <n v="1010"/>
    <n v="2877"/>
    <s v="Net"/>
    <n v="11.4"/>
    <n v="16.3"/>
    <n v="4.9000000000000004"/>
    <n v="0.49000000000000005"/>
    <x v="1"/>
    <x v="1"/>
    <x v="3"/>
  </r>
  <r>
    <x v="0"/>
    <n v="1011"/>
    <n v="2877"/>
    <s v="Net"/>
    <n v="11.4"/>
    <n v="16.3"/>
    <n v="4.9000000000000004"/>
    <n v="0.49000000000000005"/>
    <x v="1"/>
    <x v="1"/>
    <x v="2"/>
  </r>
  <r>
    <x v="0"/>
    <n v="1012"/>
    <n v="4421"/>
    <s v="Skimmer"/>
    <n v="45"/>
    <n v="87"/>
    <n v="42"/>
    <n v="8.4"/>
    <x v="2"/>
    <x v="2"/>
    <x v="0"/>
  </r>
  <r>
    <x v="0"/>
    <n v="1013"/>
    <n v="9212"/>
    <s v="1 Gal Muratic Acid"/>
    <n v="4"/>
    <n v="7"/>
    <n v="3"/>
    <n v="0.30000000000000004"/>
    <x v="3"/>
    <x v="3"/>
    <x v="3"/>
  </r>
  <r>
    <x v="0"/>
    <n v="1014"/>
    <n v="8722"/>
    <s v="Water Pump"/>
    <n v="344"/>
    <n v="502"/>
    <n v="158"/>
    <n v="31.6"/>
    <x v="0"/>
    <x v="0"/>
    <x v="1"/>
  </r>
  <r>
    <x v="0"/>
    <n v="1015"/>
    <n v="2877"/>
    <s v="Net"/>
    <n v="11.4"/>
    <n v="16.3"/>
    <n v="4.9000000000000004"/>
    <n v="0.49000000000000005"/>
    <x v="3"/>
    <x v="3"/>
    <x v="2"/>
  </r>
  <r>
    <x v="0"/>
    <n v="1016"/>
    <n v="2499"/>
    <s v="8 ft Hose"/>
    <n v="6.2"/>
    <n v="9.1999999999999993"/>
    <n v="2.9999999999999991"/>
    <n v="0.29999999999999993"/>
    <x v="2"/>
    <x v="2"/>
    <x v="1"/>
  </r>
  <r>
    <x v="1"/>
    <n v="1017"/>
    <n v="2242"/>
    <s v="AutoVac"/>
    <n v="60"/>
    <n v="124"/>
    <n v="64"/>
    <n v="12.8"/>
    <x v="1"/>
    <x v="1"/>
    <x v="0"/>
  </r>
  <r>
    <x v="1"/>
    <n v="1018"/>
    <n v="1109"/>
    <s v="Chlorine Test Kit"/>
    <n v="3"/>
    <n v="8"/>
    <n v="5"/>
    <n v="0.5"/>
    <x v="2"/>
    <x v="2"/>
    <x v="1"/>
  </r>
  <r>
    <x v="1"/>
    <n v="1019"/>
    <n v="2499"/>
    <s v="8 ft Hose"/>
    <n v="6.2"/>
    <n v="9.1999999999999993"/>
    <n v="2.9999999999999991"/>
    <n v="0.29999999999999993"/>
    <x v="2"/>
    <x v="2"/>
    <x v="3"/>
  </r>
  <r>
    <x v="1"/>
    <n v="1020"/>
    <n v="2499"/>
    <s v="8 ft Hose"/>
    <n v="6.2"/>
    <n v="9.1999999999999993"/>
    <n v="2.9999999999999991"/>
    <n v="0.29999999999999993"/>
    <x v="2"/>
    <x v="2"/>
    <x v="4"/>
  </r>
  <r>
    <x v="1"/>
    <n v="1021"/>
    <n v="1109"/>
    <s v="Chlorine Test Kit"/>
    <n v="3"/>
    <n v="8"/>
    <n v="5"/>
    <n v="0.5"/>
    <x v="1"/>
    <x v="1"/>
    <x v="3"/>
  </r>
  <r>
    <x v="1"/>
    <n v="1022"/>
    <n v="2877"/>
    <s v="Net"/>
    <n v="11.4"/>
    <n v="16.3"/>
    <n v="4.9000000000000004"/>
    <n v="0.49000000000000005"/>
    <x v="2"/>
    <x v="2"/>
    <x v="5"/>
  </r>
  <r>
    <x v="1"/>
    <n v="1023"/>
    <n v="1109"/>
    <s v="Chlorine Test Kit"/>
    <n v="3"/>
    <n v="8"/>
    <n v="5"/>
    <n v="0.5"/>
    <x v="3"/>
    <x v="3"/>
    <x v="0"/>
  </r>
  <r>
    <x v="1"/>
    <n v="1024"/>
    <n v="9212"/>
    <s v="1 Gal Muratic Acid"/>
    <n v="4"/>
    <n v="7"/>
    <n v="3"/>
    <n v="0.30000000000000004"/>
    <x v="1"/>
    <x v="1"/>
    <x v="5"/>
  </r>
  <r>
    <x v="1"/>
    <n v="1025"/>
    <n v="2877"/>
    <s v="Net"/>
    <n v="11.4"/>
    <n v="16.3"/>
    <n v="4.9000000000000004"/>
    <n v="0.49000000000000005"/>
    <x v="3"/>
    <x v="3"/>
    <x v="4"/>
  </r>
  <r>
    <x v="1"/>
    <n v="1026"/>
    <n v="6119"/>
    <s v="Algea Killer 8 oz"/>
    <n v="9"/>
    <n v="14"/>
    <n v="5"/>
    <n v="0.5"/>
    <x v="3"/>
    <x v="3"/>
    <x v="0"/>
  </r>
  <r>
    <x v="1"/>
    <n v="1027"/>
    <n v="6119"/>
    <s v="Algea Killer 8 oz"/>
    <n v="9"/>
    <n v="14"/>
    <n v="5"/>
    <n v="0.5"/>
    <x v="0"/>
    <x v="0"/>
    <x v="4"/>
  </r>
  <r>
    <x v="1"/>
    <n v="1028"/>
    <n v="8722"/>
    <s v="Water Pump"/>
    <n v="344"/>
    <n v="502"/>
    <n v="158"/>
    <n v="31.6"/>
    <x v="0"/>
    <x v="0"/>
    <x v="2"/>
  </r>
  <r>
    <x v="1"/>
    <n v="1029"/>
    <n v="2499"/>
    <s v="8 ft Hose"/>
    <n v="6.2"/>
    <n v="9.1999999999999993"/>
    <n v="2.9999999999999991"/>
    <n v="0.29999999999999993"/>
    <x v="1"/>
    <x v="1"/>
    <x v="2"/>
  </r>
  <r>
    <x v="1"/>
    <n v="1030"/>
    <n v="4421"/>
    <s v="Skimmer"/>
    <n v="45"/>
    <n v="87"/>
    <n v="42"/>
    <n v="8.4"/>
    <x v="1"/>
    <x v="1"/>
    <x v="4"/>
  </r>
  <r>
    <x v="1"/>
    <n v="1031"/>
    <n v="1109"/>
    <s v="Chlorine Test Kit"/>
    <n v="3"/>
    <n v="8"/>
    <n v="5"/>
    <n v="0.5"/>
    <x v="1"/>
    <x v="1"/>
    <x v="1"/>
  </r>
  <r>
    <x v="1"/>
    <n v="1032"/>
    <n v="2877"/>
    <s v="Net"/>
    <n v="11.4"/>
    <n v="16.3"/>
    <n v="4.9000000000000004"/>
    <n v="0.49000000000000005"/>
    <x v="0"/>
    <x v="0"/>
    <x v="2"/>
  </r>
  <r>
    <x v="1"/>
    <n v="1033"/>
    <n v="9822"/>
    <s v="Pool Cover"/>
    <n v="58.3"/>
    <n v="98.4"/>
    <n v="40.100000000000009"/>
    <n v="8.0200000000000014"/>
    <x v="1"/>
    <x v="1"/>
    <x v="1"/>
  </r>
  <r>
    <x v="1"/>
    <n v="1034"/>
    <n v="2877"/>
    <s v="Net"/>
    <n v="11.4"/>
    <n v="16.3"/>
    <n v="4.9000000000000004"/>
    <n v="0.49000000000000005"/>
    <x v="1"/>
    <x v="1"/>
    <x v="3"/>
  </r>
  <r>
    <x v="2"/>
    <n v="1035"/>
    <n v="2499"/>
    <s v="8 ft Hose"/>
    <n v="6.2"/>
    <n v="9.1999999999999993"/>
    <n v="2.9999999999999991"/>
    <n v="0.29999999999999993"/>
    <x v="3"/>
    <x v="3"/>
    <x v="1"/>
  </r>
  <r>
    <x v="2"/>
    <n v="1036"/>
    <n v="2499"/>
    <s v="8 ft Hose"/>
    <n v="6.2"/>
    <n v="9.1999999999999993"/>
    <n v="2.9999999999999991"/>
    <n v="0.29999999999999993"/>
    <x v="1"/>
    <x v="1"/>
    <x v="4"/>
  </r>
  <r>
    <x v="2"/>
    <n v="1037"/>
    <n v="6622"/>
    <s v="5 Gal Chlorine"/>
    <n v="42"/>
    <n v="77"/>
    <n v="35"/>
    <n v="7"/>
    <x v="1"/>
    <x v="1"/>
    <x v="4"/>
  </r>
  <r>
    <x v="2"/>
    <n v="1038"/>
    <n v="2499"/>
    <s v="8 ft Hose"/>
    <n v="6.2"/>
    <n v="9.1999999999999993"/>
    <n v="2.9999999999999991"/>
    <n v="0.29999999999999993"/>
    <x v="1"/>
    <x v="1"/>
    <x v="4"/>
  </r>
  <r>
    <x v="2"/>
    <n v="1039"/>
    <n v="2877"/>
    <s v="Net"/>
    <n v="11.4"/>
    <n v="16.3"/>
    <n v="4.9000000000000004"/>
    <n v="0.49000000000000005"/>
    <x v="1"/>
    <x v="1"/>
    <x v="1"/>
  </r>
  <r>
    <x v="2"/>
    <n v="1040"/>
    <n v="1109"/>
    <s v="Chlorine Test Kit"/>
    <n v="3"/>
    <n v="8"/>
    <n v="5"/>
    <n v="0.5"/>
    <x v="1"/>
    <x v="1"/>
    <x v="2"/>
  </r>
  <r>
    <x v="2"/>
    <n v="1041"/>
    <n v="2499"/>
    <s v="8 ft Hose"/>
    <n v="6.2"/>
    <n v="9.1999999999999993"/>
    <n v="2.9999999999999991"/>
    <n v="0.29999999999999993"/>
    <x v="0"/>
    <x v="0"/>
    <x v="0"/>
  </r>
  <r>
    <x v="2"/>
    <n v="1042"/>
    <n v="8722"/>
    <s v="Water Pump"/>
    <n v="344"/>
    <n v="502"/>
    <n v="158"/>
    <n v="31.6"/>
    <x v="2"/>
    <x v="2"/>
    <x v="0"/>
  </r>
  <r>
    <x v="2"/>
    <n v="1043"/>
    <n v="2242"/>
    <s v="AutoVac"/>
    <n v="60"/>
    <n v="124"/>
    <n v="64"/>
    <n v="12.8"/>
    <x v="2"/>
    <x v="2"/>
    <x v="1"/>
  </r>
  <r>
    <x v="2"/>
    <n v="1044"/>
    <n v="2877"/>
    <s v="Net"/>
    <n v="11.4"/>
    <n v="16.3"/>
    <n v="4.9000000000000004"/>
    <n v="0.49000000000000005"/>
    <x v="2"/>
    <x v="2"/>
    <x v="1"/>
  </r>
  <r>
    <x v="2"/>
    <n v="1045"/>
    <n v="8722"/>
    <s v="Water Pump"/>
    <n v="344"/>
    <n v="502"/>
    <n v="158"/>
    <n v="31.6"/>
    <x v="3"/>
    <x v="3"/>
    <x v="2"/>
  </r>
  <r>
    <x v="2"/>
    <n v="1046"/>
    <n v="6119"/>
    <s v="Algea Killer 8 oz"/>
    <n v="9"/>
    <n v="14"/>
    <n v="5"/>
    <n v="0.5"/>
    <x v="1"/>
    <x v="1"/>
    <x v="5"/>
  </r>
  <r>
    <x v="2"/>
    <n v="1047"/>
    <n v="6622"/>
    <s v="5 Gal Chlorine"/>
    <n v="42"/>
    <n v="77"/>
    <n v="35"/>
    <n v="7"/>
    <x v="3"/>
    <x v="3"/>
    <x v="2"/>
  </r>
  <r>
    <x v="2"/>
    <n v="1048"/>
    <n v="8722"/>
    <s v="Water Pump"/>
    <n v="344"/>
    <n v="502"/>
    <n v="158"/>
    <n v="31.6"/>
    <x v="0"/>
    <x v="0"/>
    <x v="2"/>
  </r>
  <r>
    <x v="3"/>
    <n v="1049"/>
    <n v="2499"/>
    <s v="8 ft Hose"/>
    <n v="6.2"/>
    <n v="9.1999999999999993"/>
    <n v="2.9999999999999991"/>
    <n v="0.29999999999999993"/>
    <x v="0"/>
    <x v="0"/>
    <x v="3"/>
  </r>
  <r>
    <x v="3"/>
    <n v="1050"/>
    <n v="2877"/>
    <s v="Net"/>
    <n v="11.4"/>
    <n v="16.3"/>
    <n v="4.9000000000000004"/>
    <n v="0.49000000000000005"/>
    <x v="0"/>
    <x v="0"/>
    <x v="2"/>
  </r>
  <r>
    <x v="3"/>
    <n v="1051"/>
    <n v="6119"/>
    <s v="Algea Killer 8 oz"/>
    <n v="9"/>
    <n v="14"/>
    <n v="5"/>
    <n v="0.5"/>
    <x v="2"/>
    <x v="2"/>
    <x v="5"/>
  </r>
  <r>
    <x v="3"/>
    <n v="1052"/>
    <n v="6622"/>
    <s v="5 Gal Chlorine"/>
    <n v="42"/>
    <n v="77"/>
    <n v="35"/>
    <n v="7"/>
    <x v="2"/>
    <x v="2"/>
    <x v="2"/>
  </r>
  <r>
    <x v="3"/>
    <n v="1053"/>
    <n v="2242"/>
    <s v="AutoVac"/>
    <n v="60"/>
    <n v="124"/>
    <n v="64"/>
    <n v="12.8"/>
    <x v="0"/>
    <x v="0"/>
    <x v="1"/>
  </r>
  <r>
    <x v="3"/>
    <n v="1054"/>
    <n v="4421"/>
    <s v="Skimmer"/>
    <n v="45"/>
    <n v="87"/>
    <n v="42"/>
    <n v="8.4"/>
    <x v="2"/>
    <x v="2"/>
    <x v="4"/>
  </r>
  <r>
    <x v="3"/>
    <n v="1055"/>
    <n v="6119"/>
    <s v="Algea Killer 8 oz"/>
    <n v="9"/>
    <n v="14"/>
    <n v="5"/>
    <n v="0.5"/>
    <x v="1"/>
    <x v="1"/>
    <x v="4"/>
  </r>
  <r>
    <x v="3"/>
    <n v="1056"/>
    <n v="1109"/>
    <s v="Chlorine Test Kit"/>
    <n v="3"/>
    <n v="8"/>
    <n v="5"/>
    <n v="0.5"/>
    <x v="2"/>
    <x v="2"/>
    <x v="1"/>
  </r>
  <r>
    <x v="3"/>
    <n v="1057"/>
    <n v="2499"/>
    <s v="8 ft Hose"/>
    <n v="6.2"/>
    <n v="9.1999999999999993"/>
    <n v="2.9999999999999991"/>
    <n v="0.29999999999999993"/>
    <x v="1"/>
    <x v="1"/>
    <x v="1"/>
  </r>
  <r>
    <x v="3"/>
    <n v="1058"/>
    <n v="6119"/>
    <s v="Algea Killer 8 oz"/>
    <n v="9"/>
    <n v="14"/>
    <n v="5"/>
    <n v="0.5"/>
    <x v="3"/>
    <x v="3"/>
    <x v="2"/>
  </r>
  <r>
    <x v="3"/>
    <n v="1059"/>
    <n v="2242"/>
    <s v="AutoVac"/>
    <n v="60"/>
    <n v="124"/>
    <n v="64"/>
    <n v="12.8"/>
    <x v="2"/>
    <x v="2"/>
    <x v="2"/>
  </r>
  <r>
    <x v="3"/>
    <n v="1060"/>
    <n v="6119"/>
    <s v="Algea Killer 8 oz"/>
    <n v="9"/>
    <n v="14"/>
    <n v="5"/>
    <n v="0.5"/>
    <x v="2"/>
    <x v="2"/>
    <x v="4"/>
  </r>
  <r>
    <x v="4"/>
    <n v="1061"/>
    <n v="1109"/>
    <s v="Chlorine Test Kit"/>
    <n v="3"/>
    <n v="8"/>
    <n v="5"/>
    <n v="0.5"/>
    <x v="2"/>
    <x v="2"/>
    <x v="4"/>
  </r>
  <r>
    <x v="4"/>
    <n v="1062"/>
    <n v="2499"/>
    <s v="8 ft Hose"/>
    <n v="6.2"/>
    <n v="9.1999999999999993"/>
    <n v="2.9999999999999991"/>
    <n v="0.29999999999999993"/>
    <x v="0"/>
    <x v="0"/>
    <x v="2"/>
  </r>
  <r>
    <x v="4"/>
    <n v="1063"/>
    <n v="1109"/>
    <s v="Chlorine Test Kit"/>
    <n v="3"/>
    <n v="8"/>
    <n v="5"/>
    <n v="0.5"/>
    <x v="2"/>
    <x v="2"/>
    <x v="1"/>
  </r>
  <r>
    <x v="4"/>
    <n v="1064"/>
    <n v="2499"/>
    <s v="8 ft Hose"/>
    <n v="6.2"/>
    <n v="9.1999999999999993"/>
    <n v="2.9999999999999991"/>
    <n v="0.29999999999999993"/>
    <x v="3"/>
    <x v="3"/>
    <x v="2"/>
  </r>
  <r>
    <x v="4"/>
    <n v="1065"/>
    <n v="2499"/>
    <s v="8 ft Hose"/>
    <n v="6.2"/>
    <n v="9.1999999999999993"/>
    <n v="2.9999999999999991"/>
    <n v="0.29999999999999993"/>
    <x v="2"/>
    <x v="2"/>
    <x v="0"/>
  </r>
  <r>
    <x v="4"/>
    <n v="1066"/>
    <n v="2877"/>
    <s v="Net"/>
    <n v="11.4"/>
    <n v="16.3"/>
    <n v="4.9000000000000004"/>
    <n v="0.49000000000000005"/>
    <x v="2"/>
    <x v="2"/>
    <x v="4"/>
  </r>
  <r>
    <x v="4"/>
    <n v="1067"/>
    <n v="2877"/>
    <s v="Net"/>
    <n v="11.4"/>
    <n v="16.3"/>
    <n v="4.9000000000000004"/>
    <n v="0.49000000000000005"/>
    <x v="2"/>
    <x v="2"/>
    <x v="5"/>
  </r>
  <r>
    <x v="4"/>
    <n v="1068"/>
    <n v="6119"/>
    <s v="Algea Killer 8 oz"/>
    <n v="9"/>
    <n v="14"/>
    <n v="5"/>
    <n v="0.5"/>
    <x v="1"/>
    <x v="1"/>
    <x v="1"/>
  </r>
  <r>
    <x v="4"/>
    <n v="1069"/>
    <n v="1109"/>
    <s v="Chlorine Test Kit"/>
    <n v="3"/>
    <n v="8"/>
    <n v="5"/>
    <n v="0.5"/>
    <x v="2"/>
    <x v="2"/>
    <x v="2"/>
  </r>
  <r>
    <x v="4"/>
    <n v="1070"/>
    <n v="2499"/>
    <s v="8 ft Hose"/>
    <n v="6.2"/>
    <n v="9.1999999999999993"/>
    <n v="2.9999999999999991"/>
    <n v="0.29999999999999993"/>
    <x v="3"/>
    <x v="3"/>
    <x v="2"/>
  </r>
  <r>
    <x v="4"/>
    <n v="1071"/>
    <n v="1109"/>
    <s v="Chlorine Test Kit"/>
    <n v="3"/>
    <n v="8"/>
    <n v="5"/>
    <n v="0.5"/>
    <x v="0"/>
    <x v="0"/>
    <x v="2"/>
  </r>
  <r>
    <x v="4"/>
    <n v="1072"/>
    <n v="1109"/>
    <s v="Chlorine Test Kit"/>
    <n v="3"/>
    <n v="8"/>
    <n v="5"/>
    <n v="0.5"/>
    <x v="2"/>
    <x v="2"/>
    <x v="4"/>
  </r>
  <r>
    <x v="4"/>
    <n v="1073"/>
    <n v="6622"/>
    <s v="5 Gal Chlorine"/>
    <n v="42"/>
    <n v="77"/>
    <n v="35"/>
    <n v="7"/>
    <x v="2"/>
    <x v="2"/>
    <x v="1"/>
  </r>
  <r>
    <x v="4"/>
    <n v="1074"/>
    <n v="2877"/>
    <s v="Net"/>
    <n v="11.4"/>
    <n v="16.3"/>
    <n v="4.9000000000000004"/>
    <n v="0.49000000000000005"/>
    <x v="2"/>
    <x v="2"/>
    <x v="2"/>
  </r>
  <r>
    <x v="4"/>
    <n v="1075"/>
    <n v="1109"/>
    <s v="Chlorine Test Kit"/>
    <n v="3"/>
    <n v="8"/>
    <n v="5"/>
    <n v="0.5"/>
    <x v="3"/>
    <x v="3"/>
    <x v="1"/>
  </r>
  <r>
    <x v="4"/>
    <n v="1076"/>
    <n v="1109"/>
    <s v="Chlorine Test Kit"/>
    <n v="3"/>
    <n v="8"/>
    <n v="5"/>
    <n v="0.5"/>
    <x v="1"/>
    <x v="1"/>
    <x v="2"/>
  </r>
  <r>
    <x v="4"/>
    <n v="1077"/>
    <n v="9822"/>
    <s v="Pool Cover"/>
    <n v="58.3"/>
    <n v="98.4"/>
    <n v="40.100000000000009"/>
    <n v="8.0200000000000014"/>
    <x v="3"/>
    <x v="3"/>
    <x v="2"/>
  </r>
  <r>
    <x v="4"/>
    <n v="1078"/>
    <n v="2877"/>
    <s v="Net"/>
    <n v="11.4"/>
    <n v="16.3"/>
    <n v="4.9000000000000004"/>
    <n v="0.49000000000000005"/>
    <x v="1"/>
    <x v="1"/>
    <x v="4"/>
  </r>
  <r>
    <x v="5"/>
    <n v="1079"/>
    <n v="2877"/>
    <s v="Net"/>
    <n v="11.4"/>
    <n v="16.3"/>
    <n v="4.9000000000000004"/>
    <n v="0.49000000000000005"/>
    <x v="1"/>
    <x v="1"/>
    <x v="0"/>
  </r>
  <r>
    <x v="5"/>
    <n v="1080"/>
    <n v="4421"/>
    <s v="Skimmer"/>
    <n v="45"/>
    <n v="87"/>
    <n v="42"/>
    <n v="8.4"/>
    <x v="2"/>
    <x v="2"/>
    <x v="1"/>
  </r>
  <r>
    <x v="5"/>
    <n v="1081"/>
    <n v="6119"/>
    <s v="Algea Killer 8 oz"/>
    <n v="9"/>
    <n v="14"/>
    <n v="5"/>
    <n v="0.5"/>
    <x v="2"/>
    <x v="2"/>
    <x v="5"/>
  </r>
  <r>
    <x v="5"/>
    <n v="1082"/>
    <n v="1109"/>
    <s v="Chlorine Test Kit"/>
    <n v="3"/>
    <n v="8"/>
    <n v="5"/>
    <n v="0.5"/>
    <x v="0"/>
    <x v="0"/>
    <x v="1"/>
  </r>
  <r>
    <x v="5"/>
    <n v="1083"/>
    <n v="1109"/>
    <s v="Chlorine Test Kit"/>
    <n v="3"/>
    <n v="8"/>
    <n v="5"/>
    <n v="0.5"/>
    <x v="0"/>
    <x v="0"/>
    <x v="4"/>
  </r>
  <r>
    <x v="5"/>
    <n v="1084"/>
    <n v="6119"/>
    <s v="Algea Killer 8 oz"/>
    <n v="9"/>
    <n v="14"/>
    <n v="5"/>
    <n v="0.5"/>
    <x v="0"/>
    <x v="0"/>
    <x v="2"/>
  </r>
  <r>
    <x v="5"/>
    <n v="1085"/>
    <n v="9822"/>
    <s v="Pool Cover"/>
    <n v="58.3"/>
    <n v="98.4"/>
    <n v="40.100000000000009"/>
    <n v="8.0200000000000014"/>
    <x v="2"/>
    <x v="2"/>
    <x v="4"/>
  </r>
  <r>
    <x v="5"/>
    <n v="1086"/>
    <n v="1109"/>
    <s v="Chlorine Test Kit"/>
    <n v="3"/>
    <n v="8"/>
    <n v="5"/>
    <n v="0.5"/>
    <x v="3"/>
    <x v="3"/>
    <x v="2"/>
  </r>
  <r>
    <x v="5"/>
    <n v="1087"/>
    <n v="2499"/>
    <s v="8 ft Hose"/>
    <n v="6.2"/>
    <n v="9.1999999999999993"/>
    <n v="2.9999999999999991"/>
    <n v="0.29999999999999993"/>
    <x v="0"/>
    <x v="0"/>
    <x v="1"/>
  </r>
  <r>
    <x v="5"/>
    <n v="1088"/>
    <n v="2499"/>
    <s v="8 ft Hose"/>
    <n v="6.2"/>
    <n v="9.1999999999999993"/>
    <n v="2.9999999999999991"/>
    <n v="0.29999999999999993"/>
    <x v="0"/>
    <x v="0"/>
    <x v="0"/>
  </r>
  <r>
    <x v="5"/>
    <n v="1089"/>
    <n v="6119"/>
    <s v="Algea Killer 8 oz"/>
    <n v="9"/>
    <n v="14"/>
    <n v="5"/>
    <n v="0.5"/>
    <x v="2"/>
    <x v="2"/>
    <x v="4"/>
  </r>
  <r>
    <x v="5"/>
    <n v="1090"/>
    <n v="2877"/>
    <s v="Net"/>
    <n v="11.4"/>
    <n v="16.3"/>
    <n v="4.9000000000000004"/>
    <n v="0.49000000000000005"/>
    <x v="0"/>
    <x v="0"/>
    <x v="1"/>
  </r>
  <r>
    <x v="5"/>
    <n v="1091"/>
    <n v="2877"/>
    <s v="Net"/>
    <n v="11.4"/>
    <n v="16.3"/>
    <n v="4.9000000000000004"/>
    <n v="0.49000000000000005"/>
    <x v="3"/>
    <x v="3"/>
    <x v="4"/>
  </r>
  <r>
    <x v="5"/>
    <n v="1092"/>
    <n v="2877"/>
    <s v="Net"/>
    <n v="11.4"/>
    <n v="16.3"/>
    <n v="4.9000000000000004"/>
    <n v="0.49000000000000005"/>
    <x v="2"/>
    <x v="2"/>
    <x v="1"/>
  </r>
  <r>
    <x v="5"/>
    <n v="1093"/>
    <n v="6119"/>
    <s v="Algea Killer 8 oz"/>
    <n v="9"/>
    <n v="14"/>
    <n v="5"/>
    <n v="0.5"/>
    <x v="1"/>
    <x v="1"/>
    <x v="2"/>
  </r>
  <r>
    <x v="5"/>
    <n v="1094"/>
    <n v="6119"/>
    <s v="Algea Killer 8 oz"/>
    <n v="9"/>
    <n v="14"/>
    <n v="5"/>
    <n v="0.5"/>
    <x v="2"/>
    <x v="2"/>
    <x v="1"/>
  </r>
  <r>
    <x v="5"/>
    <n v="1095"/>
    <n v="2499"/>
    <s v="8 ft Hose"/>
    <n v="6.2"/>
    <n v="9.1999999999999993"/>
    <n v="2.9999999999999991"/>
    <n v="0.29999999999999993"/>
    <x v="3"/>
    <x v="3"/>
    <x v="2"/>
  </r>
  <r>
    <x v="5"/>
    <n v="1096"/>
    <n v="6119"/>
    <s v="Algea Killer 8 oz"/>
    <n v="9"/>
    <n v="14"/>
    <n v="5"/>
    <n v="0.5"/>
    <x v="2"/>
    <x v="2"/>
    <x v="2"/>
  </r>
  <r>
    <x v="5"/>
    <n v="1097"/>
    <n v="9212"/>
    <s v="1 Gal Muratic Acid"/>
    <n v="4"/>
    <n v="7"/>
    <n v="3"/>
    <n v="0.30000000000000004"/>
    <x v="3"/>
    <x v="3"/>
    <x v="4"/>
  </r>
  <r>
    <x v="5"/>
    <n v="1098"/>
    <n v="2877"/>
    <s v="Net"/>
    <n v="11.4"/>
    <n v="16.3"/>
    <n v="4.9000000000000004"/>
    <n v="0.49000000000000005"/>
    <x v="1"/>
    <x v="1"/>
    <x v="0"/>
  </r>
  <r>
    <x v="6"/>
    <n v="1099"/>
    <n v="2877"/>
    <s v="Net"/>
    <n v="11.4"/>
    <n v="16.3"/>
    <n v="4.9000000000000004"/>
    <n v="0.49000000000000005"/>
    <x v="2"/>
    <x v="2"/>
    <x v="1"/>
  </r>
  <r>
    <x v="6"/>
    <n v="1100"/>
    <n v="6119"/>
    <s v="Algea Killer 8 oz"/>
    <n v="9"/>
    <n v="14"/>
    <n v="5"/>
    <n v="0.5"/>
    <x v="0"/>
    <x v="0"/>
    <x v="5"/>
  </r>
  <r>
    <x v="6"/>
    <n v="1101"/>
    <n v="2499"/>
    <s v="8 ft Hose"/>
    <n v="6.2"/>
    <n v="9.1999999999999993"/>
    <n v="2.9999999999999991"/>
    <n v="0.29999999999999993"/>
    <x v="2"/>
    <x v="2"/>
    <x v="1"/>
  </r>
  <r>
    <x v="6"/>
    <n v="1102"/>
    <n v="2242"/>
    <s v="AutoVac"/>
    <n v="60"/>
    <n v="124"/>
    <n v="64"/>
    <n v="12.8"/>
    <x v="1"/>
    <x v="1"/>
    <x v="4"/>
  </r>
  <r>
    <x v="6"/>
    <n v="1103"/>
    <n v="2877"/>
    <s v="Net"/>
    <n v="11.4"/>
    <n v="16.3"/>
    <n v="4.9000000000000004"/>
    <n v="0.49000000000000005"/>
    <x v="1"/>
    <x v="1"/>
    <x v="2"/>
  </r>
  <r>
    <x v="6"/>
    <n v="1104"/>
    <n v="2877"/>
    <s v="Net"/>
    <n v="11.4"/>
    <n v="16.3"/>
    <n v="4.9000000000000004"/>
    <n v="0.49000000000000005"/>
    <x v="2"/>
    <x v="2"/>
    <x v="4"/>
  </r>
  <r>
    <x v="6"/>
    <n v="1105"/>
    <n v="2499"/>
    <s v="8 ft Hose"/>
    <n v="6.2"/>
    <n v="9.1999999999999993"/>
    <n v="2.9999999999999991"/>
    <n v="0.29999999999999993"/>
    <x v="1"/>
    <x v="1"/>
    <x v="2"/>
  </r>
  <r>
    <x v="6"/>
    <n v="1106"/>
    <n v="9822"/>
    <s v="Pool Cover"/>
    <n v="58.3"/>
    <n v="98.4"/>
    <n v="40.100000000000009"/>
    <n v="8.0200000000000014"/>
    <x v="1"/>
    <x v="1"/>
    <x v="1"/>
  </r>
  <r>
    <x v="6"/>
    <n v="1107"/>
    <n v="1109"/>
    <s v="Chlorine Test Kit"/>
    <n v="3"/>
    <n v="8"/>
    <n v="5"/>
    <n v="0.5"/>
    <x v="3"/>
    <x v="3"/>
    <x v="0"/>
  </r>
  <r>
    <x v="6"/>
    <n v="1108"/>
    <n v="9822"/>
    <s v="Pool Cover"/>
    <n v="58.3"/>
    <n v="98.4"/>
    <n v="40.100000000000009"/>
    <n v="8.0200000000000014"/>
    <x v="2"/>
    <x v="2"/>
    <x v="4"/>
  </r>
  <r>
    <x v="6"/>
    <n v="1109"/>
    <n v="8722"/>
    <s v="Water Pump"/>
    <n v="344"/>
    <n v="502"/>
    <n v="158"/>
    <n v="31.6"/>
    <x v="1"/>
    <x v="1"/>
    <x v="1"/>
  </r>
  <r>
    <x v="6"/>
    <n v="1110"/>
    <n v="8722"/>
    <s v="Water Pump"/>
    <n v="344"/>
    <n v="502"/>
    <n v="158"/>
    <n v="31.6"/>
    <x v="3"/>
    <x v="3"/>
    <x v="4"/>
  </r>
  <r>
    <x v="6"/>
    <n v="1111"/>
    <n v="6622"/>
    <s v="5 Gal Chlorine"/>
    <n v="42"/>
    <n v="77"/>
    <n v="35"/>
    <n v="7"/>
    <x v="3"/>
    <x v="3"/>
    <x v="1"/>
  </r>
  <r>
    <x v="6"/>
    <n v="1112"/>
    <n v="6622"/>
    <s v="5 Gal Chlorine"/>
    <n v="42"/>
    <n v="77"/>
    <n v="35"/>
    <n v="7"/>
    <x v="2"/>
    <x v="2"/>
    <x v="2"/>
  </r>
  <r>
    <x v="6"/>
    <n v="1113"/>
    <n v="9822"/>
    <s v="Pool Cover"/>
    <n v="58.3"/>
    <n v="98.4"/>
    <n v="40.100000000000009"/>
    <n v="8.0200000000000014"/>
    <x v="0"/>
    <x v="0"/>
    <x v="1"/>
  </r>
  <r>
    <x v="6"/>
    <n v="1114"/>
    <n v="2242"/>
    <s v="AutoVac"/>
    <n v="60"/>
    <n v="124"/>
    <n v="64"/>
    <n v="12.8"/>
    <x v="1"/>
    <x v="1"/>
    <x v="2"/>
  </r>
  <r>
    <x v="6"/>
    <n v="1115"/>
    <n v="8722"/>
    <s v="Water Pump"/>
    <n v="344"/>
    <n v="502"/>
    <n v="158"/>
    <n v="31.6"/>
    <x v="0"/>
    <x v="0"/>
    <x v="2"/>
  </r>
  <r>
    <x v="6"/>
    <n v="1116"/>
    <n v="6622"/>
    <s v="5 Gal Chlorine"/>
    <n v="42"/>
    <n v="77"/>
    <n v="35"/>
    <n v="7"/>
    <x v="2"/>
    <x v="2"/>
    <x v="4"/>
  </r>
  <r>
    <x v="6"/>
    <n v="1117"/>
    <n v="8722"/>
    <s v="Water Pump"/>
    <n v="344"/>
    <n v="502"/>
    <n v="158"/>
    <n v="31.6"/>
    <x v="3"/>
    <x v="3"/>
    <x v="0"/>
  </r>
  <r>
    <x v="6"/>
    <n v="1118"/>
    <n v="9822"/>
    <s v="Pool Cover"/>
    <n v="58.3"/>
    <n v="98.4"/>
    <n v="40.100000000000009"/>
    <n v="8.0200000000000014"/>
    <x v="1"/>
    <x v="1"/>
    <x v="1"/>
  </r>
  <r>
    <x v="6"/>
    <n v="1119"/>
    <n v="2242"/>
    <s v="AutoVac"/>
    <n v="60"/>
    <n v="124"/>
    <n v="64"/>
    <n v="12.8"/>
    <x v="0"/>
    <x v="0"/>
    <x v="5"/>
  </r>
  <r>
    <x v="6"/>
    <n v="1120"/>
    <n v="2242"/>
    <s v="AutoVac"/>
    <n v="60"/>
    <n v="124"/>
    <n v="64"/>
    <n v="12.8"/>
    <x v="2"/>
    <x v="2"/>
    <x v="1"/>
  </r>
  <r>
    <x v="6"/>
    <n v="1121"/>
    <n v="4421"/>
    <s v="Skimmer"/>
    <n v="45"/>
    <n v="87"/>
    <n v="42"/>
    <n v="8.4"/>
    <x v="2"/>
    <x v="2"/>
    <x v="4"/>
  </r>
  <r>
    <x v="6"/>
    <n v="1122"/>
    <n v="8722"/>
    <s v="Water Pump"/>
    <n v="344"/>
    <n v="502"/>
    <n v="158"/>
    <n v="31.6"/>
    <x v="2"/>
    <x v="2"/>
    <x v="2"/>
  </r>
  <r>
    <x v="6"/>
    <n v="1123"/>
    <n v="9822"/>
    <s v="Pool Cover"/>
    <n v="58.3"/>
    <n v="98.4"/>
    <n v="40.100000000000009"/>
    <n v="8.0200000000000014"/>
    <x v="2"/>
    <x v="2"/>
    <x v="4"/>
  </r>
  <r>
    <x v="6"/>
    <n v="1124"/>
    <n v="4421"/>
    <s v="Skimmer"/>
    <n v="45"/>
    <n v="87"/>
    <n v="42"/>
    <n v="8.4"/>
    <x v="2"/>
    <x v="2"/>
    <x v="2"/>
  </r>
  <r>
    <x v="7"/>
    <n v="1125"/>
    <n v="2242"/>
    <s v="AutoVac"/>
    <n v="60"/>
    <n v="124"/>
    <n v="64"/>
    <n v="12.8"/>
    <x v="2"/>
    <x v="2"/>
    <x v="1"/>
  </r>
  <r>
    <x v="7"/>
    <n v="1126"/>
    <n v="9212"/>
    <s v="1 Gal Muratic Acid"/>
    <n v="4"/>
    <n v="7"/>
    <n v="3"/>
    <n v="0.30000000000000004"/>
    <x v="2"/>
    <x v="2"/>
    <x v="0"/>
  </r>
  <r>
    <x v="7"/>
    <n v="1127"/>
    <n v="8722"/>
    <s v="Water Pump"/>
    <n v="344"/>
    <n v="502"/>
    <n v="158"/>
    <n v="31.6"/>
    <x v="0"/>
    <x v="0"/>
    <x v="4"/>
  </r>
  <r>
    <x v="7"/>
    <n v="1128"/>
    <n v="6622"/>
    <s v="5 Gal Chlorine"/>
    <n v="42"/>
    <n v="77"/>
    <n v="35"/>
    <n v="7"/>
    <x v="1"/>
    <x v="1"/>
    <x v="1"/>
  </r>
  <r>
    <x v="7"/>
    <n v="1129"/>
    <n v="9822"/>
    <s v="Pool Cover"/>
    <n v="58.3"/>
    <n v="98.4"/>
    <n v="40.100000000000009"/>
    <n v="8.0200000000000014"/>
    <x v="3"/>
    <x v="3"/>
    <x v="4"/>
  </r>
  <r>
    <x v="7"/>
    <n v="1130"/>
    <n v="4421"/>
    <s v="Skimmer"/>
    <n v="45"/>
    <n v="87"/>
    <n v="42"/>
    <n v="8.4"/>
    <x v="3"/>
    <x v="3"/>
    <x v="1"/>
  </r>
  <r>
    <x v="7"/>
    <n v="1131"/>
    <n v="9212"/>
    <s v="1 Gal Muratic Acid"/>
    <n v="4"/>
    <n v="7"/>
    <n v="3"/>
    <n v="0.30000000000000004"/>
    <x v="3"/>
    <x v="3"/>
    <x v="2"/>
  </r>
  <r>
    <x v="7"/>
    <n v="1132"/>
    <n v="9212"/>
    <s v="1 Gal Muratic Acid"/>
    <n v="4"/>
    <n v="7"/>
    <n v="3"/>
    <n v="0.30000000000000004"/>
    <x v="3"/>
    <x v="3"/>
    <x v="1"/>
  </r>
  <r>
    <x v="7"/>
    <n v="1133"/>
    <n v="9822"/>
    <s v="Pool Cover"/>
    <n v="58.3"/>
    <n v="98.4"/>
    <n v="40.100000000000009"/>
    <n v="8.0200000000000014"/>
    <x v="0"/>
    <x v="0"/>
    <x v="2"/>
  </r>
  <r>
    <x v="7"/>
    <n v="1134"/>
    <n v="9822"/>
    <s v="Pool Cover"/>
    <n v="58.3"/>
    <n v="98.4"/>
    <n v="40.100000000000009"/>
    <n v="8.0200000000000014"/>
    <x v="2"/>
    <x v="2"/>
    <x v="2"/>
  </r>
  <r>
    <x v="7"/>
    <n v="1135"/>
    <n v="8722"/>
    <s v="Water Pump"/>
    <n v="344"/>
    <n v="502"/>
    <n v="158"/>
    <n v="31.6"/>
    <x v="0"/>
    <x v="0"/>
    <x v="4"/>
  </r>
  <r>
    <x v="7"/>
    <n v="1136"/>
    <n v="2242"/>
    <s v="AutoVac"/>
    <n v="60"/>
    <n v="124"/>
    <n v="64"/>
    <n v="12.8"/>
    <x v="2"/>
    <x v="2"/>
    <x v="0"/>
  </r>
  <r>
    <x v="7"/>
    <n v="1137"/>
    <n v="9822"/>
    <s v="Pool Cover"/>
    <n v="58.3"/>
    <n v="98.4"/>
    <n v="40.100000000000009"/>
    <n v="8.0200000000000014"/>
    <x v="1"/>
    <x v="1"/>
    <x v="1"/>
  </r>
  <r>
    <x v="7"/>
    <n v="1138"/>
    <n v="8722"/>
    <s v="Water Pump"/>
    <n v="344"/>
    <n v="502"/>
    <n v="158"/>
    <n v="31.6"/>
    <x v="0"/>
    <x v="0"/>
    <x v="5"/>
  </r>
  <r>
    <x v="7"/>
    <n v="1139"/>
    <n v="4421"/>
    <s v="Skimmer"/>
    <n v="45"/>
    <n v="87"/>
    <n v="42"/>
    <n v="8.4"/>
    <x v="2"/>
    <x v="2"/>
    <x v="1"/>
  </r>
  <r>
    <x v="7"/>
    <n v="1140"/>
    <n v="4421"/>
    <s v="Skimmer"/>
    <n v="45"/>
    <n v="87"/>
    <n v="42"/>
    <n v="8.4"/>
    <x v="1"/>
    <x v="1"/>
    <x v="4"/>
  </r>
  <r>
    <x v="7"/>
    <n v="1141"/>
    <n v="9212"/>
    <s v="1 Gal Muratic Acid"/>
    <n v="4"/>
    <n v="7"/>
    <n v="3"/>
    <n v="0.30000000000000004"/>
    <x v="1"/>
    <x v="1"/>
    <x v="2"/>
  </r>
  <r>
    <x v="8"/>
    <n v="1142"/>
    <n v="2242"/>
    <s v="AutoVac"/>
    <n v="60"/>
    <n v="124"/>
    <n v="64"/>
    <n v="12.8"/>
    <x v="1"/>
    <x v="1"/>
    <x v="4"/>
  </r>
  <r>
    <x v="8"/>
    <n v="1143"/>
    <n v="9822"/>
    <s v="Pool Cover"/>
    <n v="58.3"/>
    <n v="98.4"/>
    <n v="40.100000000000009"/>
    <n v="8.0200000000000014"/>
    <x v="3"/>
    <x v="3"/>
    <x v="2"/>
  </r>
  <r>
    <x v="8"/>
    <n v="1144"/>
    <n v="2242"/>
    <s v="AutoVac"/>
    <n v="60"/>
    <n v="124"/>
    <n v="64"/>
    <n v="12.8"/>
    <x v="3"/>
    <x v="3"/>
    <x v="1"/>
  </r>
  <r>
    <x v="8"/>
    <n v="1145"/>
    <n v="4421"/>
    <s v="Skimmer"/>
    <n v="45"/>
    <n v="87"/>
    <n v="42"/>
    <n v="8.4"/>
    <x v="3"/>
    <x v="3"/>
    <x v="0"/>
  </r>
  <r>
    <x v="8"/>
    <n v="1146"/>
    <n v="8722"/>
    <s v="Water Pump"/>
    <n v="344"/>
    <n v="502"/>
    <n v="158"/>
    <n v="31.6"/>
    <x v="3"/>
    <x v="3"/>
    <x v="4"/>
  </r>
  <r>
    <x v="8"/>
    <n v="1147"/>
    <n v="9822"/>
    <s v="Pool Cover"/>
    <n v="58.3"/>
    <n v="98.4"/>
    <n v="40.100000000000009"/>
    <n v="8.0200000000000014"/>
    <x v="0"/>
    <x v="0"/>
    <x v="1"/>
  </r>
  <r>
    <x v="8"/>
    <n v="1148"/>
    <n v="9212"/>
    <s v="1 Gal Muratic Acid"/>
    <n v="4"/>
    <n v="7"/>
    <n v="3"/>
    <n v="0.30000000000000004"/>
    <x v="2"/>
    <x v="2"/>
    <x v="2"/>
  </r>
  <r>
    <x v="8"/>
    <n v="1149"/>
    <n v="8722"/>
    <s v="Water Pump"/>
    <n v="344"/>
    <n v="502"/>
    <n v="158"/>
    <n v="31.6"/>
    <x v="0"/>
    <x v="0"/>
    <x v="2"/>
  </r>
  <r>
    <x v="9"/>
    <n v="1150"/>
    <n v="2242"/>
    <s v="AutoVac"/>
    <n v="60"/>
    <n v="124"/>
    <n v="64"/>
    <n v="12.8"/>
    <x v="2"/>
    <x v="2"/>
    <x v="5"/>
  </r>
  <r>
    <x v="9"/>
    <n v="1151"/>
    <n v="2242"/>
    <s v="AutoVac"/>
    <n v="60"/>
    <n v="124"/>
    <n v="64"/>
    <n v="12.8"/>
    <x v="1"/>
    <x v="1"/>
    <x v="1"/>
  </r>
  <r>
    <x v="9"/>
    <n v="1152"/>
    <n v="4421"/>
    <s v="Skimmer"/>
    <n v="45"/>
    <n v="87"/>
    <n v="42"/>
    <n v="8.4"/>
    <x v="0"/>
    <x v="0"/>
    <x v="4"/>
  </r>
  <r>
    <x v="9"/>
    <n v="1153"/>
    <n v="8722"/>
    <s v="Water Pump"/>
    <n v="344"/>
    <n v="502"/>
    <n v="158"/>
    <n v="31.6"/>
    <x v="2"/>
    <x v="2"/>
    <x v="2"/>
  </r>
  <r>
    <x v="9"/>
    <n v="1154"/>
    <n v="9822"/>
    <s v="Pool Cover"/>
    <n v="58.3"/>
    <n v="98.4"/>
    <n v="40.100000000000009"/>
    <n v="8.0200000000000014"/>
    <x v="1"/>
    <x v="1"/>
    <x v="4"/>
  </r>
  <r>
    <x v="9"/>
    <n v="1155"/>
    <n v="4421"/>
    <s v="Skimmer"/>
    <n v="45"/>
    <n v="87"/>
    <n v="42"/>
    <n v="8.4"/>
    <x v="2"/>
    <x v="2"/>
    <x v="2"/>
  </r>
  <r>
    <x v="9"/>
    <n v="1156"/>
    <n v="2242"/>
    <s v="AutoVac"/>
    <n v="60"/>
    <n v="124"/>
    <n v="64"/>
    <n v="12.8"/>
    <x v="2"/>
    <x v="2"/>
    <x v="1"/>
  </r>
  <r>
    <x v="9"/>
    <n v="1157"/>
    <n v="9212"/>
    <s v="1 Gal Muratic Acid"/>
    <n v="4"/>
    <n v="7"/>
    <n v="3"/>
    <n v="0.30000000000000004"/>
    <x v="2"/>
    <x v="2"/>
    <x v="0"/>
  </r>
  <r>
    <x v="10"/>
    <n v="1158"/>
    <n v="8722"/>
    <s v="Water Pump"/>
    <n v="344"/>
    <n v="502"/>
    <n v="158"/>
    <n v="31.6"/>
    <x v="0"/>
    <x v="0"/>
    <x v="4"/>
  </r>
  <r>
    <x v="10"/>
    <n v="1159"/>
    <n v="6622"/>
    <s v="5 Gal Chlorine"/>
    <n v="42"/>
    <n v="77"/>
    <n v="35"/>
    <n v="7"/>
    <x v="2"/>
    <x v="2"/>
    <x v="1"/>
  </r>
  <r>
    <x v="10"/>
    <n v="1160"/>
    <n v="9822"/>
    <s v="Pool Cover"/>
    <n v="58.3"/>
    <n v="98.4"/>
    <n v="40.100000000000009"/>
    <n v="8.0200000000000014"/>
    <x v="3"/>
    <x v="3"/>
    <x v="4"/>
  </r>
  <r>
    <x v="10"/>
    <n v="1161"/>
    <n v="4421"/>
    <s v="Skimmer"/>
    <n v="45"/>
    <n v="87"/>
    <n v="42"/>
    <n v="8.4"/>
    <x v="1"/>
    <x v="1"/>
    <x v="1"/>
  </r>
  <r>
    <x v="10"/>
    <n v="1162"/>
    <n v="9212"/>
    <s v="1 Gal Muratic Acid"/>
    <n v="4"/>
    <n v="7"/>
    <n v="3"/>
    <n v="0.30000000000000004"/>
    <x v="0"/>
    <x v="0"/>
    <x v="2"/>
  </r>
  <r>
    <x v="10"/>
    <n v="1163"/>
    <n v="9212"/>
    <s v="1 Gal Muratic Acid"/>
    <n v="4"/>
    <n v="7"/>
    <n v="3"/>
    <n v="0.30000000000000004"/>
    <x v="2"/>
    <x v="2"/>
    <x v="1"/>
  </r>
  <r>
    <x v="10"/>
    <n v="1164"/>
    <n v="9822"/>
    <s v="Pool Cover"/>
    <n v="58.3"/>
    <n v="98.4"/>
    <n v="40.100000000000009"/>
    <n v="8.0200000000000014"/>
    <x v="2"/>
    <x v="2"/>
    <x v="2"/>
  </r>
  <r>
    <x v="10"/>
    <n v="1165"/>
    <n v="9822"/>
    <s v="Pool Cover"/>
    <n v="58.3"/>
    <n v="98.4"/>
    <n v="40.100000000000009"/>
    <n v="8.0200000000000014"/>
    <x v="2"/>
    <x v="2"/>
    <x v="2"/>
  </r>
  <r>
    <x v="10"/>
    <n v="1166"/>
    <n v="8722"/>
    <s v="Water Pump"/>
    <n v="344"/>
    <n v="502"/>
    <n v="158"/>
    <n v="31.6"/>
    <x v="2"/>
    <x v="2"/>
    <x v="4"/>
  </r>
  <r>
    <x v="11"/>
    <n v="1167"/>
    <n v="2242"/>
    <s v="AutoVac"/>
    <n v="60"/>
    <n v="124"/>
    <n v="64"/>
    <n v="12.8"/>
    <x v="2"/>
    <x v="2"/>
    <x v="0"/>
  </r>
  <r>
    <x v="11"/>
    <n v="1168"/>
    <n v="9822"/>
    <s v="Pool Cover"/>
    <n v="58.3"/>
    <n v="98.4"/>
    <n v="40.100000000000009"/>
    <n v="8.0200000000000014"/>
    <x v="2"/>
    <x v="2"/>
    <x v="1"/>
  </r>
  <r>
    <x v="11"/>
    <n v="1169"/>
    <n v="8722"/>
    <s v="Water Pump"/>
    <n v="344"/>
    <n v="502"/>
    <n v="158"/>
    <n v="31.6"/>
    <x v="2"/>
    <x v="2"/>
    <x v="5"/>
  </r>
  <r>
    <x v="11"/>
    <n v="1170"/>
    <n v="4421"/>
    <s v="Skimmer"/>
    <n v="45"/>
    <n v="87"/>
    <n v="42"/>
    <n v="8.4"/>
    <x v="0"/>
    <x v="0"/>
    <x v="1"/>
  </r>
  <r>
    <x v="11"/>
    <n v="1171"/>
    <n v="4421"/>
    <s v="Skimmer"/>
    <n v="45"/>
    <n v="87"/>
    <n v="42"/>
    <n v="8.4"/>
    <x v="1"/>
    <x v="1"/>
    <x v="4"/>
  </r>
</pivotCacheRecords>
</file>

<file path=xl/pivotCache/pivotCacheRecords2.xml><?xml version="1.0" encoding="utf-8"?>
<pivotCacheRecords xmlns="http://schemas.openxmlformats.org/spreadsheetml/2006/main" xmlns:r="http://schemas.openxmlformats.org/officeDocument/2006/relationships" count="171">
  <r>
    <x v="0"/>
    <n v="1001"/>
    <n v="9822"/>
    <x v="0"/>
    <n v="58.3"/>
    <n v="98.4"/>
    <n v="40.100000000000009"/>
    <n v="8.0200000000000014"/>
    <s v="Chalie"/>
    <s v="Barns"/>
    <s v="NM"/>
  </r>
  <r>
    <x v="0"/>
    <n v="1002"/>
    <n v="2877"/>
    <x v="1"/>
    <n v="11.4"/>
    <n v="16.3"/>
    <n v="4.9000000000000004"/>
    <n v="0.49000000000000005"/>
    <s v="Juan"/>
    <s v="Hernandez"/>
    <s v="CA"/>
  </r>
  <r>
    <x v="0"/>
    <n v="1003"/>
    <n v="2499"/>
    <x v="2"/>
    <n v="6.2"/>
    <n v="9.1999999999999993"/>
    <n v="2.9999999999999991"/>
    <n v="0.29999999999999993"/>
    <s v="Doug"/>
    <s v="Smith"/>
    <s v="AZ"/>
  </r>
  <r>
    <x v="0"/>
    <n v="1004"/>
    <n v="8722"/>
    <x v="3"/>
    <n v="344"/>
    <n v="502"/>
    <n v="158"/>
    <n v="31.6"/>
    <s v="Chalie"/>
    <s v="Barns"/>
    <s v="AZ"/>
  </r>
  <r>
    <x v="0"/>
    <n v="1005"/>
    <n v="1109"/>
    <x v="4"/>
    <n v="3"/>
    <n v="8"/>
    <n v="5"/>
    <n v="0.5"/>
    <s v="Doug"/>
    <s v="Smith"/>
    <s v="AZ"/>
  </r>
  <r>
    <x v="0"/>
    <n v="1006"/>
    <n v="9822"/>
    <x v="0"/>
    <n v="58.3"/>
    <n v="98.4"/>
    <n v="40.100000000000009"/>
    <n v="8.0200000000000014"/>
    <s v="Doug"/>
    <s v="Smith"/>
    <s v="AZ"/>
  </r>
  <r>
    <x v="0"/>
    <n v="1007"/>
    <n v="1109"/>
    <x v="4"/>
    <n v="3"/>
    <n v="8"/>
    <n v="5"/>
    <n v="0.5"/>
    <s v="Hellen"/>
    <s v="Johnson"/>
    <s v="NM"/>
  </r>
  <r>
    <x v="0"/>
    <n v="1008"/>
    <n v="2877"/>
    <x v="1"/>
    <n v="11.4"/>
    <n v="16.3"/>
    <n v="4.9000000000000004"/>
    <n v="0.49000000000000005"/>
    <s v="Doug"/>
    <s v="Smith"/>
    <s v="NM"/>
  </r>
  <r>
    <x v="0"/>
    <n v="1009"/>
    <n v="1109"/>
    <x v="4"/>
    <n v="3"/>
    <n v="8"/>
    <n v="5"/>
    <n v="0.5"/>
    <s v="Doug"/>
    <s v="Smith"/>
    <s v="AZ"/>
  </r>
  <r>
    <x v="0"/>
    <n v="1010"/>
    <n v="2877"/>
    <x v="1"/>
    <n v="11.4"/>
    <n v="16.3"/>
    <n v="4.9000000000000004"/>
    <n v="0.49000000000000005"/>
    <s v="Juan"/>
    <s v="Hernandez"/>
    <s v="CO"/>
  </r>
  <r>
    <x v="0"/>
    <n v="1011"/>
    <n v="2877"/>
    <x v="1"/>
    <n v="11.4"/>
    <n v="16.3"/>
    <n v="4.9000000000000004"/>
    <n v="0.49000000000000005"/>
    <s v="Juan"/>
    <s v="Hernandez"/>
    <s v="AZ"/>
  </r>
  <r>
    <x v="0"/>
    <n v="1012"/>
    <n v="4421"/>
    <x v="5"/>
    <n v="45"/>
    <n v="87"/>
    <n v="42"/>
    <n v="8.4"/>
    <s v="Doug"/>
    <s v="Smith"/>
    <s v="NM"/>
  </r>
  <r>
    <x v="0"/>
    <n v="1013"/>
    <n v="9212"/>
    <x v="6"/>
    <n v="4"/>
    <n v="7"/>
    <n v="3"/>
    <n v="0.30000000000000004"/>
    <s v="Hellen"/>
    <s v="Johnson"/>
    <s v="CO"/>
  </r>
  <r>
    <x v="0"/>
    <n v="1014"/>
    <n v="8722"/>
    <x v="3"/>
    <n v="344"/>
    <n v="502"/>
    <n v="158"/>
    <n v="31.6"/>
    <s v="Chalie"/>
    <s v="Barns"/>
    <s v="CA"/>
  </r>
  <r>
    <x v="0"/>
    <n v="1015"/>
    <n v="2877"/>
    <x v="1"/>
    <n v="11.4"/>
    <n v="16.3"/>
    <n v="4.9000000000000004"/>
    <n v="0.49000000000000005"/>
    <s v="Hellen"/>
    <s v="Johnson"/>
    <s v="AZ"/>
  </r>
  <r>
    <x v="0"/>
    <n v="1016"/>
    <n v="2499"/>
    <x v="2"/>
    <n v="6.2"/>
    <n v="9.1999999999999993"/>
    <n v="2.9999999999999991"/>
    <n v="0.29999999999999993"/>
    <s v="Doug"/>
    <s v="Smith"/>
    <s v="CA"/>
  </r>
  <r>
    <x v="1"/>
    <n v="1017"/>
    <n v="2242"/>
    <x v="7"/>
    <n v="60"/>
    <n v="124"/>
    <n v="64"/>
    <n v="12.8"/>
    <s v="Juan"/>
    <s v="Hernandez"/>
    <s v="NM"/>
  </r>
  <r>
    <x v="1"/>
    <n v="1018"/>
    <n v="1109"/>
    <x v="4"/>
    <n v="3"/>
    <n v="8"/>
    <n v="5"/>
    <n v="0.5"/>
    <s v="Doug"/>
    <s v="Smith"/>
    <s v="CA"/>
  </r>
  <r>
    <x v="1"/>
    <n v="1019"/>
    <n v="2499"/>
    <x v="2"/>
    <n v="6.2"/>
    <n v="9.1999999999999993"/>
    <n v="2.9999999999999991"/>
    <n v="0.29999999999999993"/>
    <s v="Doug"/>
    <s v="Smith"/>
    <s v="CO"/>
  </r>
  <r>
    <x v="1"/>
    <n v="1020"/>
    <n v="2499"/>
    <x v="2"/>
    <n v="6.2"/>
    <n v="9.1999999999999993"/>
    <n v="2.9999999999999991"/>
    <n v="0.29999999999999993"/>
    <s v="Doug"/>
    <s v="Smith"/>
    <s v="NV"/>
  </r>
  <r>
    <x v="1"/>
    <n v="1021"/>
    <n v="1109"/>
    <x v="4"/>
    <n v="3"/>
    <n v="8"/>
    <n v="5"/>
    <n v="0.5"/>
    <s v="Juan"/>
    <s v="Hernandez"/>
    <s v="CO"/>
  </r>
  <r>
    <x v="1"/>
    <n v="1022"/>
    <n v="2877"/>
    <x v="1"/>
    <n v="11.4"/>
    <n v="16.3"/>
    <n v="4.9000000000000004"/>
    <n v="0.49000000000000005"/>
    <s v="Doug"/>
    <s v="Smith"/>
    <s v="UT"/>
  </r>
  <r>
    <x v="1"/>
    <n v="1023"/>
    <n v="1109"/>
    <x v="4"/>
    <n v="3"/>
    <n v="8"/>
    <n v="5"/>
    <n v="0.5"/>
    <s v="Hellen"/>
    <s v="Johnson"/>
    <s v="NM"/>
  </r>
  <r>
    <x v="1"/>
    <n v="1024"/>
    <n v="9212"/>
    <x v="6"/>
    <n v="4"/>
    <n v="7"/>
    <n v="3"/>
    <n v="0.30000000000000004"/>
    <s v="Juan"/>
    <s v="Hernandez"/>
    <s v="UT"/>
  </r>
  <r>
    <x v="1"/>
    <n v="1025"/>
    <n v="2877"/>
    <x v="1"/>
    <n v="11.4"/>
    <n v="16.3"/>
    <n v="4.9000000000000004"/>
    <n v="0.49000000000000005"/>
    <s v="Hellen"/>
    <s v="Johnson"/>
    <s v="NV"/>
  </r>
  <r>
    <x v="1"/>
    <n v="1026"/>
    <n v="6119"/>
    <x v="8"/>
    <n v="9"/>
    <n v="14"/>
    <n v="5"/>
    <n v="0.5"/>
    <s v="Hellen"/>
    <s v="Johnson"/>
    <s v="NM"/>
  </r>
  <r>
    <x v="1"/>
    <n v="1027"/>
    <n v="6119"/>
    <x v="8"/>
    <n v="9"/>
    <n v="14"/>
    <n v="5"/>
    <n v="0.5"/>
    <s v="Chalie"/>
    <s v="Barns"/>
    <s v="NV"/>
  </r>
  <r>
    <x v="1"/>
    <n v="1028"/>
    <n v="8722"/>
    <x v="3"/>
    <n v="344"/>
    <n v="502"/>
    <n v="158"/>
    <n v="31.6"/>
    <s v="Chalie"/>
    <s v="Barns"/>
    <s v="AZ"/>
  </r>
  <r>
    <x v="1"/>
    <n v="1029"/>
    <n v="2499"/>
    <x v="2"/>
    <n v="6.2"/>
    <n v="9.1999999999999993"/>
    <n v="2.9999999999999991"/>
    <n v="0.29999999999999993"/>
    <s v="Juan"/>
    <s v="Hernandez"/>
    <s v="AZ"/>
  </r>
  <r>
    <x v="1"/>
    <n v="1030"/>
    <n v="4421"/>
    <x v="5"/>
    <n v="45"/>
    <n v="87"/>
    <n v="42"/>
    <n v="8.4"/>
    <s v="Juan"/>
    <s v="Hernandez"/>
    <s v="NV"/>
  </r>
  <r>
    <x v="1"/>
    <n v="1031"/>
    <n v="1109"/>
    <x v="4"/>
    <n v="3"/>
    <n v="8"/>
    <n v="5"/>
    <n v="0.5"/>
    <s v="Juan"/>
    <s v="Hernandez"/>
    <s v="CA"/>
  </r>
  <r>
    <x v="1"/>
    <n v="1032"/>
    <n v="2877"/>
    <x v="1"/>
    <n v="11.4"/>
    <n v="16.3"/>
    <n v="4.9000000000000004"/>
    <n v="0.49000000000000005"/>
    <s v="Chalie"/>
    <s v="Barns"/>
    <s v="AZ"/>
  </r>
  <r>
    <x v="1"/>
    <n v="1033"/>
    <n v="9822"/>
    <x v="0"/>
    <n v="58.3"/>
    <n v="98.4"/>
    <n v="40.100000000000009"/>
    <n v="8.0200000000000014"/>
    <s v="Juan"/>
    <s v="Hernandez"/>
    <s v="CA"/>
  </r>
  <r>
    <x v="1"/>
    <n v="1034"/>
    <n v="2877"/>
    <x v="1"/>
    <n v="11.4"/>
    <n v="16.3"/>
    <n v="4.9000000000000004"/>
    <n v="0.49000000000000005"/>
    <s v="Juan"/>
    <s v="Hernandez"/>
    <s v="CO"/>
  </r>
  <r>
    <x v="2"/>
    <n v="1035"/>
    <n v="2499"/>
    <x v="2"/>
    <n v="6.2"/>
    <n v="9.1999999999999993"/>
    <n v="2.9999999999999991"/>
    <n v="0.29999999999999993"/>
    <s v="Hellen"/>
    <s v="Johnson"/>
    <s v="CA"/>
  </r>
  <r>
    <x v="2"/>
    <n v="1036"/>
    <n v="2499"/>
    <x v="2"/>
    <n v="6.2"/>
    <n v="9.1999999999999993"/>
    <n v="2.9999999999999991"/>
    <n v="0.29999999999999993"/>
    <s v="Juan"/>
    <s v="Hernandez"/>
    <s v="NV"/>
  </r>
  <r>
    <x v="2"/>
    <n v="1037"/>
    <n v="6622"/>
    <x v="9"/>
    <n v="42"/>
    <n v="77"/>
    <n v="35"/>
    <n v="7"/>
    <s v="Juan"/>
    <s v="Hernandez"/>
    <s v="NV"/>
  </r>
  <r>
    <x v="2"/>
    <n v="1038"/>
    <n v="2499"/>
    <x v="2"/>
    <n v="6.2"/>
    <n v="9.1999999999999993"/>
    <n v="2.9999999999999991"/>
    <n v="0.29999999999999993"/>
    <s v="Juan"/>
    <s v="Hernandez"/>
    <s v="NV"/>
  </r>
  <r>
    <x v="2"/>
    <n v="1039"/>
    <n v="2877"/>
    <x v="1"/>
    <n v="11.4"/>
    <n v="16.3"/>
    <n v="4.9000000000000004"/>
    <n v="0.49000000000000005"/>
    <s v="Juan"/>
    <s v="Hernandez"/>
    <s v="CA"/>
  </r>
  <r>
    <x v="2"/>
    <n v="1040"/>
    <n v="1109"/>
    <x v="4"/>
    <n v="3"/>
    <n v="8"/>
    <n v="5"/>
    <n v="0.5"/>
    <s v="Juan"/>
    <s v="Hernandez"/>
    <s v="AZ"/>
  </r>
  <r>
    <x v="2"/>
    <n v="1041"/>
    <n v="2499"/>
    <x v="2"/>
    <n v="6.2"/>
    <n v="9.1999999999999993"/>
    <n v="2.9999999999999991"/>
    <n v="0.29999999999999993"/>
    <s v="Chalie"/>
    <s v="Barns"/>
    <s v="NM"/>
  </r>
  <r>
    <x v="2"/>
    <n v="1042"/>
    <n v="8722"/>
    <x v="3"/>
    <n v="344"/>
    <n v="502"/>
    <n v="158"/>
    <n v="31.6"/>
    <s v="Doug"/>
    <s v="Smith"/>
    <s v="NM"/>
  </r>
  <r>
    <x v="2"/>
    <n v="1043"/>
    <n v="2242"/>
    <x v="7"/>
    <n v="60"/>
    <n v="124"/>
    <n v="64"/>
    <n v="12.8"/>
    <s v="Doug"/>
    <s v="Smith"/>
    <s v="CA"/>
  </r>
  <r>
    <x v="2"/>
    <n v="1044"/>
    <n v="2877"/>
    <x v="1"/>
    <n v="11.4"/>
    <n v="16.3"/>
    <n v="4.9000000000000004"/>
    <n v="0.49000000000000005"/>
    <s v="Doug"/>
    <s v="Smith"/>
    <s v="CA"/>
  </r>
  <r>
    <x v="2"/>
    <n v="1045"/>
    <n v="8722"/>
    <x v="3"/>
    <n v="344"/>
    <n v="502"/>
    <n v="158"/>
    <n v="31.6"/>
    <s v="Hellen"/>
    <s v="Johnson"/>
    <s v="AZ"/>
  </r>
  <r>
    <x v="2"/>
    <n v="1046"/>
    <n v="6119"/>
    <x v="8"/>
    <n v="9"/>
    <n v="14"/>
    <n v="5"/>
    <n v="0.5"/>
    <s v="Juan"/>
    <s v="Hernandez"/>
    <s v="UT"/>
  </r>
  <r>
    <x v="2"/>
    <n v="1047"/>
    <n v="6622"/>
    <x v="9"/>
    <n v="42"/>
    <n v="77"/>
    <n v="35"/>
    <n v="7"/>
    <s v="Hellen"/>
    <s v="Johnson"/>
    <s v="AZ"/>
  </r>
  <r>
    <x v="2"/>
    <n v="1048"/>
    <n v="8722"/>
    <x v="3"/>
    <n v="344"/>
    <n v="502"/>
    <n v="158"/>
    <n v="31.6"/>
    <s v="Chalie"/>
    <s v="Barns"/>
    <s v="AZ"/>
  </r>
  <r>
    <x v="3"/>
    <n v="1049"/>
    <n v="2499"/>
    <x v="2"/>
    <n v="6.2"/>
    <n v="9.1999999999999993"/>
    <n v="2.9999999999999991"/>
    <n v="0.29999999999999993"/>
    <s v="Chalie"/>
    <s v="Barns"/>
    <s v="CO"/>
  </r>
  <r>
    <x v="3"/>
    <n v="1050"/>
    <n v="2877"/>
    <x v="1"/>
    <n v="11.4"/>
    <n v="16.3"/>
    <n v="4.9000000000000004"/>
    <n v="0.49000000000000005"/>
    <s v="Chalie"/>
    <s v="Barns"/>
    <s v="AZ"/>
  </r>
  <r>
    <x v="3"/>
    <n v="1051"/>
    <n v="6119"/>
    <x v="8"/>
    <n v="9"/>
    <n v="14"/>
    <n v="5"/>
    <n v="0.5"/>
    <s v="Doug"/>
    <s v="Smith"/>
    <s v="UT"/>
  </r>
  <r>
    <x v="3"/>
    <n v="1052"/>
    <n v="6622"/>
    <x v="9"/>
    <n v="42"/>
    <n v="77"/>
    <n v="35"/>
    <n v="7"/>
    <s v="Doug"/>
    <s v="Smith"/>
    <s v="AZ"/>
  </r>
  <r>
    <x v="3"/>
    <n v="1053"/>
    <n v="2242"/>
    <x v="7"/>
    <n v="60"/>
    <n v="124"/>
    <n v="64"/>
    <n v="12.8"/>
    <s v="Chalie"/>
    <s v="Barns"/>
    <s v="CA"/>
  </r>
  <r>
    <x v="3"/>
    <n v="1054"/>
    <n v="4421"/>
    <x v="5"/>
    <n v="45"/>
    <n v="87"/>
    <n v="42"/>
    <n v="8.4"/>
    <s v="Doug"/>
    <s v="Smith"/>
    <s v="NV"/>
  </r>
  <r>
    <x v="3"/>
    <n v="1055"/>
    <n v="6119"/>
    <x v="8"/>
    <n v="9"/>
    <n v="14"/>
    <n v="5"/>
    <n v="0.5"/>
    <s v="Juan"/>
    <s v="Hernandez"/>
    <s v="NV"/>
  </r>
  <r>
    <x v="3"/>
    <n v="1056"/>
    <n v="1109"/>
    <x v="4"/>
    <n v="3"/>
    <n v="8"/>
    <n v="5"/>
    <n v="0.5"/>
    <s v="Doug"/>
    <s v="Smith"/>
    <s v="CA"/>
  </r>
  <r>
    <x v="3"/>
    <n v="1057"/>
    <n v="2499"/>
    <x v="2"/>
    <n v="6.2"/>
    <n v="9.1999999999999993"/>
    <n v="2.9999999999999991"/>
    <n v="0.29999999999999993"/>
    <s v="Juan"/>
    <s v="Hernandez"/>
    <s v="CA"/>
  </r>
  <r>
    <x v="3"/>
    <n v="1058"/>
    <n v="6119"/>
    <x v="8"/>
    <n v="9"/>
    <n v="14"/>
    <n v="5"/>
    <n v="0.5"/>
    <s v="Hellen"/>
    <s v="Johnson"/>
    <s v="AZ"/>
  </r>
  <r>
    <x v="3"/>
    <n v="1059"/>
    <n v="2242"/>
    <x v="7"/>
    <n v="60"/>
    <n v="124"/>
    <n v="64"/>
    <n v="12.8"/>
    <s v="Doug"/>
    <s v="Smith"/>
    <s v="AZ"/>
  </r>
  <r>
    <x v="3"/>
    <n v="1060"/>
    <n v="6119"/>
    <x v="8"/>
    <n v="9"/>
    <n v="14"/>
    <n v="5"/>
    <n v="0.5"/>
    <s v="Doug"/>
    <s v="Smith"/>
    <s v="NV"/>
  </r>
  <r>
    <x v="4"/>
    <n v="1061"/>
    <n v="1109"/>
    <x v="4"/>
    <n v="3"/>
    <n v="8"/>
    <n v="5"/>
    <n v="0.5"/>
    <s v="Doug"/>
    <s v="Smith"/>
    <s v="NV"/>
  </r>
  <r>
    <x v="4"/>
    <n v="1062"/>
    <n v="2499"/>
    <x v="2"/>
    <n v="6.2"/>
    <n v="9.1999999999999993"/>
    <n v="2.9999999999999991"/>
    <n v="0.29999999999999993"/>
    <s v="Chalie"/>
    <s v="Barns"/>
    <s v="AZ"/>
  </r>
  <r>
    <x v="4"/>
    <n v="1063"/>
    <n v="1109"/>
    <x v="4"/>
    <n v="3"/>
    <n v="8"/>
    <n v="5"/>
    <n v="0.5"/>
    <s v="Doug"/>
    <s v="Smith"/>
    <s v="CA"/>
  </r>
  <r>
    <x v="4"/>
    <n v="1064"/>
    <n v="2499"/>
    <x v="2"/>
    <n v="6.2"/>
    <n v="9.1999999999999993"/>
    <n v="2.9999999999999991"/>
    <n v="0.29999999999999993"/>
    <s v="Hellen"/>
    <s v="Johnson"/>
    <s v="AZ"/>
  </r>
  <r>
    <x v="4"/>
    <n v="1065"/>
    <n v="2499"/>
    <x v="2"/>
    <n v="6.2"/>
    <n v="9.1999999999999993"/>
    <n v="2.9999999999999991"/>
    <n v="0.29999999999999993"/>
    <s v="Doug"/>
    <s v="Smith"/>
    <s v="NM"/>
  </r>
  <r>
    <x v="4"/>
    <n v="1066"/>
    <n v="2877"/>
    <x v="1"/>
    <n v="11.4"/>
    <n v="16.3"/>
    <n v="4.9000000000000004"/>
    <n v="0.49000000000000005"/>
    <s v="Doug"/>
    <s v="Smith"/>
    <s v="NV"/>
  </r>
  <r>
    <x v="4"/>
    <n v="1067"/>
    <n v="2877"/>
    <x v="1"/>
    <n v="11.4"/>
    <n v="16.3"/>
    <n v="4.9000000000000004"/>
    <n v="0.49000000000000005"/>
    <s v="Doug"/>
    <s v="Smith"/>
    <s v="UT"/>
  </r>
  <r>
    <x v="4"/>
    <n v="1068"/>
    <n v="6119"/>
    <x v="8"/>
    <n v="9"/>
    <n v="14"/>
    <n v="5"/>
    <n v="0.5"/>
    <s v="Juan"/>
    <s v="Hernandez"/>
    <s v="CA"/>
  </r>
  <r>
    <x v="4"/>
    <n v="1069"/>
    <n v="1109"/>
    <x v="4"/>
    <n v="3"/>
    <n v="8"/>
    <n v="5"/>
    <n v="0.5"/>
    <s v="Doug"/>
    <s v="Smith"/>
    <s v="AZ"/>
  </r>
  <r>
    <x v="4"/>
    <n v="1070"/>
    <n v="2499"/>
    <x v="2"/>
    <n v="6.2"/>
    <n v="9.1999999999999993"/>
    <n v="2.9999999999999991"/>
    <n v="0.29999999999999993"/>
    <s v="Hellen"/>
    <s v="Johnson"/>
    <s v="AZ"/>
  </r>
  <r>
    <x v="4"/>
    <n v="1071"/>
    <n v="1109"/>
    <x v="4"/>
    <n v="3"/>
    <n v="8"/>
    <n v="5"/>
    <n v="0.5"/>
    <s v="Chalie"/>
    <s v="Barns"/>
    <s v="AZ"/>
  </r>
  <r>
    <x v="4"/>
    <n v="1072"/>
    <n v="1109"/>
    <x v="4"/>
    <n v="3"/>
    <n v="8"/>
    <n v="5"/>
    <n v="0.5"/>
    <s v="Doug"/>
    <s v="Smith"/>
    <s v="NV"/>
  </r>
  <r>
    <x v="4"/>
    <n v="1073"/>
    <n v="6622"/>
    <x v="9"/>
    <n v="42"/>
    <n v="77"/>
    <n v="35"/>
    <n v="7"/>
    <s v="Doug"/>
    <s v="Smith"/>
    <s v="CA"/>
  </r>
  <r>
    <x v="4"/>
    <n v="1074"/>
    <n v="2877"/>
    <x v="1"/>
    <n v="11.4"/>
    <n v="16.3"/>
    <n v="4.9000000000000004"/>
    <n v="0.49000000000000005"/>
    <s v="Doug"/>
    <s v="Smith"/>
    <s v="AZ"/>
  </r>
  <r>
    <x v="4"/>
    <n v="1075"/>
    <n v="1109"/>
    <x v="4"/>
    <n v="3"/>
    <n v="8"/>
    <n v="5"/>
    <n v="0.5"/>
    <s v="Hellen"/>
    <s v="Johnson"/>
    <s v="CA"/>
  </r>
  <r>
    <x v="4"/>
    <n v="1076"/>
    <n v="1109"/>
    <x v="4"/>
    <n v="3"/>
    <n v="8"/>
    <n v="5"/>
    <n v="0.5"/>
    <s v="Juan"/>
    <s v="Hernandez"/>
    <s v="AZ"/>
  </r>
  <r>
    <x v="4"/>
    <n v="1077"/>
    <n v="9822"/>
    <x v="0"/>
    <n v="58.3"/>
    <n v="98.4"/>
    <n v="40.100000000000009"/>
    <n v="8.0200000000000014"/>
    <s v="Hellen"/>
    <s v="Johnson"/>
    <s v="AZ"/>
  </r>
  <r>
    <x v="4"/>
    <n v="1078"/>
    <n v="2877"/>
    <x v="1"/>
    <n v="11.4"/>
    <n v="16.3"/>
    <n v="4.9000000000000004"/>
    <n v="0.49000000000000005"/>
    <s v="Juan"/>
    <s v="Hernandez"/>
    <s v="NV"/>
  </r>
  <r>
    <x v="5"/>
    <n v="1079"/>
    <n v="2877"/>
    <x v="1"/>
    <n v="11.4"/>
    <n v="16.3"/>
    <n v="4.9000000000000004"/>
    <n v="0.49000000000000005"/>
    <s v="Juan"/>
    <s v="Hernandez"/>
    <s v="NM"/>
  </r>
  <r>
    <x v="5"/>
    <n v="1080"/>
    <n v="4421"/>
    <x v="5"/>
    <n v="45"/>
    <n v="87"/>
    <n v="42"/>
    <n v="8.4"/>
    <s v="Doug"/>
    <s v="Smith"/>
    <s v="CA"/>
  </r>
  <r>
    <x v="5"/>
    <n v="1081"/>
    <n v="6119"/>
    <x v="8"/>
    <n v="9"/>
    <n v="14"/>
    <n v="5"/>
    <n v="0.5"/>
    <s v="Doug"/>
    <s v="Smith"/>
    <s v="UT"/>
  </r>
  <r>
    <x v="5"/>
    <n v="1082"/>
    <n v="1109"/>
    <x v="4"/>
    <n v="3"/>
    <n v="8"/>
    <n v="5"/>
    <n v="0.5"/>
    <s v="Chalie"/>
    <s v="Barns"/>
    <s v="CA"/>
  </r>
  <r>
    <x v="5"/>
    <n v="1083"/>
    <n v="1109"/>
    <x v="4"/>
    <n v="3"/>
    <n v="8"/>
    <n v="5"/>
    <n v="0.5"/>
    <s v="Chalie"/>
    <s v="Barns"/>
    <s v="NV"/>
  </r>
  <r>
    <x v="5"/>
    <n v="1084"/>
    <n v="6119"/>
    <x v="8"/>
    <n v="9"/>
    <n v="14"/>
    <n v="5"/>
    <n v="0.5"/>
    <s v="Chalie"/>
    <s v="Barns"/>
    <s v="AZ"/>
  </r>
  <r>
    <x v="5"/>
    <n v="1085"/>
    <n v="9822"/>
    <x v="0"/>
    <n v="58.3"/>
    <n v="98.4"/>
    <n v="40.100000000000009"/>
    <n v="8.0200000000000014"/>
    <s v="Doug"/>
    <s v="Smith"/>
    <s v="NV"/>
  </r>
  <r>
    <x v="5"/>
    <n v="1086"/>
    <n v="1109"/>
    <x v="4"/>
    <n v="3"/>
    <n v="8"/>
    <n v="5"/>
    <n v="0.5"/>
    <s v="Hellen"/>
    <s v="Johnson"/>
    <s v="AZ"/>
  </r>
  <r>
    <x v="5"/>
    <n v="1087"/>
    <n v="2499"/>
    <x v="2"/>
    <n v="6.2"/>
    <n v="9.1999999999999993"/>
    <n v="2.9999999999999991"/>
    <n v="0.29999999999999993"/>
    <s v="Chalie"/>
    <s v="Barns"/>
    <s v="CA"/>
  </r>
  <r>
    <x v="5"/>
    <n v="1088"/>
    <n v="2499"/>
    <x v="2"/>
    <n v="6.2"/>
    <n v="9.1999999999999993"/>
    <n v="2.9999999999999991"/>
    <n v="0.29999999999999993"/>
    <s v="Chalie"/>
    <s v="Barns"/>
    <s v="NM"/>
  </r>
  <r>
    <x v="5"/>
    <n v="1089"/>
    <n v="6119"/>
    <x v="8"/>
    <n v="9"/>
    <n v="14"/>
    <n v="5"/>
    <n v="0.5"/>
    <s v="Doug"/>
    <s v="Smith"/>
    <s v="NV"/>
  </r>
  <r>
    <x v="5"/>
    <n v="1090"/>
    <n v="2877"/>
    <x v="1"/>
    <n v="11.4"/>
    <n v="16.3"/>
    <n v="4.9000000000000004"/>
    <n v="0.49000000000000005"/>
    <s v="Chalie"/>
    <s v="Barns"/>
    <s v="CA"/>
  </r>
  <r>
    <x v="5"/>
    <n v="1091"/>
    <n v="2877"/>
    <x v="1"/>
    <n v="11.4"/>
    <n v="16.3"/>
    <n v="4.9000000000000004"/>
    <n v="0.49000000000000005"/>
    <s v="Hellen"/>
    <s v="Johnson"/>
    <s v="NV"/>
  </r>
  <r>
    <x v="5"/>
    <n v="1092"/>
    <n v="2877"/>
    <x v="1"/>
    <n v="11.4"/>
    <n v="16.3"/>
    <n v="4.9000000000000004"/>
    <n v="0.49000000000000005"/>
    <s v="Doug"/>
    <s v="Smith"/>
    <s v="CA"/>
  </r>
  <r>
    <x v="5"/>
    <n v="1093"/>
    <n v="6119"/>
    <x v="8"/>
    <n v="9"/>
    <n v="14"/>
    <n v="5"/>
    <n v="0.5"/>
    <s v="Juan"/>
    <s v="Hernandez"/>
    <s v="AZ"/>
  </r>
  <r>
    <x v="5"/>
    <n v="1094"/>
    <n v="6119"/>
    <x v="8"/>
    <n v="9"/>
    <n v="14"/>
    <n v="5"/>
    <n v="0.5"/>
    <s v="Doug"/>
    <s v="Smith"/>
    <s v="CA"/>
  </r>
  <r>
    <x v="5"/>
    <n v="1095"/>
    <n v="2499"/>
    <x v="2"/>
    <n v="6.2"/>
    <n v="9.1999999999999993"/>
    <n v="2.9999999999999991"/>
    <n v="0.29999999999999993"/>
    <s v="Hellen"/>
    <s v="Johnson"/>
    <s v="AZ"/>
  </r>
  <r>
    <x v="5"/>
    <n v="1096"/>
    <n v="6119"/>
    <x v="8"/>
    <n v="9"/>
    <n v="14"/>
    <n v="5"/>
    <n v="0.5"/>
    <s v="Doug"/>
    <s v="Smith"/>
    <s v="AZ"/>
  </r>
  <r>
    <x v="5"/>
    <n v="1097"/>
    <n v="9212"/>
    <x v="6"/>
    <n v="4"/>
    <n v="7"/>
    <n v="3"/>
    <n v="0.30000000000000004"/>
    <s v="Hellen"/>
    <s v="Johnson"/>
    <s v="NV"/>
  </r>
  <r>
    <x v="5"/>
    <n v="1098"/>
    <n v="2877"/>
    <x v="1"/>
    <n v="11.4"/>
    <n v="16.3"/>
    <n v="4.9000000000000004"/>
    <n v="0.49000000000000005"/>
    <s v="Juan"/>
    <s v="Hernandez"/>
    <s v="NM"/>
  </r>
  <r>
    <x v="6"/>
    <n v="1099"/>
    <n v="2877"/>
    <x v="1"/>
    <n v="11.4"/>
    <n v="16.3"/>
    <n v="4.9000000000000004"/>
    <n v="0.49000000000000005"/>
    <s v="Doug"/>
    <s v="Smith"/>
    <s v="CA"/>
  </r>
  <r>
    <x v="6"/>
    <n v="1100"/>
    <n v="6119"/>
    <x v="8"/>
    <n v="9"/>
    <n v="14"/>
    <n v="5"/>
    <n v="0.5"/>
    <s v="Chalie"/>
    <s v="Barns"/>
    <s v="UT"/>
  </r>
  <r>
    <x v="6"/>
    <n v="1101"/>
    <n v="2499"/>
    <x v="2"/>
    <n v="6.2"/>
    <n v="9.1999999999999993"/>
    <n v="2.9999999999999991"/>
    <n v="0.29999999999999993"/>
    <s v="Doug"/>
    <s v="Smith"/>
    <s v="CA"/>
  </r>
  <r>
    <x v="6"/>
    <n v="1102"/>
    <n v="2242"/>
    <x v="7"/>
    <n v="60"/>
    <n v="124"/>
    <n v="64"/>
    <n v="12.8"/>
    <s v="Juan"/>
    <s v="Hernandez"/>
    <s v="NV"/>
  </r>
  <r>
    <x v="6"/>
    <n v="1103"/>
    <n v="2877"/>
    <x v="1"/>
    <n v="11.4"/>
    <n v="16.3"/>
    <n v="4.9000000000000004"/>
    <n v="0.49000000000000005"/>
    <s v="Juan"/>
    <s v="Hernandez"/>
    <s v="AZ"/>
  </r>
  <r>
    <x v="6"/>
    <n v="1104"/>
    <n v="2877"/>
    <x v="1"/>
    <n v="11.4"/>
    <n v="16.3"/>
    <n v="4.9000000000000004"/>
    <n v="0.49000000000000005"/>
    <s v="Doug"/>
    <s v="Smith"/>
    <s v="NV"/>
  </r>
  <r>
    <x v="6"/>
    <n v="1105"/>
    <n v="2499"/>
    <x v="2"/>
    <n v="6.2"/>
    <n v="9.1999999999999993"/>
    <n v="2.9999999999999991"/>
    <n v="0.29999999999999993"/>
    <s v="Juan"/>
    <s v="Hernandez"/>
    <s v="AZ"/>
  </r>
  <r>
    <x v="6"/>
    <n v="1106"/>
    <n v="9822"/>
    <x v="0"/>
    <n v="58.3"/>
    <n v="98.4"/>
    <n v="40.100000000000009"/>
    <n v="8.0200000000000014"/>
    <s v="Juan"/>
    <s v="Hernandez"/>
    <s v="CA"/>
  </r>
  <r>
    <x v="6"/>
    <n v="1107"/>
    <n v="1109"/>
    <x v="4"/>
    <n v="3"/>
    <n v="8"/>
    <n v="5"/>
    <n v="0.5"/>
    <s v="Hellen"/>
    <s v="Johnson"/>
    <s v="NM"/>
  </r>
  <r>
    <x v="6"/>
    <n v="1108"/>
    <n v="9822"/>
    <x v="0"/>
    <n v="58.3"/>
    <n v="98.4"/>
    <n v="40.100000000000009"/>
    <n v="8.0200000000000014"/>
    <s v="Doug"/>
    <s v="Smith"/>
    <s v="NV"/>
  </r>
  <r>
    <x v="6"/>
    <n v="1109"/>
    <n v="8722"/>
    <x v="3"/>
    <n v="344"/>
    <n v="502"/>
    <n v="158"/>
    <n v="31.6"/>
    <s v="Juan"/>
    <s v="Hernandez"/>
    <s v="CA"/>
  </r>
  <r>
    <x v="6"/>
    <n v="1110"/>
    <n v="8722"/>
    <x v="3"/>
    <n v="344"/>
    <n v="502"/>
    <n v="158"/>
    <n v="31.6"/>
    <s v="Hellen"/>
    <s v="Johnson"/>
    <s v="NV"/>
  </r>
  <r>
    <x v="6"/>
    <n v="1111"/>
    <n v="6622"/>
    <x v="9"/>
    <n v="42"/>
    <n v="77"/>
    <n v="35"/>
    <n v="7"/>
    <s v="Hellen"/>
    <s v="Johnson"/>
    <s v="CA"/>
  </r>
  <r>
    <x v="6"/>
    <n v="1112"/>
    <n v="6622"/>
    <x v="9"/>
    <n v="42"/>
    <n v="77"/>
    <n v="35"/>
    <n v="7"/>
    <s v="Doug"/>
    <s v="Smith"/>
    <s v="AZ"/>
  </r>
  <r>
    <x v="6"/>
    <n v="1113"/>
    <n v="9822"/>
    <x v="0"/>
    <n v="58.3"/>
    <n v="98.4"/>
    <n v="40.100000000000009"/>
    <n v="8.0200000000000014"/>
    <s v="Chalie"/>
    <s v="Barns"/>
    <s v="CA"/>
  </r>
  <r>
    <x v="6"/>
    <n v="1114"/>
    <n v="2242"/>
    <x v="7"/>
    <n v="60"/>
    <n v="124"/>
    <n v="64"/>
    <n v="12.8"/>
    <s v="Juan"/>
    <s v="Hernandez"/>
    <s v="AZ"/>
  </r>
  <r>
    <x v="6"/>
    <n v="1115"/>
    <n v="8722"/>
    <x v="3"/>
    <n v="344"/>
    <n v="502"/>
    <n v="158"/>
    <n v="31.6"/>
    <s v="Chalie"/>
    <s v="Barns"/>
    <s v="AZ"/>
  </r>
  <r>
    <x v="6"/>
    <n v="1116"/>
    <n v="6622"/>
    <x v="9"/>
    <n v="42"/>
    <n v="77"/>
    <n v="35"/>
    <n v="7"/>
    <s v="Doug"/>
    <s v="Smith"/>
    <s v="NV"/>
  </r>
  <r>
    <x v="6"/>
    <n v="1117"/>
    <n v="8722"/>
    <x v="3"/>
    <n v="344"/>
    <n v="502"/>
    <n v="158"/>
    <n v="31.6"/>
    <s v="Hellen"/>
    <s v="Johnson"/>
    <s v="NM"/>
  </r>
  <r>
    <x v="6"/>
    <n v="1118"/>
    <n v="9822"/>
    <x v="0"/>
    <n v="58.3"/>
    <n v="98.4"/>
    <n v="40.100000000000009"/>
    <n v="8.0200000000000014"/>
    <s v="Juan"/>
    <s v="Hernandez"/>
    <s v="CA"/>
  </r>
  <r>
    <x v="6"/>
    <n v="1119"/>
    <n v="2242"/>
    <x v="7"/>
    <n v="60"/>
    <n v="124"/>
    <n v="64"/>
    <n v="12.8"/>
    <s v="Chalie"/>
    <s v="Barns"/>
    <s v="UT"/>
  </r>
  <r>
    <x v="6"/>
    <n v="1120"/>
    <n v="2242"/>
    <x v="7"/>
    <n v="60"/>
    <n v="124"/>
    <n v="64"/>
    <n v="12.8"/>
    <s v="Doug"/>
    <s v="Smith"/>
    <s v="CA"/>
  </r>
  <r>
    <x v="6"/>
    <n v="1121"/>
    <n v="4421"/>
    <x v="5"/>
    <n v="45"/>
    <n v="87"/>
    <n v="42"/>
    <n v="8.4"/>
    <s v="Doug"/>
    <s v="Smith"/>
    <s v="NV"/>
  </r>
  <r>
    <x v="6"/>
    <n v="1122"/>
    <n v="8722"/>
    <x v="3"/>
    <n v="344"/>
    <n v="502"/>
    <n v="158"/>
    <n v="31.6"/>
    <s v="Doug"/>
    <s v="Smith"/>
    <s v="AZ"/>
  </r>
  <r>
    <x v="6"/>
    <n v="1123"/>
    <n v="9822"/>
    <x v="0"/>
    <n v="58.3"/>
    <n v="98.4"/>
    <n v="40.100000000000009"/>
    <n v="8.0200000000000014"/>
    <s v="Doug"/>
    <s v="Smith"/>
    <s v="NV"/>
  </r>
  <r>
    <x v="6"/>
    <n v="1124"/>
    <n v="4421"/>
    <x v="5"/>
    <n v="45"/>
    <n v="87"/>
    <n v="42"/>
    <n v="8.4"/>
    <s v="Doug"/>
    <s v="Smith"/>
    <s v="AZ"/>
  </r>
  <r>
    <x v="7"/>
    <n v="1125"/>
    <n v="2242"/>
    <x v="7"/>
    <n v="60"/>
    <n v="124"/>
    <n v="64"/>
    <n v="12.8"/>
    <s v="Doug"/>
    <s v="Smith"/>
    <s v="CA"/>
  </r>
  <r>
    <x v="7"/>
    <n v="1126"/>
    <n v="9212"/>
    <x v="6"/>
    <n v="4"/>
    <n v="7"/>
    <n v="3"/>
    <n v="0.30000000000000004"/>
    <s v="Doug"/>
    <s v="Smith"/>
    <s v="NM"/>
  </r>
  <r>
    <x v="7"/>
    <n v="1127"/>
    <n v="8722"/>
    <x v="3"/>
    <n v="344"/>
    <n v="502"/>
    <n v="158"/>
    <n v="31.6"/>
    <s v="Chalie"/>
    <s v="Barns"/>
    <s v="NV"/>
  </r>
  <r>
    <x v="7"/>
    <n v="1128"/>
    <n v="6622"/>
    <x v="9"/>
    <n v="42"/>
    <n v="77"/>
    <n v="35"/>
    <n v="7"/>
    <s v="Juan"/>
    <s v="Hernandez"/>
    <s v="CA"/>
  </r>
  <r>
    <x v="7"/>
    <n v="1129"/>
    <n v="9822"/>
    <x v="0"/>
    <n v="58.3"/>
    <n v="98.4"/>
    <n v="40.100000000000009"/>
    <n v="8.0200000000000014"/>
    <s v="Hellen"/>
    <s v="Johnson"/>
    <s v="NV"/>
  </r>
  <r>
    <x v="7"/>
    <n v="1130"/>
    <n v="4421"/>
    <x v="5"/>
    <n v="45"/>
    <n v="87"/>
    <n v="42"/>
    <n v="8.4"/>
    <s v="Hellen"/>
    <s v="Johnson"/>
    <s v="CA"/>
  </r>
  <r>
    <x v="7"/>
    <n v="1131"/>
    <n v="9212"/>
    <x v="6"/>
    <n v="4"/>
    <n v="7"/>
    <n v="3"/>
    <n v="0.30000000000000004"/>
    <s v="Hellen"/>
    <s v="Johnson"/>
    <s v="AZ"/>
  </r>
  <r>
    <x v="7"/>
    <n v="1132"/>
    <n v="9212"/>
    <x v="6"/>
    <n v="4"/>
    <n v="7"/>
    <n v="3"/>
    <n v="0.30000000000000004"/>
    <s v="Hellen"/>
    <s v="Johnson"/>
    <s v="CA"/>
  </r>
  <r>
    <x v="7"/>
    <n v="1133"/>
    <n v="9822"/>
    <x v="0"/>
    <n v="58.3"/>
    <n v="98.4"/>
    <n v="40.100000000000009"/>
    <n v="8.0200000000000014"/>
    <s v="Chalie"/>
    <s v="Barns"/>
    <s v="AZ"/>
  </r>
  <r>
    <x v="7"/>
    <n v="1134"/>
    <n v="9822"/>
    <x v="0"/>
    <n v="58.3"/>
    <n v="98.4"/>
    <n v="40.100000000000009"/>
    <n v="8.0200000000000014"/>
    <s v="Doug"/>
    <s v="Smith"/>
    <s v="AZ"/>
  </r>
  <r>
    <x v="7"/>
    <n v="1135"/>
    <n v="8722"/>
    <x v="3"/>
    <n v="344"/>
    <n v="502"/>
    <n v="158"/>
    <n v="31.6"/>
    <s v="Chalie"/>
    <s v="Barns"/>
    <s v="NV"/>
  </r>
  <r>
    <x v="7"/>
    <n v="1136"/>
    <n v="2242"/>
    <x v="7"/>
    <n v="60"/>
    <n v="124"/>
    <n v="64"/>
    <n v="12.8"/>
    <s v="Doug"/>
    <s v="Smith"/>
    <s v="NM"/>
  </r>
  <r>
    <x v="7"/>
    <n v="1137"/>
    <n v="9822"/>
    <x v="0"/>
    <n v="58.3"/>
    <n v="98.4"/>
    <n v="40.100000000000009"/>
    <n v="8.0200000000000014"/>
    <s v="Juan"/>
    <s v="Hernandez"/>
    <s v="CA"/>
  </r>
  <r>
    <x v="7"/>
    <n v="1138"/>
    <n v="8722"/>
    <x v="3"/>
    <n v="344"/>
    <n v="502"/>
    <n v="158"/>
    <n v="31.6"/>
    <s v="Chalie"/>
    <s v="Barns"/>
    <s v="UT"/>
  </r>
  <r>
    <x v="7"/>
    <n v="1139"/>
    <n v="4421"/>
    <x v="5"/>
    <n v="45"/>
    <n v="87"/>
    <n v="42"/>
    <n v="8.4"/>
    <s v="Doug"/>
    <s v="Smith"/>
    <s v="CA"/>
  </r>
  <r>
    <x v="7"/>
    <n v="1140"/>
    <n v="4421"/>
    <x v="5"/>
    <n v="45"/>
    <n v="87"/>
    <n v="42"/>
    <n v="8.4"/>
    <s v="Juan"/>
    <s v="Hernandez"/>
    <s v="NV"/>
  </r>
  <r>
    <x v="7"/>
    <n v="1141"/>
    <n v="9212"/>
    <x v="6"/>
    <n v="4"/>
    <n v="7"/>
    <n v="3"/>
    <n v="0.30000000000000004"/>
    <s v="Juan"/>
    <s v="Hernandez"/>
    <s v="AZ"/>
  </r>
  <r>
    <x v="8"/>
    <n v="1142"/>
    <n v="2242"/>
    <x v="7"/>
    <n v="60"/>
    <n v="124"/>
    <n v="64"/>
    <n v="12.8"/>
    <s v="Juan"/>
    <s v="Hernandez"/>
    <s v="NV"/>
  </r>
  <r>
    <x v="8"/>
    <n v="1143"/>
    <n v="9822"/>
    <x v="0"/>
    <n v="58.3"/>
    <n v="98.4"/>
    <n v="40.100000000000009"/>
    <n v="8.0200000000000014"/>
    <s v="Hellen"/>
    <s v="Johnson"/>
    <s v="AZ"/>
  </r>
  <r>
    <x v="8"/>
    <n v="1144"/>
    <n v="2242"/>
    <x v="7"/>
    <n v="60"/>
    <n v="124"/>
    <n v="64"/>
    <n v="12.8"/>
    <s v="Hellen"/>
    <s v="Johnson"/>
    <s v="CA"/>
  </r>
  <r>
    <x v="8"/>
    <n v="1145"/>
    <n v="4421"/>
    <x v="5"/>
    <n v="45"/>
    <n v="87"/>
    <n v="42"/>
    <n v="8.4"/>
    <s v="Hellen"/>
    <s v="Johnson"/>
    <s v="NM"/>
  </r>
  <r>
    <x v="8"/>
    <n v="1146"/>
    <n v="8722"/>
    <x v="3"/>
    <n v="344"/>
    <n v="502"/>
    <n v="158"/>
    <n v="31.6"/>
    <s v="Hellen"/>
    <s v="Johnson"/>
    <s v="NV"/>
  </r>
  <r>
    <x v="8"/>
    <n v="1147"/>
    <n v="9822"/>
    <x v="0"/>
    <n v="58.3"/>
    <n v="98.4"/>
    <n v="40.100000000000009"/>
    <n v="8.0200000000000014"/>
    <s v="Chalie"/>
    <s v="Barns"/>
    <s v="CA"/>
  </r>
  <r>
    <x v="8"/>
    <n v="1148"/>
    <n v="9212"/>
    <x v="6"/>
    <n v="4"/>
    <n v="7"/>
    <n v="3"/>
    <n v="0.30000000000000004"/>
    <s v="Doug"/>
    <s v="Smith"/>
    <s v="AZ"/>
  </r>
  <r>
    <x v="8"/>
    <n v="1149"/>
    <n v="8722"/>
    <x v="3"/>
    <n v="344"/>
    <n v="502"/>
    <n v="158"/>
    <n v="31.6"/>
    <s v="Chalie"/>
    <s v="Barns"/>
    <s v="AZ"/>
  </r>
  <r>
    <x v="9"/>
    <n v="1150"/>
    <n v="2242"/>
    <x v="7"/>
    <n v="60"/>
    <n v="124"/>
    <n v="64"/>
    <n v="12.8"/>
    <s v="Doug"/>
    <s v="Smith"/>
    <s v="UT"/>
  </r>
  <r>
    <x v="9"/>
    <n v="1151"/>
    <n v="2242"/>
    <x v="7"/>
    <n v="60"/>
    <n v="124"/>
    <n v="64"/>
    <n v="12.8"/>
    <s v="Juan"/>
    <s v="Hernandez"/>
    <s v="CA"/>
  </r>
  <r>
    <x v="9"/>
    <n v="1152"/>
    <n v="4421"/>
    <x v="5"/>
    <n v="45"/>
    <n v="87"/>
    <n v="42"/>
    <n v="8.4"/>
    <s v="Chalie"/>
    <s v="Barns"/>
    <s v="NV"/>
  </r>
  <r>
    <x v="9"/>
    <n v="1153"/>
    <n v="8722"/>
    <x v="3"/>
    <n v="344"/>
    <n v="502"/>
    <n v="158"/>
    <n v="31.6"/>
    <s v="Doug"/>
    <s v="Smith"/>
    <s v="AZ"/>
  </r>
  <r>
    <x v="9"/>
    <n v="1154"/>
    <n v="9822"/>
    <x v="0"/>
    <n v="58.3"/>
    <n v="98.4"/>
    <n v="40.100000000000009"/>
    <n v="8.0200000000000014"/>
    <s v="Juan"/>
    <s v="Hernandez"/>
    <s v="NV"/>
  </r>
  <r>
    <x v="9"/>
    <n v="1155"/>
    <n v="4421"/>
    <x v="5"/>
    <n v="45"/>
    <n v="87"/>
    <n v="42"/>
    <n v="8.4"/>
    <s v="Doug"/>
    <s v="Smith"/>
    <s v="AZ"/>
  </r>
  <r>
    <x v="9"/>
    <n v="1156"/>
    <n v="2242"/>
    <x v="7"/>
    <n v="60"/>
    <n v="124"/>
    <n v="64"/>
    <n v="12.8"/>
    <s v="Doug"/>
    <s v="Smith"/>
    <s v="CA"/>
  </r>
  <r>
    <x v="9"/>
    <n v="1157"/>
    <n v="9212"/>
    <x v="6"/>
    <n v="4"/>
    <n v="7"/>
    <n v="3"/>
    <n v="0.30000000000000004"/>
    <s v="Doug"/>
    <s v="Smith"/>
    <s v="NM"/>
  </r>
  <r>
    <x v="10"/>
    <n v="1158"/>
    <n v="8722"/>
    <x v="3"/>
    <n v="344"/>
    <n v="502"/>
    <n v="158"/>
    <n v="31.6"/>
    <s v="Chalie"/>
    <s v="Barns"/>
    <s v="NV"/>
  </r>
  <r>
    <x v="10"/>
    <n v="1159"/>
    <n v="6622"/>
    <x v="9"/>
    <n v="42"/>
    <n v="77"/>
    <n v="35"/>
    <n v="7"/>
    <s v="Doug"/>
    <s v="Smith"/>
    <s v="CA"/>
  </r>
  <r>
    <x v="10"/>
    <n v="1160"/>
    <n v="9822"/>
    <x v="0"/>
    <n v="58.3"/>
    <n v="98.4"/>
    <n v="40.100000000000009"/>
    <n v="8.0200000000000014"/>
    <s v="Hellen"/>
    <s v="Johnson"/>
    <s v="NV"/>
  </r>
  <r>
    <x v="10"/>
    <n v="1161"/>
    <n v="4421"/>
    <x v="5"/>
    <n v="45"/>
    <n v="87"/>
    <n v="42"/>
    <n v="8.4"/>
    <s v="Juan"/>
    <s v="Hernandez"/>
    <s v="CA"/>
  </r>
  <r>
    <x v="10"/>
    <n v="1162"/>
    <n v="9212"/>
    <x v="6"/>
    <n v="4"/>
    <n v="7"/>
    <n v="3"/>
    <n v="0.30000000000000004"/>
    <s v="Chalie"/>
    <s v="Barns"/>
    <s v="AZ"/>
  </r>
  <r>
    <x v="10"/>
    <n v="1163"/>
    <n v="9212"/>
    <x v="6"/>
    <n v="4"/>
    <n v="7"/>
    <n v="3"/>
    <n v="0.30000000000000004"/>
    <s v="Doug"/>
    <s v="Smith"/>
    <s v="CA"/>
  </r>
  <r>
    <x v="10"/>
    <n v="1164"/>
    <n v="9822"/>
    <x v="0"/>
    <n v="58.3"/>
    <n v="98.4"/>
    <n v="40.100000000000009"/>
    <n v="8.0200000000000014"/>
    <s v="Doug"/>
    <s v="Smith"/>
    <s v="AZ"/>
  </r>
  <r>
    <x v="10"/>
    <n v="1165"/>
    <n v="9822"/>
    <x v="0"/>
    <n v="58.3"/>
    <n v="98.4"/>
    <n v="40.100000000000009"/>
    <n v="8.0200000000000014"/>
    <s v="Doug"/>
    <s v="Smith"/>
    <s v="AZ"/>
  </r>
  <r>
    <x v="10"/>
    <n v="1166"/>
    <n v="8722"/>
    <x v="3"/>
    <n v="344"/>
    <n v="502"/>
    <n v="158"/>
    <n v="31.6"/>
    <s v="Doug"/>
    <s v="Smith"/>
    <s v="NV"/>
  </r>
  <r>
    <x v="11"/>
    <n v="1167"/>
    <n v="2242"/>
    <x v="7"/>
    <n v="60"/>
    <n v="124"/>
    <n v="64"/>
    <n v="12.8"/>
    <s v="Doug"/>
    <s v="Smith"/>
    <s v="NM"/>
  </r>
  <r>
    <x v="11"/>
    <n v="1168"/>
    <n v="9822"/>
    <x v="0"/>
    <n v="58.3"/>
    <n v="98.4"/>
    <n v="40.100000000000009"/>
    <n v="8.0200000000000014"/>
    <s v="Doug"/>
    <s v="Smith"/>
    <s v="CA"/>
  </r>
  <r>
    <x v="11"/>
    <n v="1169"/>
    <n v="8722"/>
    <x v="3"/>
    <n v="344"/>
    <n v="502"/>
    <n v="158"/>
    <n v="31.6"/>
    <s v="Doug"/>
    <s v="Smith"/>
    <s v="UT"/>
  </r>
  <r>
    <x v="11"/>
    <n v="1170"/>
    <n v="4421"/>
    <x v="5"/>
    <n v="45"/>
    <n v="87"/>
    <n v="42"/>
    <n v="8.4"/>
    <s v="Chalie"/>
    <s v="Barns"/>
    <s v="CA"/>
  </r>
  <r>
    <x v="11"/>
    <n v="1171"/>
    <n v="4421"/>
    <x v="5"/>
    <n v="45"/>
    <n v="87"/>
    <n v="42"/>
    <n v="8.4"/>
    <s v="Juan"/>
    <s v="Hernandez"/>
    <s v="N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s v="Jan"/>
    <n v="1001"/>
    <n v="9822"/>
    <s v="Pool Cover"/>
    <n v="58.3"/>
    <n v="98.4"/>
    <n v="40.100000000000009"/>
    <n v="8.0200000000000014"/>
    <s v="Chalie"/>
    <x v="0"/>
    <s v="NM"/>
  </r>
  <r>
    <s v="Jan"/>
    <n v="1004"/>
    <n v="8722"/>
    <s v="Water Pump"/>
    <n v="344"/>
    <n v="502"/>
    <n v="158"/>
    <n v="31.6"/>
    <s v="Chalie"/>
    <x v="0"/>
    <s v="AZ"/>
  </r>
  <r>
    <s v="Jan"/>
    <n v="1014"/>
    <n v="8722"/>
    <s v="Water Pump"/>
    <n v="344"/>
    <n v="502"/>
    <n v="158"/>
    <n v="31.6"/>
    <s v="Chalie"/>
    <x v="0"/>
    <s v="CA"/>
  </r>
  <r>
    <s v="Feb"/>
    <n v="1027"/>
    <n v="6119"/>
    <s v="Algea Killer 8 oz"/>
    <n v="9"/>
    <n v="14"/>
    <n v="5"/>
    <n v="0.5"/>
    <s v="Chalie"/>
    <x v="0"/>
    <s v="NV"/>
  </r>
  <r>
    <s v="Feb"/>
    <n v="1028"/>
    <n v="8722"/>
    <s v="Water Pump"/>
    <n v="344"/>
    <n v="502"/>
    <n v="158"/>
    <n v="31.6"/>
    <s v="Chalie"/>
    <x v="0"/>
    <s v="AZ"/>
  </r>
  <r>
    <s v="Feb"/>
    <n v="1032"/>
    <n v="2877"/>
    <s v="Net"/>
    <n v="11.4"/>
    <n v="16.3"/>
    <n v="4.9000000000000004"/>
    <n v="0.49000000000000005"/>
    <s v="Chalie"/>
    <x v="0"/>
    <s v="AZ"/>
  </r>
  <r>
    <s v="Mar"/>
    <n v="1041"/>
    <n v="2499"/>
    <s v="8 ft Hose"/>
    <n v="6.2"/>
    <n v="9.1999999999999993"/>
    <n v="2.9999999999999991"/>
    <n v="0.29999999999999993"/>
    <s v="Chalie"/>
    <x v="0"/>
    <s v="NM"/>
  </r>
  <r>
    <s v="Mar"/>
    <n v="1048"/>
    <n v="8722"/>
    <s v="Water Pump"/>
    <n v="344"/>
    <n v="502"/>
    <n v="158"/>
    <n v="31.6"/>
    <s v="Chalie"/>
    <x v="0"/>
    <s v="AZ"/>
  </r>
  <r>
    <s v="April"/>
    <n v="1049"/>
    <n v="2499"/>
    <s v="8 ft Hose"/>
    <n v="6.2"/>
    <n v="9.1999999999999993"/>
    <n v="2.9999999999999991"/>
    <n v="0.29999999999999993"/>
    <s v="Chalie"/>
    <x v="0"/>
    <s v="CO"/>
  </r>
  <r>
    <s v="April"/>
    <n v="1050"/>
    <n v="2877"/>
    <s v="Net"/>
    <n v="11.4"/>
    <n v="16.3"/>
    <n v="4.9000000000000004"/>
    <n v="0.49000000000000005"/>
    <s v="Chalie"/>
    <x v="0"/>
    <s v="AZ"/>
  </r>
  <r>
    <s v="April"/>
    <n v="1053"/>
    <n v="2242"/>
    <s v="AutoVac"/>
    <n v="60"/>
    <n v="124"/>
    <n v="64"/>
    <n v="12.8"/>
    <s v="Chalie"/>
    <x v="0"/>
    <s v="CA"/>
  </r>
  <r>
    <s v="May"/>
    <n v="1062"/>
    <n v="2499"/>
    <s v="8 ft Hose"/>
    <n v="6.2"/>
    <n v="9.1999999999999993"/>
    <n v="2.9999999999999991"/>
    <n v="0.29999999999999993"/>
    <s v="Chalie"/>
    <x v="0"/>
    <s v="AZ"/>
  </r>
  <r>
    <s v="May"/>
    <n v="1071"/>
    <n v="1109"/>
    <s v="Chlorine Test Kit"/>
    <n v="3"/>
    <n v="8"/>
    <n v="5"/>
    <n v="0.5"/>
    <s v="Chalie"/>
    <x v="0"/>
    <s v="AZ"/>
  </r>
  <r>
    <s v="June"/>
    <n v="1082"/>
    <n v="1109"/>
    <s v="Chlorine Test Kit"/>
    <n v="3"/>
    <n v="8"/>
    <n v="5"/>
    <n v="0.5"/>
    <s v="Chalie"/>
    <x v="0"/>
    <s v="CA"/>
  </r>
  <r>
    <s v="June"/>
    <n v="1083"/>
    <n v="1109"/>
    <s v="Chlorine Test Kit"/>
    <n v="3"/>
    <n v="8"/>
    <n v="5"/>
    <n v="0.5"/>
    <s v="Chalie"/>
    <x v="0"/>
    <s v="NV"/>
  </r>
  <r>
    <s v="June"/>
    <n v="1084"/>
    <n v="6119"/>
    <s v="Algea Killer 8 oz"/>
    <n v="9"/>
    <n v="14"/>
    <n v="5"/>
    <n v="0.5"/>
    <s v="Chalie"/>
    <x v="0"/>
    <s v="AZ"/>
  </r>
  <r>
    <s v="June"/>
    <n v="1087"/>
    <n v="2499"/>
    <s v="8 ft Hose"/>
    <n v="6.2"/>
    <n v="9.1999999999999993"/>
    <n v="2.9999999999999991"/>
    <n v="0.29999999999999993"/>
    <s v="Chalie"/>
    <x v="0"/>
    <s v="CA"/>
  </r>
  <r>
    <s v="June"/>
    <n v="1088"/>
    <n v="2499"/>
    <s v="8 ft Hose"/>
    <n v="6.2"/>
    <n v="9.1999999999999993"/>
    <n v="2.9999999999999991"/>
    <n v="0.29999999999999993"/>
    <s v="Chalie"/>
    <x v="0"/>
    <s v="NM"/>
  </r>
  <r>
    <s v="June"/>
    <n v="1090"/>
    <n v="2877"/>
    <s v="Net"/>
    <n v="11.4"/>
    <n v="16.3"/>
    <n v="4.9000000000000004"/>
    <n v="0.49000000000000005"/>
    <s v="Chalie"/>
    <x v="0"/>
    <s v="CA"/>
  </r>
  <r>
    <s v="July"/>
    <n v="1100"/>
    <n v="6119"/>
    <s v="Algea Killer 8 oz"/>
    <n v="9"/>
    <n v="14"/>
    <n v="5"/>
    <n v="0.5"/>
    <s v="Chalie"/>
    <x v="0"/>
    <s v="UT"/>
  </r>
  <r>
    <s v="July"/>
    <n v="1113"/>
    <n v="9822"/>
    <s v="Pool Cover"/>
    <n v="58.3"/>
    <n v="98.4"/>
    <n v="40.100000000000009"/>
    <n v="8.0200000000000014"/>
    <s v="Chalie"/>
    <x v="0"/>
    <s v="CA"/>
  </r>
  <r>
    <s v="July"/>
    <n v="1115"/>
    <n v="8722"/>
    <s v="Water Pump"/>
    <n v="344"/>
    <n v="502"/>
    <n v="158"/>
    <n v="31.6"/>
    <s v="Chalie"/>
    <x v="0"/>
    <s v="AZ"/>
  </r>
  <r>
    <s v="July"/>
    <n v="1119"/>
    <n v="2242"/>
    <s v="AutoVac"/>
    <n v="60"/>
    <n v="124"/>
    <n v="64"/>
    <n v="12.8"/>
    <s v="Chalie"/>
    <x v="0"/>
    <s v="UT"/>
  </r>
  <r>
    <s v="Aug"/>
    <n v="1127"/>
    <n v="8722"/>
    <s v="Water Pump"/>
    <n v="344"/>
    <n v="502"/>
    <n v="158"/>
    <n v="31.6"/>
    <s v="Chalie"/>
    <x v="0"/>
    <s v="NV"/>
  </r>
  <r>
    <s v="Aug"/>
    <n v="1133"/>
    <n v="9822"/>
    <s v="Pool Cover"/>
    <n v="58.3"/>
    <n v="98.4"/>
    <n v="40.100000000000009"/>
    <n v="8.0200000000000014"/>
    <s v="Chalie"/>
    <x v="0"/>
    <s v="AZ"/>
  </r>
  <r>
    <s v="Aug"/>
    <n v="1135"/>
    <n v="8722"/>
    <s v="Water Pump"/>
    <n v="344"/>
    <n v="502"/>
    <n v="158"/>
    <n v="31.6"/>
    <s v="Chalie"/>
    <x v="0"/>
    <s v="NV"/>
  </r>
  <r>
    <s v="Aug"/>
    <n v="1138"/>
    <n v="8722"/>
    <s v="Water Pump"/>
    <n v="344"/>
    <n v="502"/>
    <n v="158"/>
    <n v="31.6"/>
    <s v="Chalie"/>
    <x v="0"/>
    <s v="UT"/>
  </r>
  <r>
    <s v="Sept"/>
    <n v="1147"/>
    <n v="9822"/>
    <s v="Pool Cover"/>
    <n v="58.3"/>
    <n v="98.4"/>
    <n v="40.100000000000009"/>
    <n v="8.0200000000000014"/>
    <s v="Chalie"/>
    <x v="0"/>
    <s v="CA"/>
  </r>
  <r>
    <s v="Sept"/>
    <n v="1149"/>
    <n v="8722"/>
    <s v="Water Pump"/>
    <n v="344"/>
    <n v="502"/>
    <n v="158"/>
    <n v="31.6"/>
    <s v="Chalie"/>
    <x v="0"/>
    <s v="AZ"/>
  </r>
  <r>
    <s v="Oct"/>
    <n v="1152"/>
    <n v="4421"/>
    <s v="Skimmer"/>
    <n v="45"/>
    <n v="87"/>
    <n v="42"/>
    <n v="8.4"/>
    <s v="Chalie"/>
    <x v="0"/>
    <s v="NV"/>
  </r>
  <r>
    <s v="Nov"/>
    <n v="1158"/>
    <n v="8722"/>
    <s v="Water Pump"/>
    <n v="344"/>
    <n v="502"/>
    <n v="158"/>
    <n v="31.6"/>
    <s v="Chalie"/>
    <x v="0"/>
    <s v="NV"/>
  </r>
  <r>
    <s v="Nov"/>
    <n v="1162"/>
    <n v="9212"/>
    <s v="1 Gal Muratic Acid"/>
    <n v="4"/>
    <n v="7"/>
    <n v="3"/>
    <n v="0.30000000000000004"/>
    <s v="Chalie"/>
    <x v="0"/>
    <s v="AZ"/>
  </r>
  <r>
    <s v="Dec"/>
    <n v="1170"/>
    <n v="4421"/>
    <s v="Skimmer"/>
    <n v="45"/>
    <n v="87"/>
    <n v="42"/>
    <n v="8.4"/>
    <s v="Chalie"/>
    <x v="0"/>
    <s v="CA"/>
  </r>
  <r>
    <s v="Jan"/>
    <n v="1002"/>
    <n v="2877"/>
    <s v="Net"/>
    <n v="11.4"/>
    <n v="16.3"/>
    <n v="4.9000000000000004"/>
    <n v="0.49000000000000005"/>
    <s v="Juan"/>
    <x v="1"/>
    <s v="CA"/>
  </r>
  <r>
    <s v="Jan"/>
    <n v="1010"/>
    <n v="2877"/>
    <s v="Net"/>
    <n v="11.4"/>
    <n v="16.3"/>
    <n v="4.9000000000000004"/>
    <n v="0.49000000000000005"/>
    <s v="Juan"/>
    <x v="1"/>
    <s v="CO"/>
  </r>
  <r>
    <s v="Jan"/>
    <n v="1011"/>
    <n v="2877"/>
    <s v="Net"/>
    <n v="11.4"/>
    <n v="16.3"/>
    <n v="4.9000000000000004"/>
    <n v="0.49000000000000005"/>
    <s v="Juan"/>
    <x v="1"/>
    <s v="AZ"/>
  </r>
  <r>
    <s v="Feb"/>
    <n v="1017"/>
    <n v="2242"/>
    <s v="AutoVac"/>
    <n v="60"/>
    <n v="124"/>
    <n v="64"/>
    <n v="12.8"/>
    <s v="Juan"/>
    <x v="1"/>
    <s v="NM"/>
  </r>
  <r>
    <s v="Feb"/>
    <n v="1021"/>
    <n v="1109"/>
    <s v="Chlorine Test Kit"/>
    <n v="3"/>
    <n v="8"/>
    <n v="5"/>
    <n v="0.5"/>
    <s v="Juan"/>
    <x v="1"/>
    <s v="CO"/>
  </r>
  <r>
    <s v="Feb"/>
    <n v="1024"/>
    <n v="9212"/>
    <s v="1 Gal Muratic Acid"/>
    <n v="4"/>
    <n v="7"/>
    <n v="3"/>
    <n v="0.30000000000000004"/>
    <s v="Juan"/>
    <x v="1"/>
    <s v="UT"/>
  </r>
  <r>
    <s v="Feb"/>
    <n v="1029"/>
    <n v="2499"/>
    <s v="8 ft Hose"/>
    <n v="6.2"/>
    <n v="9.1999999999999993"/>
    <n v="2.9999999999999991"/>
    <n v="0.29999999999999993"/>
    <s v="Juan"/>
    <x v="1"/>
    <s v="AZ"/>
  </r>
  <r>
    <s v="Feb"/>
    <n v="1030"/>
    <n v="4421"/>
    <s v="Skimmer"/>
    <n v="45"/>
    <n v="87"/>
    <n v="42"/>
    <n v="8.4"/>
    <s v="Juan"/>
    <x v="1"/>
    <s v="NV"/>
  </r>
  <r>
    <s v="Feb"/>
    <n v="1031"/>
    <n v="1109"/>
    <s v="Chlorine Test Kit"/>
    <n v="3"/>
    <n v="8"/>
    <n v="5"/>
    <n v="0.5"/>
    <s v="Juan"/>
    <x v="1"/>
    <s v="CA"/>
  </r>
  <r>
    <s v="Feb"/>
    <n v="1033"/>
    <n v="9822"/>
    <s v="Pool Cover"/>
    <n v="58.3"/>
    <n v="98.4"/>
    <n v="40.100000000000009"/>
    <n v="8.0200000000000014"/>
    <s v="Juan"/>
    <x v="1"/>
    <s v="CA"/>
  </r>
  <r>
    <s v="Feb"/>
    <n v="1034"/>
    <n v="2877"/>
    <s v="Net"/>
    <n v="11.4"/>
    <n v="16.3"/>
    <n v="4.9000000000000004"/>
    <n v="0.49000000000000005"/>
    <s v="Juan"/>
    <x v="1"/>
    <s v="CO"/>
  </r>
  <r>
    <s v="Mar"/>
    <n v="1036"/>
    <n v="2499"/>
    <s v="8 ft Hose"/>
    <n v="6.2"/>
    <n v="9.1999999999999993"/>
    <n v="2.9999999999999991"/>
    <n v="0.29999999999999993"/>
    <s v="Juan"/>
    <x v="1"/>
    <s v="NV"/>
  </r>
  <r>
    <s v="Mar"/>
    <n v="1037"/>
    <n v="6622"/>
    <s v="5 Gal Chlorine"/>
    <n v="42"/>
    <n v="77"/>
    <n v="35"/>
    <n v="7"/>
    <s v="Juan"/>
    <x v="1"/>
    <s v="NV"/>
  </r>
  <r>
    <s v="Mar"/>
    <n v="1038"/>
    <n v="2499"/>
    <s v="8 ft Hose"/>
    <n v="6.2"/>
    <n v="9.1999999999999993"/>
    <n v="2.9999999999999991"/>
    <n v="0.29999999999999993"/>
    <s v="Juan"/>
    <x v="1"/>
    <s v="NV"/>
  </r>
  <r>
    <s v="Mar"/>
    <n v="1039"/>
    <n v="2877"/>
    <s v="Net"/>
    <n v="11.4"/>
    <n v="16.3"/>
    <n v="4.9000000000000004"/>
    <n v="0.49000000000000005"/>
    <s v="Juan"/>
    <x v="1"/>
    <s v="CA"/>
  </r>
  <r>
    <s v="Mar"/>
    <n v="1040"/>
    <n v="1109"/>
    <s v="Chlorine Test Kit"/>
    <n v="3"/>
    <n v="8"/>
    <n v="5"/>
    <n v="0.5"/>
    <s v="Juan"/>
    <x v="1"/>
    <s v="AZ"/>
  </r>
  <r>
    <s v="Mar"/>
    <n v="1046"/>
    <n v="6119"/>
    <s v="Algea Killer 8 oz"/>
    <n v="9"/>
    <n v="14"/>
    <n v="5"/>
    <n v="0.5"/>
    <s v="Juan"/>
    <x v="1"/>
    <s v="UT"/>
  </r>
  <r>
    <s v="April"/>
    <n v="1055"/>
    <n v="6119"/>
    <s v="Algea Killer 8 oz"/>
    <n v="9"/>
    <n v="14"/>
    <n v="5"/>
    <n v="0.5"/>
    <s v="Juan"/>
    <x v="1"/>
    <s v="NV"/>
  </r>
  <r>
    <s v="April"/>
    <n v="1057"/>
    <n v="2499"/>
    <s v="8 ft Hose"/>
    <n v="6.2"/>
    <n v="9.1999999999999993"/>
    <n v="2.9999999999999991"/>
    <n v="0.29999999999999993"/>
    <s v="Juan"/>
    <x v="1"/>
    <s v="CA"/>
  </r>
  <r>
    <s v="May"/>
    <n v="1068"/>
    <n v="6119"/>
    <s v="Algea Killer 8 oz"/>
    <n v="9"/>
    <n v="14"/>
    <n v="5"/>
    <n v="0.5"/>
    <s v="Juan"/>
    <x v="1"/>
    <s v="CA"/>
  </r>
  <r>
    <s v="May"/>
    <n v="1076"/>
    <n v="1109"/>
    <s v="Chlorine Test Kit"/>
    <n v="3"/>
    <n v="8"/>
    <n v="5"/>
    <n v="0.5"/>
    <s v="Juan"/>
    <x v="1"/>
    <s v="AZ"/>
  </r>
  <r>
    <s v="May"/>
    <n v="1078"/>
    <n v="2877"/>
    <s v="Net"/>
    <n v="11.4"/>
    <n v="16.3"/>
    <n v="4.9000000000000004"/>
    <n v="0.49000000000000005"/>
    <s v="Juan"/>
    <x v="1"/>
    <s v="NV"/>
  </r>
  <r>
    <s v="June"/>
    <n v="1079"/>
    <n v="2877"/>
    <s v="Net"/>
    <n v="11.4"/>
    <n v="16.3"/>
    <n v="4.9000000000000004"/>
    <n v="0.49000000000000005"/>
    <s v="Juan"/>
    <x v="1"/>
    <s v="NM"/>
  </r>
  <r>
    <s v="June"/>
    <n v="1093"/>
    <n v="6119"/>
    <s v="Algea Killer 8 oz"/>
    <n v="9"/>
    <n v="14"/>
    <n v="5"/>
    <n v="0.5"/>
    <s v="Juan"/>
    <x v="1"/>
    <s v="AZ"/>
  </r>
  <r>
    <s v="June"/>
    <n v="1098"/>
    <n v="2877"/>
    <s v="Net"/>
    <n v="11.4"/>
    <n v="16.3"/>
    <n v="4.9000000000000004"/>
    <n v="0.49000000000000005"/>
    <s v="Juan"/>
    <x v="1"/>
    <s v="NM"/>
  </r>
  <r>
    <s v="July"/>
    <n v="1102"/>
    <n v="2242"/>
    <s v="AutoVac"/>
    <n v="60"/>
    <n v="124"/>
    <n v="64"/>
    <n v="12.8"/>
    <s v="Juan"/>
    <x v="1"/>
    <s v="NV"/>
  </r>
  <r>
    <s v="July"/>
    <n v="1103"/>
    <n v="2877"/>
    <s v="Net"/>
    <n v="11.4"/>
    <n v="16.3"/>
    <n v="4.9000000000000004"/>
    <n v="0.49000000000000005"/>
    <s v="Juan"/>
    <x v="1"/>
    <s v="AZ"/>
  </r>
  <r>
    <s v="July"/>
    <n v="1105"/>
    <n v="2499"/>
    <s v="8 ft Hose"/>
    <n v="6.2"/>
    <n v="9.1999999999999993"/>
    <n v="2.9999999999999991"/>
    <n v="0.29999999999999993"/>
    <s v="Juan"/>
    <x v="1"/>
    <s v="AZ"/>
  </r>
  <r>
    <s v="July"/>
    <n v="1106"/>
    <n v="9822"/>
    <s v="Pool Cover"/>
    <n v="58.3"/>
    <n v="98.4"/>
    <n v="40.100000000000009"/>
    <n v="8.0200000000000014"/>
    <s v="Juan"/>
    <x v="1"/>
    <s v="CA"/>
  </r>
  <r>
    <s v="July"/>
    <n v="1109"/>
    <n v="8722"/>
    <s v="Water Pump"/>
    <n v="344"/>
    <n v="502"/>
    <n v="158"/>
    <n v="31.6"/>
    <s v="Juan"/>
    <x v="1"/>
    <s v="CA"/>
  </r>
  <r>
    <s v="July"/>
    <n v="1114"/>
    <n v="2242"/>
    <s v="AutoVac"/>
    <n v="60"/>
    <n v="124"/>
    <n v="64"/>
    <n v="12.8"/>
    <s v="Juan"/>
    <x v="1"/>
    <s v="AZ"/>
  </r>
  <r>
    <s v="July"/>
    <n v="1118"/>
    <n v="9822"/>
    <s v="Pool Cover"/>
    <n v="58.3"/>
    <n v="98.4"/>
    <n v="40.100000000000009"/>
    <n v="8.0200000000000014"/>
    <s v="Juan"/>
    <x v="1"/>
    <s v="CA"/>
  </r>
  <r>
    <s v="Aug"/>
    <n v="1128"/>
    <n v="6622"/>
    <s v="5 Gal Chlorine"/>
    <n v="42"/>
    <n v="77"/>
    <n v="35"/>
    <n v="7"/>
    <s v="Juan"/>
    <x v="1"/>
    <s v="CA"/>
  </r>
  <r>
    <s v="Aug"/>
    <n v="1137"/>
    <n v="9822"/>
    <s v="Pool Cover"/>
    <n v="58.3"/>
    <n v="98.4"/>
    <n v="40.100000000000009"/>
    <n v="8.0200000000000014"/>
    <s v="Juan"/>
    <x v="1"/>
    <s v="CA"/>
  </r>
  <r>
    <s v="Aug"/>
    <n v="1140"/>
    <n v="4421"/>
    <s v="Skimmer"/>
    <n v="45"/>
    <n v="87"/>
    <n v="42"/>
    <n v="8.4"/>
    <s v="Juan"/>
    <x v="1"/>
    <s v="NV"/>
  </r>
  <r>
    <s v="Aug"/>
    <n v="1141"/>
    <n v="9212"/>
    <s v="1 Gal Muratic Acid"/>
    <n v="4"/>
    <n v="7"/>
    <n v="3"/>
    <n v="0.30000000000000004"/>
    <s v="Juan"/>
    <x v="1"/>
    <s v="AZ"/>
  </r>
  <r>
    <s v="Sept"/>
    <n v="1142"/>
    <n v="2242"/>
    <s v="AutoVac"/>
    <n v="60"/>
    <n v="124"/>
    <n v="64"/>
    <n v="12.8"/>
    <s v="Juan"/>
    <x v="1"/>
    <s v="NV"/>
  </r>
  <r>
    <s v="Oct"/>
    <n v="1151"/>
    <n v="2242"/>
    <s v="AutoVac"/>
    <n v="60"/>
    <n v="124"/>
    <n v="64"/>
    <n v="12.8"/>
    <s v="Juan"/>
    <x v="1"/>
    <s v="CA"/>
  </r>
  <r>
    <s v="Oct"/>
    <n v="1154"/>
    <n v="9822"/>
    <s v="Pool Cover"/>
    <n v="58.3"/>
    <n v="98.4"/>
    <n v="40.100000000000009"/>
    <n v="8.0200000000000014"/>
    <s v="Juan"/>
    <x v="1"/>
    <s v="NV"/>
  </r>
  <r>
    <s v="Nov"/>
    <n v="1161"/>
    <n v="4421"/>
    <s v="Skimmer"/>
    <n v="45"/>
    <n v="87"/>
    <n v="42"/>
    <n v="8.4"/>
    <s v="Juan"/>
    <x v="1"/>
    <s v="CA"/>
  </r>
  <r>
    <s v="Dec"/>
    <n v="1171"/>
    <n v="4421"/>
    <s v="Skimmer"/>
    <n v="45"/>
    <n v="87"/>
    <n v="42"/>
    <n v="8.4"/>
    <s v="Juan"/>
    <x v="1"/>
    <s v="NV"/>
  </r>
  <r>
    <s v="Jan"/>
    <n v="1007"/>
    <n v="1109"/>
    <s v="Chlorine Test Kit"/>
    <n v="3"/>
    <n v="8"/>
    <n v="5"/>
    <n v="0.5"/>
    <s v="Hellen"/>
    <x v="2"/>
    <s v="NM"/>
  </r>
  <r>
    <s v="Jan"/>
    <n v="1013"/>
    <n v="9212"/>
    <s v="1 Gal Muratic Acid"/>
    <n v="4"/>
    <n v="7"/>
    <n v="3"/>
    <n v="0.30000000000000004"/>
    <s v="Hellen"/>
    <x v="2"/>
    <s v="CO"/>
  </r>
  <r>
    <s v="Jan"/>
    <n v="1015"/>
    <n v="2877"/>
    <s v="Net"/>
    <n v="11.4"/>
    <n v="16.3"/>
    <n v="4.9000000000000004"/>
    <n v="0.49000000000000005"/>
    <s v="Hellen"/>
    <x v="2"/>
    <s v="AZ"/>
  </r>
  <r>
    <s v="Feb"/>
    <n v="1023"/>
    <n v="1109"/>
    <s v="Chlorine Test Kit"/>
    <n v="3"/>
    <n v="8"/>
    <n v="5"/>
    <n v="0.5"/>
    <s v="Hellen"/>
    <x v="2"/>
    <s v="NM"/>
  </r>
  <r>
    <s v="Feb"/>
    <n v="1025"/>
    <n v="2877"/>
    <s v="Net"/>
    <n v="11.4"/>
    <n v="16.3"/>
    <n v="4.9000000000000004"/>
    <n v="0.49000000000000005"/>
    <s v="Hellen"/>
    <x v="2"/>
    <s v="NV"/>
  </r>
  <r>
    <s v="Feb"/>
    <n v="1026"/>
    <n v="6119"/>
    <s v="Algea Killer 8 oz"/>
    <n v="9"/>
    <n v="14"/>
    <n v="5"/>
    <n v="0.5"/>
    <s v="Hellen"/>
    <x v="2"/>
    <s v="NM"/>
  </r>
  <r>
    <s v="Mar"/>
    <n v="1035"/>
    <n v="2499"/>
    <s v="8 ft Hose"/>
    <n v="6.2"/>
    <n v="9.1999999999999993"/>
    <n v="2.9999999999999991"/>
    <n v="0.29999999999999993"/>
    <s v="Hellen"/>
    <x v="2"/>
    <s v="CA"/>
  </r>
  <r>
    <s v="Mar"/>
    <n v="1045"/>
    <n v="8722"/>
    <s v="Water Pump"/>
    <n v="344"/>
    <n v="502"/>
    <n v="158"/>
    <n v="31.6"/>
    <s v="Hellen"/>
    <x v="2"/>
    <s v="AZ"/>
  </r>
  <r>
    <s v="Mar"/>
    <n v="1047"/>
    <n v="6622"/>
    <s v="5 Gal Chlorine"/>
    <n v="42"/>
    <n v="77"/>
    <n v="35"/>
    <n v="7"/>
    <s v="Hellen"/>
    <x v="2"/>
    <s v="AZ"/>
  </r>
  <r>
    <s v="April"/>
    <n v="1058"/>
    <n v="6119"/>
    <s v="Algea Killer 8 oz"/>
    <n v="9"/>
    <n v="14"/>
    <n v="5"/>
    <n v="0.5"/>
    <s v="Hellen"/>
    <x v="2"/>
    <s v="AZ"/>
  </r>
  <r>
    <s v="May"/>
    <n v="1064"/>
    <n v="2499"/>
    <s v="8 ft Hose"/>
    <n v="6.2"/>
    <n v="9.1999999999999993"/>
    <n v="2.9999999999999991"/>
    <n v="0.29999999999999993"/>
    <s v="Hellen"/>
    <x v="2"/>
    <s v="AZ"/>
  </r>
  <r>
    <s v="May"/>
    <n v="1070"/>
    <n v="2499"/>
    <s v="8 ft Hose"/>
    <n v="6.2"/>
    <n v="9.1999999999999993"/>
    <n v="2.9999999999999991"/>
    <n v="0.29999999999999993"/>
    <s v="Hellen"/>
    <x v="2"/>
    <s v="AZ"/>
  </r>
  <r>
    <s v="May"/>
    <n v="1075"/>
    <n v="1109"/>
    <s v="Chlorine Test Kit"/>
    <n v="3"/>
    <n v="8"/>
    <n v="5"/>
    <n v="0.5"/>
    <s v="Hellen"/>
    <x v="2"/>
    <s v="CA"/>
  </r>
  <r>
    <s v="May"/>
    <n v="1077"/>
    <n v="9822"/>
    <s v="Pool Cover"/>
    <n v="58.3"/>
    <n v="98.4"/>
    <n v="40.100000000000009"/>
    <n v="8.0200000000000014"/>
    <s v="Hellen"/>
    <x v="2"/>
    <s v="AZ"/>
  </r>
  <r>
    <s v="June"/>
    <n v="1086"/>
    <n v="1109"/>
    <s v="Chlorine Test Kit"/>
    <n v="3"/>
    <n v="8"/>
    <n v="5"/>
    <n v="0.5"/>
    <s v="Hellen"/>
    <x v="2"/>
    <s v="AZ"/>
  </r>
  <r>
    <s v="June"/>
    <n v="1091"/>
    <n v="2877"/>
    <s v="Net"/>
    <n v="11.4"/>
    <n v="16.3"/>
    <n v="4.9000000000000004"/>
    <n v="0.49000000000000005"/>
    <s v="Hellen"/>
    <x v="2"/>
    <s v="NV"/>
  </r>
  <r>
    <s v="June"/>
    <n v="1095"/>
    <n v="2499"/>
    <s v="8 ft Hose"/>
    <n v="6.2"/>
    <n v="9.1999999999999993"/>
    <n v="2.9999999999999991"/>
    <n v="0.29999999999999993"/>
    <s v="Hellen"/>
    <x v="2"/>
    <s v="AZ"/>
  </r>
  <r>
    <s v="June"/>
    <n v="1097"/>
    <n v="9212"/>
    <s v="1 Gal Muratic Acid"/>
    <n v="4"/>
    <n v="7"/>
    <n v="3"/>
    <n v="0.30000000000000004"/>
    <s v="Hellen"/>
    <x v="2"/>
    <s v="NV"/>
  </r>
  <r>
    <s v="July"/>
    <n v="1107"/>
    <n v="1109"/>
    <s v="Chlorine Test Kit"/>
    <n v="3"/>
    <n v="8"/>
    <n v="5"/>
    <n v="0.5"/>
    <s v="Hellen"/>
    <x v="2"/>
    <s v="NM"/>
  </r>
  <r>
    <s v="July"/>
    <n v="1110"/>
    <n v="8722"/>
    <s v="Water Pump"/>
    <n v="344"/>
    <n v="502"/>
    <n v="158"/>
    <n v="31.6"/>
    <s v="Hellen"/>
    <x v="2"/>
    <s v="NV"/>
  </r>
  <r>
    <s v="July"/>
    <n v="1111"/>
    <n v="6622"/>
    <s v="5 Gal Chlorine"/>
    <n v="42"/>
    <n v="77"/>
    <n v="35"/>
    <n v="7"/>
    <s v="Hellen"/>
    <x v="2"/>
    <s v="CA"/>
  </r>
  <r>
    <s v="July"/>
    <n v="1117"/>
    <n v="8722"/>
    <s v="Water Pump"/>
    <n v="344"/>
    <n v="502"/>
    <n v="158"/>
    <n v="31.6"/>
    <s v="Hellen"/>
    <x v="2"/>
    <s v="NM"/>
  </r>
  <r>
    <s v="Aug"/>
    <n v="1129"/>
    <n v="9822"/>
    <s v="Pool Cover"/>
    <n v="58.3"/>
    <n v="98.4"/>
    <n v="40.100000000000009"/>
    <n v="8.0200000000000014"/>
    <s v="Hellen"/>
    <x v="2"/>
    <s v="NV"/>
  </r>
  <r>
    <s v="Aug"/>
    <n v="1130"/>
    <n v="4421"/>
    <s v="Skimmer"/>
    <n v="45"/>
    <n v="87"/>
    <n v="42"/>
    <n v="8.4"/>
    <s v="Hellen"/>
    <x v="2"/>
    <s v="CA"/>
  </r>
  <r>
    <s v="Aug"/>
    <n v="1131"/>
    <n v="9212"/>
    <s v="1 Gal Muratic Acid"/>
    <n v="4"/>
    <n v="7"/>
    <n v="3"/>
    <n v="0.30000000000000004"/>
    <s v="Hellen"/>
    <x v="2"/>
    <s v="AZ"/>
  </r>
  <r>
    <s v="Aug"/>
    <n v="1132"/>
    <n v="9212"/>
    <s v="1 Gal Muratic Acid"/>
    <n v="4"/>
    <n v="7"/>
    <n v="3"/>
    <n v="0.30000000000000004"/>
    <s v="Hellen"/>
    <x v="2"/>
    <s v="CA"/>
  </r>
  <r>
    <s v="Sept"/>
    <n v="1143"/>
    <n v="9822"/>
    <s v="Pool Cover"/>
    <n v="58.3"/>
    <n v="98.4"/>
    <n v="40.100000000000009"/>
    <n v="8.0200000000000014"/>
    <s v="Hellen"/>
    <x v="2"/>
    <s v="AZ"/>
  </r>
  <r>
    <s v="Sept"/>
    <n v="1144"/>
    <n v="2242"/>
    <s v="AutoVac"/>
    <n v="60"/>
    <n v="124"/>
    <n v="64"/>
    <n v="12.8"/>
    <s v="Hellen"/>
    <x v="2"/>
    <s v="CA"/>
  </r>
  <r>
    <s v="Sept"/>
    <n v="1145"/>
    <n v="4421"/>
    <s v="Skimmer"/>
    <n v="45"/>
    <n v="87"/>
    <n v="42"/>
    <n v="8.4"/>
    <s v="Hellen"/>
    <x v="2"/>
    <s v="NM"/>
  </r>
  <r>
    <s v="Sept"/>
    <n v="1146"/>
    <n v="8722"/>
    <s v="Water Pump"/>
    <n v="344"/>
    <n v="502"/>
    <n v="158"/>
    <n v="31.6"/>
    <s v="Hellen"/>
    <x v="2"/>
    <s v="NV"/>
  </r>
  <r>
    <s v="Nov"/>
    <n v="1160"/>
    <n v="9822"/>
    <s v="Pool Cover"/>
    <n v="58.3"/>
    <n v="98.4"/>
    <n v="40.100000000000009"/>
    <n v="8.0200000000000014"/>
    <s v="Hellen"/>
    <x v="2"/>
    <s v="NV"/>
  </r>
  <r>
    <s v="Jan"/>
    <n v="1003"/>
    <n v="2499"/>
    <s v="8 ft Hose"/>
    <n v="6.2"/>
    <n v="9.1999999999999993"/>
    <n v="2.9999999999999991"/>
    <n v="0.29999999999999993"/>
    <s v="Doug"/>
    <x v="3"/>
    <s v="AZ"/>
  </r>
  <r>
    <s v="Jan"/>
    <n v="1005"/>
    <n v="1109"/>
    <s v="Chlorine Test Kit"/>
    <n v="3"/>
    <n v="8"/>
    <n v="5"/>
    <n v="0.5"/>
    <s v="Doug"/>
    <x v="3"/>
    <s v="AZ"/>
  </r>
  <r>
    <s v="Jan"/>
    <n v="1006"/>
    <n v="9822"/>
    <s v="Pool Cover"/>
    <n v="58.3"/>
    <n v="98.4"/>
    <n v="40.100000000000009"/>
    <n v="8.0200000000000014"/>
    <s v="Doug"/>
    <x v="3"/>
    <s v="AZ"/>
  </r>
  <r>
    <s v="Jan"/>
    <n v="1008"/>
    <n v="2877"/>
    <s v="Net"/>
    <n v="11.4"/>
    <n v="16.3"/>
    <n v="4.9000000000000004"/>
    <n v="0.49000000000000005"/>
    <s v="Doug"/>
    <x v="3"/>
    <s v="NM"/>
  </r>
  <r>
    <s v="Jan"/>
    <n v="1009"/>
    <n v="1109"/>
    <s v="Chlorine Test Kit"/>
    <n v="3"/>
    <n v="8"/>
    <n v="5"/>
    <n v="0.5"/>
    <s v="Doug"/>
    <x v="3"/>
    <s v="AZ"/>
  </r>
  <r>
    <s v="Jan"/>
    <n v="1012"/>
    <n v="4421"/>
    <s v="Skimmer"/>
    <n v="45"/>
    <n v="87"/>
    <n v="42"/>
    <n v="8.4"/>
    <s v="Doug"/>
    <x v="3"/>
    <s v="NM"/>
  </r>
  <r>
    <s v="Jan"/>
    <n v="1016"/>
    <n v="2499"/>
    <s v="8 ft Hose"/>
    <n v="6.2"/>
    <n v="9.1999999999999993"/>
    <n v="2.9999999999999991"/>
    <n v="0.29999999999999993"/>
    <s v="Doug"/>
    <x v="3"/>
    <s v="CA"/>
  </r>
  <r>
    <s v="Feb"/>
    <n v="1018"/>
    <n v="1109"/>
    <s v="Chlorine Test Kit"/>
    <n v="3"/>
    <n v="8"/>
    <n v="5"/>
    <n v="0.5"/>
    <s v="Doug"/>
    <x v="3"/>
    <s v="CA"/>
  </r>
  <r>
    <s v="Feb"/>
    <n v="1019"/>
    <n v="2499"/>
    <s v="8 ft Hose"/>
    <n v="6.2"/>
    <n v="9.1999999999999993"/>
    <n v="2.9999999999999991"/>
    <n v="0.29999999999999993"/>
    <s v="Doug"/>
    <x v="3"/>
    <s v="CO"/>
  </r>
  <r>
    <s v="Feb"/>
    <n v="1020"/>
    <n v="2499"/>
    <s v="8 ft Hose"/>
    <n v="6.2"/>
    <n v="9.1999999999999993"/>
    <n v="2.9999999999999991"/>
    <n v="0.29999999999999993"/>
    <s v="Doug"/>
    <x v="3"/>
    <s v="NV"/>
  </r>
  <r>
    <s v="Feb"/>
    <n v="1022"/>
    <n v="2877"/>
    <s v="Net"/>
    <n v="11.4"/>
    <n v="16.3"/>
    <n v="4.9000000000000004"/>
    <n v="0.49000000000000005"/>
    <s v="Doug"/>
    <x v="3"/>
    <s v="UT"/>
  </r>
  <r>
    <s v="Mar"/>
    <n v="1042"/>
    <n v="8722"/>
    <s v="Water Pump"/>
    <n v="344"/>
    <n v="502"/>
    <n v="158"/>
    <n v="31.6"/>
    <s v="Doug"/>
    <x v="3"/>
    <s v="NM"/>
  </r>
  <r>
    <s v="Mar"/>
    <n v="1043"/>
    <n v="2242"/>
    <s v="AutoVac"/>
    <n v="60"/>
    <n v="124"/>
    <n v="64"/>
    <n v="12.8"/>
    <s v="Doug"/>
    <x v="3"/>
    <s v="CA"/>
  </r>
  <r>
    <s v="Mar"/>
    <n v="1044"/>
    <n v="2877"/>
    <s v="Net"/>
    <n v="11.4"/>
    <n v="16.3"/>
    <n v="4.9000000000000004"/>
    <n v="0.49000000000000005"/>
    <s v="Doug"/>
    <x v="3"/>
    <s v="CA"/>
  </r>
  <r>
    <s v="April"/>
    <n v="1051"/>
    <n v="6119"/>
    <s v="Algea Killer 8 oz"/>
    <n v="9"/>
    <n v="14"/>
    <n v="5"/>
    <n v="0.5"/>
    <s v="Doug"/>
    <x v="3"/>
    <s v="UT"/>
  </r>
  <r>
    <s v="April"/>
    <n v="1052"/>
    <n v="6622"/>
    <s v="5 Gal Chlorine"/>
    <n v="42"/>
    <n v="77"/>
    <n v="35"/>
    <n v="7"/>
    <s v="Doug"/>
    <x v="3"/>
    <s v="AZ"/>
  </r>
  <r>
    <s v="April"/>
    <n v="1054"/>
    <n v="4421"/>
    <s v="Skimmer"/>
    <n v="45"/>
    <n v="87"/>
    <n v="42"/>
    <n v="8.4"/>
    <s v="Doug"/>
    <x v="3"/>
    <s v="NV"/>
  </r>
  <r>
    <s v="April"/>
    <n v="1056"/>
    <n v="1109"/>
    <s v="Chlorine Test Kit"/>
    <n v="3"/>
    <n v="8"/>
    <n v="5"/>
    <n v="0.5"/>
    <s v="Doug"/>
    <x v="3"/>
    <s v="CA"/>
  </r>
  <r>
    <s v="April"/>
    <n v="1059"/>
    <n v="2242"/>
    <s v="AutoVac"/>
    <n v="60"/>
    <n v="124"/>
    <n v="64"/>
    <n v="12.8"/>
    <s v="Doug"/>
    <x v="3"/>
    <s v="AZ"/>
  </r>
  <r>
    <s v="April"/>
    <n v="1060"/>
    <n v="6119"/>
    <s v="Algea Killer 8 oz"/>
    <n v="9"/>
    <n v="14"/>
    <n v="5"/>
    <n v="0.5"/>
    <s v="Doug"/>
    <x v="3"/>
    <s v="NV"/>
  </r>
  <r>
    <s v="May"/>
    <n v="1061"/>
    <n v="1109"/>
    <s v="Chlorine Test Kit"/>
    <n v="3"/>
    <n v="8"/>
    <n v="5"/>
    <n v="0.5"/>
    <s v="Doug"/>
    <x v="3"/>
    <s v="NV"/>
  </r>
  <r>
    <s v="May"/>
    <n v="1063"/>
    <n v="1109"/>
    <s v="Chlorine Test Kit"/>
    <n v="3"/>
    <n v="8"/>
    <n v="5"/>
    <n v="0.5"/>
    <s v="Doug"/>
    <x v="3"/>
    <s v="CA"/>
  </r>
  <r>
    <s v="May"/>
    <n v="1065"/>
    <n v="2499"/>
    <s v="8 ft Hose"/>
    <n v="6.2"/>
    <n v="9.1999999999999993"/>
    <n v="2.9999999999999991"/>
    <n v="0.29999999999999993"/>
    <s v="Doug"/>
    <x v="3"/>
    <s v="NM"/>
  </r>
  <r>
    <s v="May"/>
    <n v="1066"/>
    <n v="2877"/>
    <s v="Net"/>
    <n v="11.4"/>
    <n v="16.3"/>
    <n v="4.9000000000000004"/>
    <n v="0.49000000000000005"/>
    <s v="Doug"/>
    <x v="3"/>
    <s v="NV"/>
  </r>
  <r>
    <s v="May"/>
    <n v="1067"/>
    <n v="2877"/>
    <s v="Net"/>
    <n v="11.4"/>
    <n v="16.3"/>
    <n v="4.9000000000000004"/>
    <n v="0.49000000000000005"/>
    <s v="Doug"/>
    <x v="3"/>
    <s v="UT"/>
  </r>
  <r>
    <s v="May"/>
    <n v="1069"/>
    <n v="1109"/>
    <s v="Chlorine Test Kit"/>
    <n v="3"/>
    <n v="8"/>
    <n v="5"/>
    <n v="0.5"/>
    <s v="Doug"/>
    <x v="3"/>
    <s v="AZ"/>
  </r>
  <r>
    <s v="May"/>
    <n v="1072"/>
    <n v="1109"/>
    <s v="Chlorine Test Kit"/>
    <n v="3"/>
    <n v="8"/>
    <n v="5"/>
    <n v="0.5"/>
    <s v="Doug"/>
    <x v="3"/>
    <s v="NV"/>
  </r>
  <r>
    <s v="May"/>
    <n v="1073"/>
    <n v="6622"/>
    <s v="5 Gal Chlorine"/>
    <n v="42"/>
    <n v="77"/>
    <n v="35"/>
    <n v="7"/>
    <s v="Doug"/>
    <x v="3"/>
    <s v="CA"/>
  </r>
  <r>
    <s v="May"/>
    <n v="1074"/>
    <n v="2877"/>
    <s v="Net"/>
    <n v="11.4"/>
    <n v="16.3"/>
    <n v="4.9000000000000004"/>
    <n v="0.49000000000000005"/>
    <s v="Doug"/>
    <x v="3"/>
    <s v="AZ"/>
  </r>
  <r>
    <s v="June"/>
    <n v="1080"/>
    <n v="4421"/>
    <s v="Skimmer"/>
    <n v="45"/>
    <n v="87"/>
    <n v="42"/>
    <n v="8.4"/>
    <s v="Doug"/>
    <x v="3"/>
    <s v="CA"/>
  </r>
  <r>
    <s v="June"/>
    <n v="1081"/>
    <n v="6119"/>
    <s v="Algea Killer 8 oz"/>
    <n v="9"/>
    <n v="14"/>
    <n v="5"/>
    <n v="0.5"/>
    <s v="Doug"/>
    <x v="3"/>
    <s v="UT"/>
  </r>
  <r>
    <s v="June"/>
    <n v="1085"/>
    <n v="9822"/>
    <s v="Pool Cover"/>
    <n v="58.3"/>
    <n v="98.4"/>
    <n v="40.100000000000009"/>
    <n v="8.0200000000000014"/>
    <s v="Doug"/>
    <x v="3"/>
    <s v="NV"/>
  </r>
  <r>
    <s v="June"/>
    <n v="1089"/>
    <n v="6119"/>
    <s v="Algea Killer 8 oz"/>
    <n v="9"/>
    <n v="14"/>
    <n v="5"/>
    <n v="0.5"/>
    <s v="Doug"/>
    <x v="3"/>
    <s v="NV"/>
  </r>
  <r>
    <s v="June"/>
    <n v="1092"/>
    <n v="2877"/>
    <s v="Net"/>
    <n v="11.4"/>
    <n v="16.3"/>
    <n v="4.9000000000000004"/>
    <n v="0.49000000000000005"/>
    <s v="Doug"/>
    <x v="3"/>
    <s v="CA"/>
  </r>
  <r>
    <s v="June"/>
    <n v="1094"/>
    <n v="6119"/>
    <s v="Algea Killer 8 oz"/>
    <n v="9"/>
    <n v="14"/>
    <n v="5"/>
    <n v="0.5"/>
    <s v="Doug"/>
    <x v="3"/>
    <s v="CA"/>
  </r>
  <r>
    <s v="June"/>
    <n v="1096"/>
    <n v="6119"/>
    <s v="Algea Killer 8 oz"/>
    <n v="9"/>
    <n v="14"/>
    <n v="5"/>
    <n v="0.5"/>
    <s v="Doug"/>
    <x v="3"/>
    <s v="AZ"/>
  </r>
  <r>
    <s v="July"/>
    <n v="1099"/>
    <n v="2877"/>
    <s v="Net"/>
    <n v="11.4"/>
    <n v="16.3"/>
    <n v="4.9000000000000004"/>
    <n v="0.49000000000000005"/>
    <s v="Doug"/>
    <x v="3"/>
    <s v="CA"/>
  </r>
  <r>
    <s v="July"/>
    <n v="1101"/>
    <n v="2499"/>
    <s v="8 ft Hose"/>
    <n v="6.2"/>
    <n v="9.1999999999999993"/>
    <n v="2.9999999999999991"/>
    <n v="0.29999999999999993"/>
    <s v="Doug"/>
    <x v="3"/>
    <s v="CA"/>
  </r>
  <r>
    <s v="July"/>
    <n v="1104"/>
    <n v="2877"/>
    <s v="Net"/>
    <n v="11.4"/>
    <n v="16.3"/>
    <n v="4.9000000000000004"/>
    <n v="0.49000000000000005"/>
    <s v="Doug"/>
    <x v="3"/>
    <s v="NV"/>
  </r>
  <r>
    <s v="July"/>
    <n v="1108"/>
    <n v="9822"/>
    <s v="Pool Cover"/>
    <n v="58.3"/>
    <n v="98.4"/>
    <n v="40.100000000000009"/>
    <n v="8.0200000000000014"/>
    <s v="Doug"/>
    <x v="3"/>
    <s v="NV"/>
  </r>
  <r>
    <s v="July"/>
    <n v="1112"/>
    <n v="6622"/>
    <s v="5 Gal Chlorine"/>
    <n v="42"/>
    <n v="77"/>
    <n v="35"/>
    <n v="7"/>
    <s v="Doug"/>
    <x v="3"/>
    <s v="AZ"/>
  </r>
  <r>
    <s v="July"/>
    <n v="1116"/>
    <n v="6622"/>
    <s v="5 Gal Chlorine"/>
    <n v="42"/>
    <n v="77"/>
    <n v="35"/>
    <n v="7"/>
    <s v="Doug"/>
    <x v="3"/>
    <s v="NV"/>
  </r>
  <r>
    <s v="July"/>
    <n v="1120"/>
    <n v="2242"/>
    <s v="AutoVac"/>
    <n v="60"/>
    <n v="124"/>
    <n v="64"/>
    <n v="12.8"/>
    <s v="Doug"/>
    <x v="3"/>
    <s v="CA"/>
  </r>
  <r>
    <s v="July"/>
    <n v="1121"/>
    <n v="4421"/>
    <s v="Skimmer"/>
    <n v="45"/>
    <n v="87"/>
    <n v="42"/>
    <n v="8.4"/>
    <s v="Doug"/>
    <x v="3"/>
    <s v="NV"/>
  </r>
  <r>
    <s v="July"/>
    <n v="1122"/>
    <n v="8722"/>
    <s v="Water Pump"/>
    <n v="344"/>
    <n v="502"/>
    <n v="158"/>
    <n v="31.6"/>
    <s v="Doug"/>
    <x v="3"/>
    <s v="AZ"/>
  </r>
  <r>
    <s v="July"/>
    <n v="1123"/>
    <n v="9822"/>
    <s v="Pool Cover"/>
    <n v="58.3"/>
    <n v="98.4"/>
    <n v="40.100000000000009"/>
    <n v="8.0200000000000014"/>
    <s v="Doug"/>
    <x v="3"/>
    <s v="NV"/>
  </r>
  <r>
    <s v="July"/>
    <n v="1124"/>
    <n v="4421"/>
    <s v="Skimmer"/>
    <n v="45"/>
    <n v="87"/>
    <n v="42"/>
    <n v="8.4"/>
    <s v="Doug"/>
    <x v="3"/>
    <s v="AZ"/>
  </r>
  <r>
    <s v="Aug"/>
    <n v="1125"/>
    <n v="2242"/>
    <s v="AutoVac"/>
    <n v="60"/>
    <n v="124"/>
    <n v="64"/>
    <n v="12.8"/>
    <s v="Doug"/>
    <x v="3"/>
    <s v="CA"/>
  </r>
  <r>
    <s v="Aug"/>
    <n v="1126"/>
    <n v="9212"/>
    <s v="1 Gal Muratic Acid"/>
    <n v="4"/>
    <n v="7"/>
    <n v="3"/>
    <n v="0.30000000000000004"/>
    <s v="Doug"/>
    <x v="3"/>
    <s v="NM"/>
  </r>
  <r>
    <s v="Aug"/>
    <n v="1134"/>
    <n v="9822"/>
    <s v="Pool Cover"/>
    <n v="58.3"/>
    <n v="98.4"/>
    <n v="40.100000000000009"/>
    <n v="8.0200000000000014"/>
    <s v="Doug"/>
    <x v="3"/>
    <s v="AZ"/>
  </r>
  <r>
    <s v="Aug"/>
    <n v="1136"/>
    <n v="2242"/>
    <s v="AutoVac"/>
    <n v="60"/>
    <n v="124"/>
    <n v="64"/>
    <n v="12.8"/>
    <s v="Doug"/>
    <x v="3"/>
    <s v="NM"/>
  </r>
  <r>
    <s v="Aug"/>
    <n v="1139"/>
    <n v="4421"/>
    <s v="Skimmer"/>
    <n v="45"/>
    <n v="87"/>
    <n v="42"/>
    <n v="8.4"/>
    <s v="Doug"/>
    <x v="3"/>
    <s v="CA"/>
  </r>
  <r>
    <s v="Sept"/>
    <n v="1148"/>
    <n v="9212"/>
    <s v="1 Gal Muratic Acid"/>
    <n v="4"/>
    <n v="7"/>
    <n v="3"/>
    <n v="0.30000000000000004"/>
    <s v="Doug"/>
    <x v="3"/>
    <s v="AZ"/>
  </r>
  <r>
    <s v="Oct"/>
    <n v="1150"/>
    <n v="2242"/>
    <s v="AutoVac"/>
    <n v="60"/>
    <n v="124"/>
    <n v="64"/>
    <n v="12.8"/>
    <s v="Doug"/>
    <x v="3"/>
    <s v="UT"/>
  </r>
  <r>
    <s v="Oct"/>
    <n v="1153"/>
    <n v="8722"/>
    <s v="Water Pump"/>
    <n v="344"/>
    <n v="502"/>
    <n v="158"/>
    <n v="31.6"/>
    <s v="Doug"/>
    <x v="3"/>
    <s v="AZ"/>
  </r>
  <r>
    <s v="Oct"/>
    <n v="1155"/>
    <n v="4421"/>
    <s v="Skimmer"/>
    <n v="45"/>
    <n v="87"/>
    <n v="42"/>
    <n v="8.4"/>
    <s v="Doug"/>
    <x v="3"/>
    <s v="AZ"/>
  </r>
  <r>
    <s v="Oct"/>
    <n v="1156"/>
    <n v="2242"/>
    <s v="AutoVac"/>
    <n v="60"/>
    <n v="124"/>
    <n v="64"/>
    <n v="12.8"/>
    <s v="Doug"/>
    <x v="3"/>
    <s v="CA"/>
  </r>
  <r>
    <s v="Oct"/>
    <n v="1157"/>
    <n v="9212"/>
    <s v="1 Gal Muratic Acid"/>
    <n v="4"/>
    <n v="7"/>
    <n v="3"/>
    <n v="0.30000000000000004"/>
    <s v="Doug"/>
    <x v="3"/>
    <s v="NM"/>
  </r>
  <r>
    <s v="Nov"/>
    <n v="1159"/>
    <n v="6622"/>
    <s v="5 Gal Chlorine"/>
    <n v="42"/>
    <n v="77"/>
    <n v="35"/>
    <n v="7"/>
    <s v="Doug"/>
    <x v="3"/>
    <s v="CA"/>
  </r>
  <r>
    <s v="Nov"/>
    <n v="1163"/>
    <n v="9212"/>
    <s v="1 Gal Muratic Acid"/>
    <n v="4"/>
    <n v="7"/>
    <n v="3"/>
    <n v="0.30000000000000004"/>
    <s v="Doug"/>
    <x v="3"/>
    <s v="CA"/>
  </r>
  <r>
    <s v="Nov"/>
    <n v="1164"/>
    <n v="9822"/>
    <s v="Pool Cover"/>
    <n v="58.3"/>
    <n v="98.4"/>
    <n v="40.100000000000009"/>
    <n v="8.0200000000000014"/>
    <s v="Doug"/>
    <x v="3"/>
    <s v="AZ"/>
  </r>
  <r>
    <s v="Nov"/>
    <n v="1165"/>
    <n v="9822"/>
    <s v="Pool Cover"/>
    <n v="58.3"/>
    <n v="98.4"/>
    <n v="40.100000000000009"/>
    <n v="8.0200000000000014"/>
    <s v="Doug"/>
    <x v="3"/>
    <s v="AZ"/>
  </r>
  <r>
    <s v="Nov"/>
    <n v="1166"/>
    <n v="8722"/>
    <s v="Water Pump"/>
    <n v="344"/>
    <n v="502"/>
    <n v="158"/>
    <n v="31.6"/>
    <s v="Doug"/>
    <x v="3"/>
    <s v="NV"/>
  </r>
  <r>
    <s v="Dec"/>
    <n v="1167"/>
    <n v="2242"/>
    <s v="AutoVac"/>
    <n v="60"/>
    <n v="124"/>
    <n v="64"/>
    <n v="12.8"/>
    <s v="Doug"/>
    <x v="3"/>
    <s v="NM"/>
  </r>
  <r>
    <s v="Dec"/>
    <n v="1168"/>
    <n v="9822"/>
    <s v="Pool Cover"/>
    <n v="58.3"/>
    <n v="98.4"/>
    <n v="40.100000000000009"/>
    <n v="8.0200000000000014"/>
    <s v="Doug"/>
    <x v="3"/>
    <s v="CA"/>
  </r>
  <r>
    <s v="Dec"/>
    <n v="1169"/>
    <n v="8722"/>
    <s v="Water Pump"/>
    <n v="344"/>
    <n v="502"/>
    <n v="158"/>
    <n v="31.6"/>
    <s v="Doug"/>
    <x v="3"/>
    <s v="UT"/>
  </r>
  <r>
    <m/>
    <m/>
    <m/>
    <m/>
    <m/>
    <m/>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2" firstHeaderRow="1" firstDataRow="1" firstDataCol="1"/>
  <pivotFields count="3">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5">
        <item x="0"/>
        <item x="1"/>
        <item x="2"/>
        <item x="3"/>
        <item t="default"/>
      </items>
    </pivotField>
  </pivotFields>
  <rowFields count="2">
    <field x="1"/>
    <field x="2"/>
  </rowFields>
  <rowItems count="9">
    <i>
      <x/>
    </i>
    <i r="1">
      <x/>
    </i>
    <i>
      <x v="1"/>
    </i>
    <i r="1">
      <x v="1"/>
    </i>
    <i>
      <x v="2"/>
    </i>
    <i r="1">
      <x v="2"/>
    </i>
    <i>
      <x v="3"/>
    </i>
    <i r="1">
      <x v="3"/>
    </i>
    <i t="grand">
      <x/>
    </i>
  </rowItems>
  <colItems count="1">
    <i/>
  </colItems>
  <dataFields count="1">
    <dataField name="Sum of Sale Price" fld="0"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Medium4" showRowHeaders="1" showColHeaders="1" showRowStripes="0" showColStripes="0" showLastColumn="1"/>
  <rowHierarchiesUsage count="2">
    <rowHierarchyUsage hierarchyUsage="9"/>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172">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46C7BF-499A-48FB-A7E7-B42FD0D2761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24:L29" firstHeaderRow="1" firstDataRow="1" firstDataCol="1"/>
  <pivotFields count="11">
    <pivotField showAll="0"/>
    <pivotField showAll="0"/>
    <pivotField showAll="0"/>
    <pivotField showAll="0"/>
    <pivotField showAll="0"/>
    <pivotField showAll="0"/>
    <pivotField showAll="0"/>
    <pivotField dataField="1" showAll="0"/>
    <pivotField showAll="0"/>
    <pivotField axis="axisRow" showAll="0">
      <items count="6">
        <item x="0"/>
        <item x="1"/>
        <item x="2"/>
        <item x="3"/>
        <item h="1" x="4"/>
        <item t="default"/>
      </items>
    </pivotField>
    <pivotField showAll="0"/>
  </pivotFields>
  <rowFields count="1">
    <field x="9"/>
  </rowFields>
  <rowItems count="5">
    <i>
      <x/>
    </i>
    <i>
      <x v="1"/>
    </i>
    <i>
      <x v="2"/>
    </i>
    <i>
      <x v="3"/>
    </i>
    <i t="grand">
      <x/>
    </i>
  </rowItems>
  <colItems count="1">
    <i/>
  </colItems>
  <dataFields count="1">
    <dataField name="Sum of Commision  %" fld="7"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6:B27" firstHeaderRow="1" firstDataRow="1" firstDataCol="1"/>
  <pivotFields count="11">
    <pivotField showAll="0">
      <items count="13">
        <item x="0"/>
        <item x="3"/>
        <item x="1"/>
        <item x="2"/>
        <item x="4"/>
        <item x="7"/>
        <item x="9"/>
        <item x="10"/>
        <item x="11"/>
        <item x="5"/>
        <item x="6"/>
        <item x="8"/>
        <item t="default"/>
      </items>
    </pivotField>
    <pivotField numFmtId="164" showAll="0"/>
    <pivotField showAll="0"/>
    <pivotField axis="axisRow" showAll="0">
      <items count="11">
        <item x="6"/>
        <item x="9"/>
        <item x="2"/>
        <item x="8"/>
        <item x="7"/>
        <item x="4"/>
        <item x="1"/>
        <item x="0"/>
        <item x="5"/>
        <item x="3"/>
        <item t="default"/>
      </items>
    </pivotField>
    <pivotField numFmtId="44" showAll="0"/>
    <pivotField dataField="1" numFmtId="44" showAll="0"/>
    <pivotField numFmtId="44"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Sum of Sale Price" fld="5" baseField="0" baseItem="0" numFmtId="44"/>
  </dataFields>
  <formats count="1">
    <format dxfId="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K4:L17" firstHeaderRow="1" firstDataRow="1" firstDataCol="1"/>
  <pivotFields count="11">
    <pivotField axis="axisRow" showAll="0">
      <items count="13">
        <item x="0"/>
        <item x="3"/>
        <item x="1"/>
        <item x="2"/>
        <item x="4"/>
        <item x="7"/>
        <item x="9"/>
        <item x="10"/>
        <item x="11"/>
        <item x="5"/>
        <item x="6"/>
        <item x="8"/>
        <item t="default"/>
      </items>
    </pivotField>
    <pivotField numFmtId="164" showAll="0"/>
    <pivotField showAll="0"/>
    <pivotField showAll="0"/>
    <pivotField numFmtId="44" showAll="0"/>
    <pivotField dataField="1" numFmtId="44" showAll="0"/>
    <pivotField numFmtId="44" showAll="0"/>
    <pivotField showAll="0"/>
    <pivotField showAll="0"/>
    <pivotField showAll="0"/>
    <pivotField showAll="0">
      <items count="7">
        <item x="2"/>
        <item x="1"/>
        <item x="3"/>
        <item x="0"/>
        <item x="4"/>
        <item x="5"/>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Sale Price" fld="5" baseField="0" baseItem="0" numFmtId="44"/>
  </dataFields>
  <formats count="1">
    <format dxfId="8">
      <pivotArea outline="0" collapsedLevelsAreSubtotals="1" fieldPosition="0"/>
    </format>
  </formats>
  <chartFormats count="1">
    <chartFormat chart="22"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2" firstHeaderRow="1" firstDataRow="1" firstDataCol="1"/>
  <pivotFields count="11">
    <pivotField showAll="0"/>
    <pivotField numFmtId="164" showAll="0"/>
    <pivotField showAll="0"/>
    <pivotField showAll="0"/>
    <pivotField numFmtId="44" showAll="0"/>
    <pivotField dataField="1" numFmtId="44" showAll="0"/>
    <pivotField numFmtId="44" showAll="0"/>
    <pivotField showAll="0"/>
    <pivotField axis="axisRow" showAll="0">
      <items count="5">
        <item x="0"/>
        <item x="2"/>
        <item x="3"/>
        <item x="1"/>
        <item t="default"/>
      </items>
    </pivotField>
    <pivotField axis="axisRow" showAll="0">
      <items count="5">
        <item x="0"/>
        <item x="1"/>
        <item x="3"/>
        <item x="2"/>
        <item t="default"/>
      </items>
    </pivotField>
    <pivotField showAll="0"/>
  </pivotFields>
  <rowFields count="2">
    <field x="9"/>
    <field x="8"/>
  </rowFields>
  <rowItems count="9">
    <i>
      <x/>
    </i>
    <i r="1">
      <x/>
    </i>
    <i>
      <x v="1"/>
    </i>
    <i r="1">
      <x v="3"/>
    </i>
    <i>
      <x v="2"/>
    </i>
    <i r="1">
      <x v="2"/>
    </i>
    <i>
      <x v="3"/>
    </i>
    <i r="1">
      <x v="1"/>
    </i>
    <i t="grand">
      <x/>
    </i>
  </rowItems>
  <colItems count="1">
    <i/>
  </colItems>
  <dataFields count="1">
    <dataField name="Sum of Sale Price" fld="5" baseField="0" baseItem="0" numFmtId="44"/>
  </dataFields>
  <formats count="1">
    <format dxfId="9">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8" count="1" selected="0">
            <x v="0"/>
          </reference>
          <reference field="9" count="1" selected="0">
            <x v="0"/>
          </reference>
        </references>
      </pivotArea>
    </chartFormat>
    <chartFormat chart="2" format="2">
      <pivotArea type="data" outline="0" fieldPosition="0">
        <references count="3">
          <reference field="4294967294" count="1" selected="0">
            <x v="0"/>
          </reference>
          <reference field="8" count="1" selected="0">
            <x v="3"/>
          </reference>
          <reference field="9" count="1" selected="0">
            <x v="1"/>
          </reference>
        </references>
      </pivotArea>
    </chartFormat>
    <chartFormat chart="2" format="3">
      <pivotArea type="data" outline="0" fieldPosition="0">
        <references count="3">
          <reference field="4294967294" count="1" selected="0">
            <x v="0"/>
          </reference>
          <reference field="8" count="1" selected="0">
            <x v="2"/>
          </reference>
          <reference field="9" count="1" selected="0">
            <x v="2"/>
          </reference>
        </references>
      </pivotArea>
    </chartFormat>
    <chartFormat chart="2" format="4">
      <pivotArea type="data" outline="0" fieldPosition="0">
        <references count="3">
          <reference field="4294967294" count="1" selected="0">
            <x v="0"/>
          </reference>
          <reference field="8" count="1" selected="0">
            <x v="1"/>
          </reference>
          <reference field="9"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72" totalsRowShown="0" headerRowDxfId="6">
  <autoFilter ref="A1:L172" xr:uid="{00000000-0009-0000-0100-000001000000}"/>
  <tableColumns count="12">
    <tableColumn id="1" xr3:uid="{00000000-0010-0000-0000-000001000000}" name="Month" dataDxfId="5" dataCellStyle="Comma"/>
    <tableColumn id="2" xr3:uid="{00000000-0010-0000-0000-000002000000}" name="Transaction Number" dataDxfId="4" dataCellStyle="Comma"/>
    <tableColumn id="3" xr3:uid="{00000000-0010-0000-0000-000003000000}" name="Product Code"/>
    <tableColumn id="4" xr3:uid="{00000000-0010-0000-0000-000004000000}" name="Product Description"/>
    <tableColumn id="5" xr3:uid="{00000000-0010-0000-0000-000005000000}" name="Store Cost" dataDxfId="3" dataCellStyle="Currency"/>
    <tableColumn id="6" xr3:uid="{00000000-0010-0000-0000-000006000000}" name="Sale Price" dataDxfId="2" dataCellStyle="Currency"/>
    <tableColumn id="7" xr3:uid="{00000000-0010-0000-0000-000007000000}" name="Profit" dataDxfId="1">
      <calculatedColumnFormula>F2-E2</calculatedColumnFormula>
    </tableColumn>
    <tableColumn id="8" xr3:uid="{00000000-0010-0000-0000-000008000000}" name="Commision" dataCellStyle="Currency">
      <calculatedColumnFormula>IF(F2&gt;50,G2*0.2,G2*0.1)</calculatedColumnFormula>
    </tableColumn>
    <tableColumn id="9" xr3:uid="{00000000-0010-0000-0000-000009000000}" name="First "/>
    <tableColumn id="10" xr3:uid="{00000000-0010-0000-0000-00000A000000}" name="Last name"/>
    <tableColumn id="12" xr3:uid="{00000000-0010-0000-0000-00000C000000}" name="Column1" dataDxfId="0">
      <calculatedColumnFormula>CONCATENATE(Table1[[#This Row],[First ]], Table1[[#This Row],[Last name]])</calculatedColumnFormula>
    </tableColumn>
    <tableColumn id="11" xr3:uid="{00000000-0010-0000-0000-00000B000000}" name="Sale Locatio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externalLinkPath" Target="CrystalPools.xlsx"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drawing" Target="../drawings/drawing2.xml"/><Relationship Id="rId5" Type="http://schemas.openxmlformats.org/officeDocument/2006/relationships/customProperty" Target="../customProperty4.bin"/><Relationship Id="rId4"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3D699-E23B-4C9C-937C-D37B9F53E53F}">
  <dimension ref="A1:J172"/>
  <sheetViews>
    <sheetView workbookViewId="0">
      <selection activeCell="K5" sqref="K5"/>
    </sheetView>
  </sheetViews>
  <sheetFormatPr defaultColWidth="11" defaultRowHeight="15.75"/>
  <cols>
    <col min="4" max="4" width="18.375" customWidth="1"/>
    <col min="8" max="8" width="13.875" customWidth="1"/>
  </cols>
  <sheetData>
    <row r="1" spans="1:10">
      <c r="A1" t="s">
        <v>22</v>
      </c>
      <c r="B1" t="s">
        <v>35</v>
      </c>
      <c r="C1" t="s">
        <v>0</v>
      </c>
      <c r="D1" t="s">
        <v>1</v>
      </c>
      <c r="E1" t="s">
        <v>2</v>
      </c>
      <c r="F1" t="s">
        <v>3</v>
      </c>
      <c r="G1" t="s">
        <v>4</v>
      </c>
      <c r="H1" t="s">
        <v>61</v>
      </c>
      <c r="I1" t="s">
        <v>62</v>
      </c>
      <c r="J1" t="s">
        <v>15</v>
      </c>
    </row>
    <row r="2" spans="1:10">
      <c r="A2" s="1" t="s">
        <v>23</v>
      </c>
      <c r="B2" s="2">
        <v>1001</v>
      </c>
      <c r="C2">
        <v>9822</v>
      </c>
      <c r="D2" t="s">
        <v>5</v>
      </c>
      <c r="E2">
        <v>58.3</v>
      </c>
      <c r="F2">
        <v>98.4</v>
      </c>
      <c r="I2" t="s">
        <v>63</v>
      </c>
      <c r="J2" t="s">
        <v>19</v>
      </c>
    </row>
    <row r="3" spans="1:10">
      <c r="A3" s="1" t="s">
        <v>23</v>
      </c>
      <c r="B3" s="2">
        <v>1002</v>
      </c>
      <c r="C3">
        <v>2877</v>
      </c>
      <c r="D3" t="s">
        <v>11</v>
      </c>
      <c r="E3">
        <v>11.4</v>
      </c>
      <c r="F3">
        <v>16.3</v>
      </c>
      <c r="I3" t="s">
        <v>64</v>
      </c>
      <c r="J3" t="s">
        <v>18</v>
      </c>
    </row>
    <row r="4" spans="1:10">
      <c r="A4" s="1" t="s">
        <v>23</v>
      </c>
      <c r="B4" s="2">
        <v>1003</v>
      </c>
      <c r="C4">
        <v>2499</v>
      </c>
      <c r="D4" t="s">
        <v>12</v>
      </c>
      <c r="E4">
        <v>6.2</v>
      </c>
      <c r="F4">
        <v>9.1999999999999993</v>
      </c>
      <c r="I4" t="s">
        <v>65</v>
      </c>
      <c r="J4" t="s">
        <v>16</v>
      </c>
    </row>
    <row r="5" spans="1:10">
      <c r="A5" s="1" t="s">
        <v>23</v>
      </c>
      <c r="B5" s="2">
        <v>1004</v>
      </c>
      <c r="C5">
        <v>8722</v>
      </c>
      <c r="D5" t="s">
        <v>6</v>
      </c>
      <c r="E5">
        <v>344</v>
      </c>
      <c r="F5">
        <v>502</v>
      </c>
      <c r="I5" t="s">
        <v>63</v>
      </c>
      <c r="J5" t="s">
        <v>16</v>
      </c>
    </row>
    <row r="6" spans="1:10">
      <c r="A6" s="1" t="s">
        <v>23</v>
      </c>
      <c r="B6" s="2">
        <v>1005</v>
      </c>
      <c r="C6">
        <v>1109</v>
      </c>
      <c r="D6" t="s">
        <v>14</v>
      </c>
      <c r="E6">
        <v>3</v>
      </c>
      <c r="F6">
        <v>8</v>
      </c>
      <c r="I6" t="s">
        <v>65</v>
      </c>
      <c r="J6" t="s">
        <v>16</v>
      </c>
    </row>
    <row r="7" spans="1:10">
      <c r="A7" s="1" t="s">
        <v>23</v>
      </c>
      <c r="B7" s="2">
        <v>1006</v>
      </c>
      <c r="C7">
        <v>9822</v>
      </c>
      <c r="D7" t="s">
        <v>5</v>
      </c>
      <c r="E7">
        <v>58.3</v>
      </c>
      <c r="F7">
        <v>98.4</v>
      </c>
      <c r="I7" t="s">
        <v>65</v>
      </c>
      <c r="J7" t="s">
        <v>16</v>
      </c>
    </row>
    <row r="8" spans="1:10">
      <c r="A8" s="1" t="s">
        <v>23</v>
      </c>
      <c r="B8" s="2">
        <v>1007</v>
      </c>
      <c r="C8">
        <v>1109</v>
      </c>
      <c r="D8" t="s">
        <v>14</v>
      </c>
      <c r="E8">
        <v>3</v>
      </c>
      <c r="F8">
        <v>8</v>
      </c>
      <c r="I8" t="s">
        <v>66</v>
      </c>
      <c r="J8" t="s">
        <v>19</v>
      </c>
    </row>
    <row r="9" spans="1:10">
      <c r="A9" s="1" t="s">
        <v>23</v>
      </c>
      <c r="B9" s="2">
        <v>1008</v>
      </c>
      <c r="C9">
        <v>2877</v>
      </c>
      <c r="D9" t="s">
        <v>11</v>
      </c>
      <c r="E9">
        <v>11.4</v>
      </c>
      <c r="F9">
        <v>16.3</v>
      </c>
      <c r="I9" t="s">
        <v>65</v>
      </c>
      <c r="J9" t="s">
        <v>19</v>
      </c>
    </row>
    <row r="10" spans="1:10">
      <c r="A10" s="1" t="s">
        <v>23</v>
      </c>
      <c r="B10" s="2">
        <v>1009</v>
      </c>
      <c r="C10">
        <v>1109</v>
      </c>
      <c r="D10" t="s">
        <v>14</v>
      </c>
      <c r="E10">
        <v>3</v>
      </c>
      <c r="F10">
        <v>8</v>
      </c>
      <c r="I10" t="s">
        <v>65</v>
      </c>
      <c r="J10" t="s">
        <v>16</v>
      </c>
    </row>
    <row r="11" spans="1:10">
      <c r="A11" s="1" t="s">
        <v>23</v>
      </c>
      <c r="B11" s="2">
        <v>1010</v>
      </c>
      <c r="C11">
        <v>2877</v>
      </c>
      <c r="D11" t="s">
        <v>11</v>
      </c>
      <c r="E11">
        <v>11.4</v>
      </c>
      <c r="F11">
        <v>16.3</v>
      </c>
      <c r="I11" t="s">
        <v>64</v>
      </c>
      <c r="J11" t="s">
        <v>20</v>
      </c>
    </row>
    <row r="12" spans="1:10">
      <c r="A12" s="1" t="s">
        <v>23</v>
      </c>
      <c r="B12" s="2">
        <v>1011</v>
      </c>
      <c r="C12">
        <v>2877</v>
      </c>
      <c r="D12" t="s">
        <v>11</v>
      </c>
      <c r="E12">
        <v>11.4</v>
      </c>
      <c r="F12">
        <v>16.3</v>
      </c>
      <c r="I12" t="s">
        <v>64</v>
      </c>
      <c r="J12" t="s">
        <v>16</v>
      </c>
    </row>
    <row r="13" spans="1:10">
      <c r="A13" s="1" t="s">
        <v>23</v>
      </c>
      <c r="B13" s="2">
        <v>1012</v>
      </c>
      <c r="C13">
        <v>4421</v>
      </c>
      <c r="D13" t="s">
        <v>9</v>
      </c>
      <c r="E13">
        <v>45</v>
      </c>
      <c r="F13">
        <v>87</v>
      </c>
      <c r="I13" t="s">
        <v>65</v>
      </c>
      <c r="J13" t="s">
        <v>19</v>
      </c>
    </row>
    <row r="14" spans="1:10">
      <c r="A14" s="1" t="s">
        <v>23</v>
      </c>
      <c r="B14" s="2">
        <v>1013</v>
      </c>
      <c r="C14">
        <v>9212</v>
      </c>
      <c r="D14" t="s">
        <v>10</v>
      </c>
      <c r="E14">
        <v>4</v>
      </c>
      <c r="F14">
        <v>7</v>
      </c>
      <c r="I14" t="s">
        <v>66</v>
      </c>
      <c r="J14" t="s">
        <v>20</v>
      </c>
    </row>
    <row r="15" spans="1:10">
      <c r="A15" s="1" t="s">
        <v>23</v>
      </c>
      <c r="B15" s="2">
        <v>1014</v>
      </c>
      <c r="C15">
        <v>8722</v>
      </c>
      <c r="D15" t="s">
        <v>6</v>
      </c>
      <c r="E15">
        <v>344</v>
      </c>
      <c r="F15">
        <v>502</v>
      </c>
      <c r="I15" t="s">
        <v>63</v>
      </c>
      <c r="J15" t="s">
        <v>18</v>
      </c>
    </row>
    <row r="16" spans="1:10">
      <c r="A16" s="1" t="s">
        <v>23</v>
      </c>
      <c r="B16" s="2">
        <v>1015</v>
      </c>
      <c r="C16">
        <v>2877</v>
      </c>
      <c r="D16" t="s">
        <v>11</v>
      </c>
      <c r="E16">
        <v>11.4</v>
      </c>
      <c r="F16">
        <v>16.3</v>
      </c>
      <c r="I16" t="s">
        <v>66</v>
      </c>
      <c r="J16" t="s">
        <v>16</v>
      </c>
    </row>
    <row r="17" spans="1:10">
      <c r="A17" s="1" t="s">
        <v>23</v>
      </c>
      <c r="B17" s="2">
        <v>1016</v>
      </c>
      <c r="C17">
        <v>2499</v>
      </c>
      <c r="D17" t="s">
        <v>12</v>
      </c>
      <c r="E17">
        <v>6.2</v>
      </c>
      <c r="F17">
        <v>9.1999999999999993</v>
      </c>
      <c r="I17" t="s">
        <v>65</v>
      </c>
      <c r="J17" t="s">
        <v>18</v>
      </c>
    </row>
    <row r="18" spans="1:10">
      <c r="A18" s="1" t="s">
        <v>24</v>
      </c>
      <c r="B18" s="2">
        <v>1017</v>
      </c>
      <c r="C18">
        <v>2242</v>
      </c>
      <c r="D18" t="s">
        <v>8</v>
      </c>
      <c r="E18">
        <v>60</v>
      </c>
      <c r="F18">
        <v>124</v>
      </c>
      <c r="I18" t="s">
        <v>64</v>
      </c>
      <c r="J18" t="s">
        <v>19</v>
      </c>
    </row>
    <row r="19" spans="1:10">
      <c r="A19" s="1" t="s">
        <v>24</v>
      </c>
      <c r="B19" s="2">
        <v>1018</v>
      </c>
      <c r="C19">
        <v>1109</v>
      </c>
      <c r="D19" t="s">
        <v>14</v>
      </c>
      <c r="E19">
        <v>3</v>
      </c>
      <c r="F19">
        <v>8</v>
      </c>
      <c r="I19" t="s">
        <v>65</v>
      </c>
      <c r="J19" t="s">
        <v>18</v>
      </c>
    </row>
    <row r="20" spans="1:10">
      <c r="A20" s="1" t="s">
        <v>24</v>
      </c>
      <c r="B20" s="2">
        <v>1019</v>
      </c>
      <c r="C20">
        <v>2499</v>
      </c>
      <c r="D20" t="s">
        <v>12</v>
      </c>
      <c r="E20">
        <v>6.2</v>
      </c>
      <c r="F20">
        <v>9.1999999999999993</v>
      </c>
      <c r="I20" t="s">
        <v>65</v>
      </c>
      <c r="J20" t="s">
        <v>20</v>
      </c>
    </row>
    <row r="21" spans="1:10">
      <c r="A21" s="1" t="s">
        <v>24</v>
      </c>
      <c r="B21" s="2">
        <v>1020</v>
      </c>
      <c r="C21">
        <v>2499</v>
      </c>
      <c r="D21" t="s">
        <v>12</v>
      </c>
      <c r="E21">
        <v>6.2</v>
      </c>
      <c r="F21">
        <v>9.1999999999999993</v>
      </c>
      <c r="I21" t="s">
        <v>65</v>
      </c>
      <c r="J21" t="s">
        <v>17</v>
      </c>
    </row>
    <row r="22" spans="1:10">
      <c r="A22" s="1" t="s">
        <v>24</v>
      </c>
      <c r="B22" s="2">
        <v>1021</v>
      </c>
      <c r="C22">
        <v>1109</v>
      </c>
      <c r="D22" t="s">
        <v>14</v>
      </c>
      <c r="E22">
        <v>3</v>
      </c>
      <c r="F22">
        <v>8</v>
      </c>
      <c r="I22" t="s">
        <v>64</v>
      </c>
      <c r="J22" t="s">
        <v>20</v>
      </c>
    </row>
    <row r="23" spans="1:10">
      <c r="A23" s="1" t="s">
        <v>24</v>
      </c>
      <c r="B23" s="2">
        <v>1022</v>
      </c>
      <c r="C23">
        <v>2877</v>
      </c>
      <c r="D23" t="s">
        <v>11</v>
      </c>
      <c r="E23">
        <v>11.4</v>
      </c>
      <c r="F23">
        <v>16.3</v>
      </c>
      <c r="I23" t="s">
        <v>65</v>
      </c>
      <c r="J23" t="s">
        <v>21</v>
      </c>
    </row>
    <row r="24" spans="1:10">
      <c r="A24" s="1" t="s">
        <v>24</v>
      </c>
      <c r="B24" s="2">
        <v>1023</v>
      </c>
      <c r="C24">
        <v>1109</v>
      </c>
      <c r="D24" t="s">
        <v>14</v>
      </c>
      <c r="E24">
        <v>3</v>
      </c>
      <c r="F24">
        <v>8</v>
      </c>
      <c r="I24" t="s">
        <v>66</v>
      </c>
      <c r="J24" t="s">
        <v>19</v>
      </c>
    </row>
    <row r="25" spans="1:10">
      <c r="A25" s="1" t="s">
        <v>24</v>
      </c>
      <c r="B25" s="2">
        <v>1024</v>
      </c>
      <c r="C25">
        <v>9212</v>
      </c>
      <c r="D25" t="s">
        <v>10</v>
      </c>
      <c r="E25">
        <v>4</v>
      </c>
      <c r="F25">
        <v>7</v>
      </c>
      <c r="I25" t="s">
        <v>64</v>
      </c>
      <c r="J25" t="s">
        <v>21</v>
      </c>
    </row>
    <row r="26" spans="1:10">
      <c r="A26" s="1" t="s">
        <v>24</v>
      </c>
      <c r="B26" s="2">
        <v>1025</v>
      </c>
      <c r="C26">
        <v>2877</v>
      </c>
      <c r="D26" t="s">
        <v>11</v>
      </c>
      <c r="E26">
        <v>11.4</v>
      </c>
      <c r="F26">
        <v>16.3</v>
      </c>
      <c r="I26" t="s">
        <v>66</v>
      </c>
      <c r="J26" t="s">
        <v>17</v>
      </c>
    </row>
    <row r="27" spans="1:10">
      <c r="A27" s="1" t="s">
        <v>24</v>
      </c>
      <c r="B27" s="2">
        <v>1026</v>
      </c>
      <c r="C27">
        <v>6119</v>
      </c>
      <c r="D27" t="s">
        <v>13</v>
      </c>
      <c r="E27">
        <v>9</v>
      </c>
      <c r="F27">
        <v>14</v>
      </c>
      <c r="I27" t="s">
        <v>66</v>
      </c>
      <c r="J27" t="s">
        <v>19</v>
      </c>
    </row>
    <row r="28" spans="1:10">
      <c r="A28" s="1" t="s">
        <v>24</v>
      </c>
      <c r="B28" s="2">
        <v>1027</v>
      </c>
      <c r="C28">
        <v>6119</v>
      </c>
      <c r="D28" t="s">
        <v>13</v>
      </c>
      <c r="E28">
        <v>9</v>
      </c>
      <c r="F28">
        <v>14</v>
      </c>
      <c r="I28" t="s">
        <v>63</v>
      </c>
      <c r="J28" t="s">
        <v>17</v>
      </c>
    </row>
    <row r="29" spans="1:10">
      <c r="A29" s="1" t="s">
        <v>24</v>
      </c>
      <c r="B29" s="2">
        <v>1028</v>
      </c>
      <c r="C29">
        <v>8722</v>
      </c>
      <c r="D29" t="s">
        <v>6</v>
      </c>
      <c r="E29">
        <v>344</v>
      </c>
      <c r="F29">
        <v>502</v>
      </c>
      <c r="I29" t="s">
        <v>63</v>
      </c>
      <c r="J29" t="s">
        <v>16</v>
      </c>
    </row>
    <row r="30" spans="1:10">
      <c r="A30" s="1" t="s">
        <v>24</v>
      </c>
      <c r="B30" s="2">
        <v>1029</v>
      </c>
      <c r="C30">
        <v>2499</v>
      </c>
      <c r="D30" t="s">
        <v>12</v>
      </c>
      <c r="E30">
        <v>6.2</v>
      </c>
      <c r="F30">
        <v>9.1999999999999993</v>
      </c>
      <c r="I30" t="s">
        <v>64</v>
      </c>
      <c r="J30" t="s">
        <v>16</v>
      </c>
    </row>
    <row r="31" spans="1:10">
      <c r="A31" s="1" t="s">
        <v>24</v>
      </c>
      <c r="B31" s="2">
        <v>1030</v>
      </c>
      <c r="C31">
        <v>4421</v>
      </c>
      <c r="D31" t="s">
        <v>9</v>
      </c>
      <c r="E31">
        <v>45</v>
      </c>
      <c r="F31">
        <v>87</v>
      </c>
      <c r="I31" t="s">
        <v>64</v>
      </c>
      <c r="J31" t="s">
        <v>17</v>
      </c>
    </row>
    <row r="32" spans="1:10">
      <c r="A32" s="1" t="s">
        <v>24</v>
      </c>
      <c r="B32" s="2">
        <v>1031</v>
      </c>
      <c r="C32">
        <v>1109</v>
      </c>
      <c r="D32" t="s">
        <v>14</v>
      </c>
      <c r="E32">
        <v>3</v>
      </c>
      <c r="F32">
        <v>8</v>
      </c>
      <c r="I32" t="s">
        <v>64</v>
      </c>
      <c r="J32" t="s">
        <v>18</v>
      </c>
    </row>
    <row r="33" spans="1:10">
      <c r="A33" s="1" t="s">
        <v>24</v>
      </c>
      <c r="B33" s="2">
        <v>1032</v>
      </c>
      <c r="C33">
        <v>2877</v>
      </c>
      <c r="D33" t="s">
        <v>11</v>
      </c>
      <c r="E33">
        <v>11.4</v>
      </c>
      <c r="F33">
        <v>16.3</v>
      </c>
      <c r="I33" t="s">
        <v>63</v>
      </c>
      <c r="J33" t="s">
        <v>16</v>
      </c>
    </row>
    <row r="34" spans="1:10">
      <c r="A34" s="1" t="s">
        <v>24</v>
      </c>
      <c r="B34" s="2">
        <v>1033</v>
      </c>
      <c r="C34">
        <v>9822</v>
      </c>
      <c r="D34" t="s">
        <v>5</v>
      </c>
      <c r="E34">
        <v>58.3</v>
      </c>
      <c r="F34">
        <v>98.4</v>
      </c>
      <c r="I34" t="s">
        <v>64</v>
      </c>
      <c r="J34" t="s">
        <v>18</v>
      </c>
    </row>
    <row r="35" spans="1:10">
      <c r="A35" s="1" t="s">
        <v>24</v>
      </c>
      <c r="B35" s="2">
        <v>1034</v>
      </c>
      <c r="C35">
        <v>2877</v>
      </c>
      <c r="D35" t="s">
        <v>11</v>
      </c>
      <c r="E35">
        <v>11.4</v>
      </c>
      <c r="F35">
        <v>16.3</v>
      </c>
      <c r="I35" t="s">
        <v>64</v>
      </c>
      <c r="J35" t="s">
        <v>20</v>
      </c>
    </row>
    <row r="36" spans="1:10">
      <c r="A36" s="1" t="s">
        <v>25</v>
      </c>
      <c r="B36" s="2">
        <v>1035</v>
      </c>
      <c r="C36">
        <v>2499</v>
      </c>
      <c r="D36" t="s">
        <v>12</v>
      </c>
      <c r="E36">
        <v>6.2</v>
      </c>
      <c r="F36">
        <v>9.1999999999999993</v>
      </c>
      <c r="I36" t="s">
        <v>66</v>
      </c>
      <c r="J36" t="s">
        <v>18</v>
      </c>
    </row>
    <row r="37" spans="1:10">
      <c r="A37" s="1" t="s">
        <v>25</v>
      </c>
      <c r="B37" s="2">
        <v>1036</v>
      </c>
      <c r="C37">
        <v>2499</v>
      </c>
      <c r="D37" t="s">
        <v>12</v>
      </c>
      <c r="E37">
        <v>6.2</v>
      </c>
      <c r="F37">
        <v>9.1999999999999993</v>
      </c>
      <c r="I37" t="s">
        <v>64</v>
      </c>
      <c r="J37" t="s">
        <v>17</v>
      </c>
    </row>
    <row r="38" spans="1:10">
      <c r="A38" s="1" t="s">
        <v>25</v>
      </c>
      <c r="B38" s="2">
        <v>1037</v>
      </c>
      <c r="C38">
        <v>6622</v>
      </c>
      <c r="D38" t="s">
        <v>7</v>
      </c>
      <c r="E38">
        <v>42</v>
      </c>
      <c r="F38">
        <v>77</v>
      </c>
      <c r="I38" t="s">
        <v>64</v>
      </c>
      <c r="J38" t="s">
        <v>17</v>
      </c>
    </row>
    <row r="39" spans="1:10">
      <c r="A39" s="1" t="s">
        <v>25</v>
      </c>
      <c r="B39" s="2">
        <v>1038</v>
      </c>
      <c r="C39">
        <v>2499</v>
      </c>
      <c r="D39" t="s">
        <v>12</v>
      </c>
      <c r="E39">
        <v>6.2</v>
      </c>
      <c r="F39">
        <v>9.1999999999999993</v>
      </c>
      <c r="I39" t="s">
        <v>64</v>
      </c>
      <c r="J39" t="s">
        <v>17</v>
      </c>
    </row>
    <row r="40" spans="1:10">
      <c r="A40" s="1" t="s">
        <v>25</v>
      </c>
      <c r="B40" s="2">
        <v>1039</v>
      </c>
      <c r="C40">
        <v>2877</v>
      </c>
      <c r="D40" t="s">
        <v>11</v>
      </c>
      <c r="E40">
        <v>11.4</v>
      </c>
      <c r="F40">
        <v>16.3</v>
      </c>
      <c r="I40" t="s">
        <v>64</v>
      </c>
      <c r="J40" t="s">
        <v>18</v>
      </c>
    </row>
    <row r="41" spans="1:10">
      <c r="A41" s="1" t="s">
        <v>25</v>
      </c>
      <c r="B41" s="2">
        <v>1040</v>
      </c>
      <c r="C41">
        <v>1109</v>
      </c>
      <c r="D41" t="s">
        <v>14</v>
      </c>
      <c r="E41">
        <v>3</v>
      </c>
      <c r="F41">
        <v>8</v>
      </c>
      <c r="I41" t="s">
        <v>64</v>
      </c>
      <c r="J41" t="s">
        <v>16</v>
      </c>
    </row>
    <row r="42" spans="1:10">
      <c r="A42" s="1" t="s">
        <v>25</v>
      </c>
      <c r="B42" s="2">
        <v>1041</v>
      </c>
      <c r="C42">
        <v>2499</v>
      </c>
      <c r="D42" t="s">
        <v>12</v>
      </c>
      <c r="E42">
        <v>6.2</v>
      </c>
      <c r="F42">
        <v>9.1999999999999993</v>
      </c>
      <c r="I42" t="s">
        <v>63</v>
      </c>
      <c r="J42" t="s">
        <v>19</v>
      </c>
    </row>
    <row r="43" spans="1:10">
      <c r="A43" s="1" t="s">
        <v>25</v>
      </c>
      <c r="B43" s="2">
        <v>1042</v>
      </c>
      <c r="C43">
        <v>8722</v>
      </c>
      <c r="D43" t="s">
        <v>6</v>
      </c>
      <c r="E43">
        <v>344</v>
      </c>
      <c r="F43">
        <v>502</v>
      </c>
      <c r="I43" t="s">
        <v>65</v>
      </c>
      <c r="J43" t="s">
        <v>19</v>
      </c>
    </row>
    <row r="44" spans="1:10">
      <c r="A44" s="1" t="s">
        <v>25</v>
      </c>
      <c r="B44" s="2">
        <v>1043</v>
      </c>
      <c r="C44">
        <v>2242</v>
      </c>
      <c r="D44" t="s">
        <v>8</v>
      </c>
      <c r="E44">
        <v>60</v>
      </c>
      <c r="F44">
        <v>124</v>
      </c>
      <c r="I44" t="s">
        <v>65</v>
      </c>
      <c r="J44" t="s">
        <v>18</v>
      </c>
    </row>
    <row r="45" spans="1:10">
      <c r="A45" s="1" t="s">
        <v>25</v>
      </c>
      <c r="B45" s="2">
        <v>1044</v>
      </c>
      <c r="C45">
        <v>2877</v>
      </c>
      <c r="D45" t="s">
        <v>11</v>
      </c>
      <c r="E45">
        <v>11.4</v>
      </c>
      <c r="F45">
        <v>16.3</v>
      </c>
      <c r="I45" t="s">
        <v>65</v>
      </c>
      <c r="J45" t="s">
        <v>18</v>
      </c>
    </row>
    <row r="46" spans="1:10">
      <c r="A46" s="1" t="s">
        <v>25</v>
      </c>
      <c r="B46" s="2">
        <v>1045</v>
      </c>
      <c r="C46">
        <v>8722</v>
      </c>
      <c r="D46" t="s">
        <v>6</v>
      </c>
      <c r="E46">
        <v>344</v>
      </c>
      <c r="F46">
        <v>502</v>
      </c>
      <c r="I46" t="s">
        <v>66</v>
      </c>
      <c r="J46" t="s">
        <v>16</v>
      </c>
    </row>
    <row r="47" spans="1:10">
      <c r="A47" s="1" t="s">
        <v>25</v>
      </c>
      <c r="B47" s="2">
        <v>1046</v>
      </c>
      <c r="C47">
        <v>6119</v>
      </c>
      <c r="D47" t="s">
        <v>13</v>
      </c>
      <c r="E47">
        <v>9</v>
      </c>
      <c r="F47">
        <v>14</v>
      </c>
      <c r="I47" t="s">
        <v>64</v>
      </c>
      <c r="J47" t="s">
        <v>21</v>
      </c>
    </row>
    <row r="48" spans="1:10">
      <c r="A48" s="1" t="s">
        <v>25</v>
      </c>
      <c r="B48" s="2">
        <v>1047</v>
      </c>
      <c r="C48">
        <v>6622</v>
      </c>
      <c r="D48" t="s">
        <v>7</v>
      </c>
      <c r="E48">
        <v>42</v>
      </c>
      <c r="F48">
        <v>77</v>
      </c>
      <c r="I48" t="s">
        <v>66</v>
      </c>
      <c r="J48" t="s">
        <v>16</v>
      </c>
    </row>
    <row r="49" spans="1:10">
      <c r="A49" s="1" t="s">
        <v>25</v>
      </c>
      <c r="B49" s="2">
        <v>1048</v>
      </c>
      <c r="C49">
        <v>8722</v>
      </c>
      <c r="D49" t="s">
        <v>6</v>
      </c>
      <c r="E49">
        <v>344</v>
      </c>
      <c r="F49">
        <v>502</v>
      </c>
      <c r="I49" t="s">
        <v>63</v>
      </c>
      <c r="J49" t="s">
        <v>16</v>
      </c>
    </row>
    <row r="50" spans="1:10">
      <c r="A50" s="1" t="s">
        <v>31</v>
      </c>
      <c r="B50" s="2">
        <v>1049</v>
      </c>
      <c r="C50">
        <v>2499</v>
      </c>
      <c r="D50" t="s">
        <v>12</v>
      </c>
      <c r="E50">
        <v>6.2</v>
      </c>
      <c r="F50">
        <v>9.1999999999999993</v>
      </c>
      <c r="I50" t="s">
        <v>63</v>
      </c>
      <c r="J50" t="s">
        <v>20</v>
      </c>
    </row>
    <row r="51" spans="1:10">
      <c r="A51" s="1" t="s">
        <v>31</v>
      </c>
      <c r="B51" s="2">
        <v>1050</v>
      </c>
      <c r="C51">
        <v>2877</v>
      </c>
      <c r="D51" t="s">
        <v>11</v>
      </c>
      <c r="E51">
        <v>11.4</v>
      </c>
      <c r="F51">
        <v>16.3</v>
      </c>
      <c r="I51" t="s">
        <v>63</v>
      </c>
      <c r="J51" t="s">
        <v>16</v>
      </c>
    </row>
    <row r="52" spans="1:10">
      <c r="A52" s="1" t="s">
        <v>31</v>
      </c>
      <c r="B52" s="2">
        <v>1051</v>
      </c>
      <c r="C52">
        <v>6119</v>
      </c>
      <c r="D52" t="s">
        <v>13</v>
      </c>
      <c r="E52">
        <v>9</v>
      </c>
      <c r="F52">
        <v>14</v>
      </c>
      <c r="I52" t="s">
        <v>65</v>
      </c>
      <c r="J52" t="s">
        <v>21</v>
      </c>
    </row>
    <row r="53" spans="1:10">
      <c r="A53" s="1" t="s">
        <v>31</v>
      </c>
      <c r="B53" s="2">
        <v>1052</v>
      </c>
      <c r="C53">
        <v>6622</v>
      </c>
      <c r="D53" t="s">
        <v>7</v>
      </c>
      <c r="E53">
        <v>42</v>
      </c>
      <c r="F53">
        <v>77</v>
      </c>
      <c r="I53" t="s">
        <v>65</v>
      </c>
      <c r="J53" t="s">
        <v>16</v>
      </c>
    </row>
    <row r="54" spans="1:10">
      <c r="A54" s="1" t="s">
        <v>31</v>
      </c>
      <c r="B54" s="2">
        <v>1053</v>
      </c>
      <c r="C54">
        <v>2242</v>
      </c>
      <c r="D54" t="s">
        <v>8</v>
      </c>
      <c r="E54">
        <v>60</v>
      </c>
      <c r="F54">
        <v>124</v>
      </c>
      <c r="I54" t="s">
        <v>63</v>
      </c>
      <c r="J54" t="s">
        <v>18</v>
      </c>
    </row>
    <row r="55" spans="1:10">
      <c r="A55" s="1" t="s">
        <v>31</v>
      </c>
      <c r="B55" s="2">
        <v>1054</v>
      </c>
      <c r="C55">
        <v>4421</v>
      </c>
      <c r="D55" t="s">
        <v>9</v>
      </c>
      <c r="E55">
        <v>45</v>
      </c>
      <c r="F55">
        <v>87</v>
      </c>
      <c r="I55" t="s">
        <v>65</v>
      </c>
      <c r="J55" t="s">
        <v>17</v>
      </c>
    </row>
    <row r="56" spans="1:10">
      <c r="A56" s="1" t="s">
        <v>31</v>
      </c>
      <c r="B56" s="2">
        <v>1055</v>
      </c>
      <c r="C56">
        <v>6119</v>
      </c>
      <c r="D56" t="s">
        <v>13</v>
      </c>
      <c r="E56">
        <v>9</v>
      </c>
      <c r="F56">
        <v>14</v>
      </c>
      <c r="I56" t="s">
        <v>64</v>
      </c>
      <c r="J56" t="s">
        <v>17</v>
      </c>
    </row>
    <row r="57" spans="1:10">
      <c r="A57" s="1" t="s">
        <v>31</v>
      </c>
      <c r="B57" s="2">
        <v>1056</v>
      </c>
      <c r="C57">
        <v>1109</v>
      </c>
      <c r="D57" t="s">
        <v>14</v>
      </c>
      <c r="E57">
        <v>3</v>
      </c>
      <c r="F57">
        <v>8</v>
      </c>
      <c r="I57" t="s">
        <v>65</v>
      </c>
      <c r="J57" t="s">
        <v>18</v>
      </c>
    </row>
    <row r="58" spans="1:10">
      <c r="A58" s="1" t="s">
        <v>31</v>
      </c>
      <c r="B58" s="2">
        <v>1057</v>
      </c>
      <c r="C58">
        <v>2499</v>
      </c>
      <c r="D58" t="s">
        <v>12</v>
      </c>
      <c r="E58">
        <v>6.2</v>
      </c>
      <c r="F58">
        <v>9.1999999999999993</v>
      </c>
      <c r="I58" t="s">
        <v>64</v>
      </c>
      <c r="J58" t="s">
        <v>18</v>
      </c>
    </row>
    <row r="59" spans="1:10">
      <c r="A59" s="1" t="s">
        <v>31</v>
      </c>
      <c r="B59" s="2">
        <v>1058</v>
      </c>
      <c r="C59">
        <v>6119</v>
      </c>
      <c r="D59" t="s">
        <v>13</v>
      </c>
      <c r="E59">
        <v>9</v>
      </c>
      <c r="F59">
        <v>14</v>
      </c>
      <c r="I59" t="s">
        <v>66</v>
      </c>
      <c r="J59" t="s">
        <v>16</v>
      </c>
    </row>
    <row r="60" spans="1:10">
      <c r="A60" s="1" t="s">
        <v>31</v>
      </c>
      <c r="B60" s="2">
        <v>1059</v>
      </c>
      <c r="C60">
        <v>2242</v>
      </c>
      <c r="D60" t="s">
        <v>8</v>
      </c>
      <c r="E60">
        <v>60</v>
      </c>
      <c r="F60">
        <v>124</v>
      </c>
      <c r="I60" t="s">
        <v>65</v>
      </c>
      <c r="J60" t="s">
        <v>16</v>
      </c>
    </row>
    <row r="61" spans="1:10">
      <c r="A61" s="1" t="s">
        <v>31</v>
      </c>
      <c r="B61" s="2">
        <v>1060</v>
      </c>
      <c r="C61">
        <v>6119</v>
      </c>
      <c r="D61" t="s">
        <v>13</v>
      </c>
      <c r="E61">
        <v>9</v>
      </c>
      <c r="F61">
        <v>14</v>
      </c>
      <c r="I61" t="s">
        <v>65</v>
      </c>
      <c r="J61" t="s">
        <v>17</v>
      </c>
    </row>
    <row r="62" spans="1:10">
      <c r="A62" s="1" t="s">
        <v>26</v>
      </c>
      <c r="B62" s="2">
        <v>1061</v>
      </c>
      <c r="C62">
        <v>1109</v>
      </c>
      <c r="D62" t="s">
        <v>14</v>
      </c>
      <c r="E62">
        <v>3</v>
      </c>
      <c r="F62">
        <v>8</v>
      </c>
      <c r="I62" t="s">
        <v>65</v>
      </c>
      <c r="J62" t="s">
        <v>17</v>
      </c>
    </row>
    <row r="63" spans="1:10">
      <c r="A63" s="1" t="s">
        <v>26</v>
      </c>
      <c r="B63" s="2">
        <v>1062</v>
      </c>
      <c r="C63">
        <v>2499</v>
      </c>
      <c r="D63" t="s">
        <v>12</v>
      </c>
      <c r="E63">
        <v>6.2</v>
      </c>
      <c r="F63">
        <v>9.1999999999999993</v>
      </c>
      <c r="I63" t="s">
        <v>63</v>
      </c>
      <c r="J63" t="s">
        <v>16</v>
      </c>
    </row>
    <row r="64" spans="1:10">
      <c r="A64" s="1" t="s">
        <v>26</v>
      </c>
      <c r="B64" s="2">
        <v>1063</v>
      </c>
      <c r="C64">
        <v>1109</v>
      </c>
      <c r="D64" t="s">
        <v>14</v>
      </c>
      <c r="E64">
        <v>3</v>
      </c>
      <c r="F64">
        <v>8</v>
      </c>
      <c r="I64" t="s">
        <v>65</v>
      </c>
      <c r="J64" t="s">
        <v>18</v>
      </c>
    </row>
    <row r="65" spans="1:10">
      <c r="A65" s="1" t="s">
        <v>26</v>
      </c>
      <c r="B65" s="2">
        <v>1064</v>
      </c>
      <c r="C65">
        <v>2499</v>
      </c>
      <c r="D65" t="s">
        <v>12</v>
      </c>
      <c r="E65">
        <v>6.2</v>
      </c>
      <c r="F65">
        <v>9.1999999999999993</v>
      </c>
      <c r="I65" t="s">
        <v>66</v>
      </c>
      <c r="J65" t="s">
        <v>16</v>
      </c>
    </row>
    <row r="66" spans="1:10">
      <c r="A66" s="1" t="s">
        <v>26</v>
      </c>
      <c r="B66" s="2">
        <v>1065</v>
      </c>
      <c r="C66">
        <v>2499</v>
      </c>
      <c r="D66" t="s">
        <v>12</v>
      </c>
      <c r="E66">
        <v>6.2</v>
      </c>
      <c r="F66">
        <v>9.1999999999999993</v>
      </c>
      <c r="I66" t="s">
        <v>65</v>
      </c>
      <c r="J66" t="s">
        <v>19</v>
      </c>
    </row>
    <row r="67" spans="1:10">
      <c r="A67" s="1" t="s">
        <v>26</v>
      </c>
      <c r="B67" s="2">
        <v>1066</v>
      </c>
      <c r="C67">
        <v>2877</v>
      </c>
      <c r="D67" t="s">
        <v>11</v>
      </c>
      <c r="E67">
        <v>11.4</v>
      </c>
      <c r="F67">
        <v>16.3</v>
      </c>
      <c r="I67" t="s">
        <v>65</v>
      </c>
      <c r="J67" t="s">
        <v>17</v>
      </c>
    </row>
    <row r="68" spans="1:10">
      <c r="A68" s="1" t="s">
        <v>26</v>
      </c>
      <c r="B68" s="2">
        <v>1067</v>
      </c>
      <c r="C68">
        <v>2877</v>
      </c>
      <c r="D68" t="s">
        <v>11</v>
      </c>
      <c r="E68">
        <v>11.4</v>
      </c>
      <c r="F68">
        <v>16.3</v>
      </c>
      <c r="I68" t="s">
        <v>65</v>
      </c>
      <c r="J68" t="s">
        <v>21</v>
      </c>
    </row>
    <row r="69" spans="1:10">
      <c r="A69" s="1" t="s">
        <v>26</v>
      </c>
      <c r="B69" s="2">
        <v>1068</v>
      </c>
      <c r="C69">
        <v>6119</v>
      </c>
      <c r="D69" t="s">
        <v>13</v>
      </c>
      <c r="E69">
        <v>9</v>
      </c>
      <c r="F69">
        <v>14</v>
      </c>
      <c r="I69" t="s">
        <v>64</v>
      </c>
      <c r="J69" t="s">
        <v>18</v>
      </c>
    </row>
    <row r="70" spans="1:10">
      <c r="A70" s="1" t="s">
        <v>26</v>
      </c>
      <c r="B70" s="2">
        <v>1069</v>
      </c>
      <c r="C70">
        <v>1109</v>
      </c>
      <c r="D70" t="s">
        <v>14</v>
      </c>
      <c r="E70">
        <v>3</v>
      </c>
      <c r="F70">
        <v>8</v>
      </c>
      <c r="I70" t="s">
        <v>65</v>
      </c>
      <c r="J70" t="s">
        <v>16</v>
      </c>
    </row>
    <row r="71" spans="1:10">
      <c r="A71" s="1" t="s">
        <v>26</v>
      </c>
      <c r="B71" s="2">
        <v>1070</v>
      </c>
      <c r="C71">
        <v>2499</v>
      </c>
      <c r="D71" t="s">
        <v>12</v>
      </c>
      <c r="E71">
        <v>6.2</v>
      </c>
      <c r="F71">
        <v>9.1999999999999993</v>
      </c>
      <c r="I71" t="s">
        <v>66</v>
      </c>
      <c r="J71" t="s">
        <v>16</v>
      </c>
    </row>
    <row r="72" spans="1:10">
      <c r="A72" s="1" t="s">
        <v>26</v>
      </c>
      <c r="B72" s="2">
        <v>1071</v>
      </c>
      <c r="C72">
        <v>1109</v>
      </c>
      <c r="D72" t="s">
        <v>14</v>
      </c>
      <c r="E72">
        <v>3</v>
      </c>
      <c r="F72">
        <v>8</v>
      </c>
      <c r="I72" t="s">
        <v>63</v>
      </c>
      <c r="J72" t="s">
        <v>16</v>
      </c>
    </row>
    <row r="73" spans="1:10">
      <c r="A73" s="1" t="s">
        <v>26</v>
      </c>
      <c r="B73" s="2">
        <v>1072</v>
      </c>
      <c r="C73">
        <v>1109</v>
      </c>
      <c r="D73" t="s">
        <v>14</v>
      </c>
      <c r="E73">
        <v>3</v>
      </c>
      <c r="F73">
        <v>8</v>
      </c>
      <c r="I73" t="s">
        <v>65</v>
      </c>
      <c r="J73" t="s">
        <v>17</v>
      </c>
    </row>
    <row r="74" spans="1:10">
      <c r="A74" s="1" t="s">
        <v>26</v>
      </c>
      <c r="B74" s="2">
        <v>1073</v>
      </c>
      <c r="C74">
        <v>6622</v>
      </c>
      <c r="D74" t="s">
        <v>7</v>
      </c>
      <c r="E74">
        <v>42</v>
      </c>
      <c r="F74">
        <v>77</v>
      </c>
      <c r="I74" t="s">
        <v>65</v>
      </c>
      <c r="J74" t="s">
        <v>18</v>
      </c>
    </row>
    <row r="75" spans="1:10">
      <c r="A75" s="1" t="s">
        <v>26</v>
      </c>
      <c r="B75" s="2">
        <v>1074</v>
      </c>
      <c r="C75">
        <v>2877</v>
      </c>
      <c r="D75" t="s">
        <v>11</v>
      </c>
      <c r="E75">
        <v>11.4</v>
      </c>
      <c r="F75">
        <v>16.3</v>
      </c>
      <c r="I75" t="s">
        <v>65</v>
      </c>
      <c r="J75" t="s">
        <v>16</v>
      </c>
    </row>
    <row r="76" spans="1:10">
      <c r="A76" s="1" t="s">
        <v>26</v>
      </c>
      <c r="B76" s="2">
        <v>1075</v>
      </c>
      <c r="C76">
        <v>1109</v>
      </c>
      <c r="D76" t="s">
        <v>14</v>
      </c>
      <c r="E76">
        <v>3</v>
      </c>
      <c r="F76">
        <v>8</v>
      </c>
      <c r="I76" t="s">
        <v>66</v>
      </c>
      <c r="J76" t="s">
        <v>18</v>
      </c>
    </row>
    <row r="77" spans="1:10">
      <c r="A77" s="1" t="s">
        <v>26</v>
      </c>
      <c r="B77" s="2">
        <v>1076</v>
      </c>
      <c r="C77">
        <v>1109</v>
      </c>
      <c r="D77" t="s">
        <v>14</v>
      </c>
      <c r="E77">
        <v>3</v>
      </c>
      <c r="F77">
        <v>8</v>
      </c>
      <c r="I77" t="s">
        <v>64</v>
      </c>
      <c r="J77" t="s">
        <v>16</v>
      </c>
    </row>
    <row r="78" spans="1:10">
      <c r="A78" s="1" t="s">
        <v>26</v>
      </c>
      <c r="B78" s="2">
        <v>1077</v>
      </c>
      <c r="C78">
        <v>9822</v>
      </c>
      <c r="D78" t="s">
        <v>5</v>
      </c>
      <c r="E78">
        <v>58.3</v>
      </c>
      <c r="F78">
        <v>98.4</v>
      </c>
      <c r="I78" t="s">
        <v>66</v>
      </c>
      <c r="J78" t="s">
        <v>16</v>
      </c>
    </row>
    <row r="79" spans="1:10">
      <c r="A79" s="1" t="s">
        <v>26</v>
      </c>
      <c r="B79" s="2">
        <v>1078</v>
      </c>
      <c r="C79">
        <v>2877</v>
      </c>
      <c r="D79" t="s">
        <v>11</v>
      </c>
      <c r="E79">
        <v>11.4</v>
      </c>
      <c r="F79">
        <v>16.3</v>
      </c>
      <c r="I79" t="s">
        <v>64</v>
      </c>
      <c r="J79" t="s">
        <v>17</v>
      </c>
    </row>
    <row r="80" spans="1:10">
      <c r="A80" s="1" t="s">
        <v>32</v>
      </c>
      <c r="B80" s="2">
        <v>1079</v>
      </c>
      <c r="C80">
        <v>2877</v>
      </c>
      <c r="D80" t="s">
        <v>11</v>
      </c>
      <c r="E80">
        <v>11.4</v>
      </c>
      <c r="F80">
        <v>16.3</v>
      </c>
      <c r="I80" t="s">
        <v>64</v>
      </c>
      <c r="J80" t="s">
        <v>19</v>
      </c>
    </row>
    <row r="81" spans="1:10">
      <c r="A81" s="1" t="s">
        <v>32</v>
      </c>
      <c r="B81" s="2">
        <v>1080</v>
      </c>
      <c r="C81">
        <v>4421</v>
      </c>
      <c r="D81" t="s">
        <v>9</v>
      </c>
      <c r="E81">
        <v>45</v>
      </c>
      <c r="F81">
        <v>87</v>
      </c>
      <c r="I81" t="s">
        <v>65</v>
      </c>
      <c r="J81" t="s">
        <v>18</v>
      </c>
    </row>
    <row r="82" spans="1:10">
      <c r="A82" s="1" t="s">
        <v>32</v>
      </c>
      <c r="B82" s="2">
        <v>1081</v>
      </c>
      <c r="C82">
        <v>6119</v>
      </c>
      <c r="D82" t="s">
        <v>13</v>
      </c>
      <c r="E82">
        <v>9</v>
      </c>
      <c r="F82">
        <v>14</v>
      </c>
      <c r="I82" t="s">
        <v>65</v>
      </c>
      <c r="J82" t="s">
        <v>21</v>
      </c>
    </row>
    <row r="83" spans="1:10">
      <c r="A83" s="1" t="s">
        <v>32</v>
      </c>
      <c r="B83" s="2">
        <v>1082</v>
      </c>
      <c r="C83">
        <v>1109</v>
      </c>
      <c r="D83" t="s">
        <v>14</v>
      </c>
      <c r="E83">
        <v>3</v>
      </c>
      <c r="F83">
        <v>8</v>
      </c>
      <c r="I83" t="s">
        <v>63</v>
      </c>
      <c r="J83" t="s">
        <v>18</v>
      </c>
    </row>
    <row r="84" spans="1:10">
      <c r="A84" s="1" t="s">
        <v>32</v>
      </c>
      <c r="B84" s="2">
        <v>1083</v>
      </c>
      <c r="C84">
        <v>1109</v>
      </c>
      <c r="D84" t="s">
        <v>14</v>
      </c>
      <c r="E84">
        <v>3</v>
      </c>
      <c r="F84">
        <v>8</v>
      </c>
      <c r="I84" t="s">
        <v>63</v>
      </c>
      <c r="J84" t="s">
        <v>17</v>
      </c>
    </row>
    <row r="85" spans="1:10">
      <c r="A85" s="1" t="s">
        <v>32</v>
      </c>
      <c r="B85" s="2">
        <v>1084</v>
      </c>
      <c r="C85">
        <v>6119</v>
      </c>
      <c r="D85" t="s">
        <v>13</v>
      </c>
      <c r="E85">
        <v>9</v>
      </c>
      <c r="F85">
        <v>14</v>
      </c>
      <c r="I85" t="s">
        <v>63</v>
      </c>
      <c r="J85" t="s">
        <v>16</v>
      </c>
    </row>
    <row r="86" spans="1:10">
      <c r="A86" s="1" t="s">
        <v>32</v>
      </c>
      <c r="B86" s="2">
        <v>1085</v>
      </c>
      <c r="C86">
        <v>9822</v>
      </c>
      <c r="D86" t="s">
        <v>5</v>
      </c>
      <c r="E86">
        <v>58.3</v>
      </c>
      <c r="F86">
        <v>98.4</v>
      </c>
      <c r="I86" t="s">
        <v>65</v>
      </c>
      <c r="J86" t="s">
        <v>17</v>
      </c>
    </row>
    <row r="87" spans="1:10">
      <c r="A87" s="1" t="s">
        <v>32</v>
      </c>
      <c r="B87" s="2">
        <v>1086</v>
      </c>
      <c r="C87">
        <v>1109</v>
      </c>
      <c r="D87" t="s">
        <v>14</v>
      </c>
      <c r="E87">
        <v>3</v>
      </c>
      <c r="F87">
        <v>8</v>
      </c>
      <c r="I87" t="s">
        <v>66</v>
      </c>
      <c r="J87" t="s">
        <v>16</v>
      </c>
    </row>
    <row r="88" spans="1:10">
      <c r="A88" s="1" t="s">
        <v>32</v>
      </c>
      <c r="B88" s="2">
        <v>1087</v>
      </c>
      <c r="C88">
        <v>2499</v>
      </c>
      <c r="D88" t="s">
        <v>12</v>
      </c>
      <c r="E88">
        <v>6.2</v>
      </c>
      <c r="F88">
        <v>9.1999999999999993</v>
      </c>
      <c r="I88" t="s">
        <v>63</v>
      </c>
      <c r="J88" t="s">
        <v>18</v>
      </c>
    </row>
    <row r="89" spans="1:10">
      <c r="A89" s="1" t="s">
        <v>32</v>
      </c>
      <c r="B89" s="2">
        <v>1088</v>
      </c>
      <c r="C89">
        <v>2499</v>
      </c>
      <c r="D89" t="s">
        <v>12</v>
      </c>
      <c r="E89">
        <v>6.2</v>
      </c>
      <c r="F89">
        <v>9.1999999999999993</v>
      </c>
      <c r="I89" t="s">
        <v>63</v>
      </c>
      <c r="J89" t="s">
        <v>19</v>
      </c>
    </row>
    <row r="90" spans="1:10">
      <c r="A90" s="1" t="s">
        <v>32</v>
      </c>
      <c r="B90" s="2">
        <v>1089</v>
      </c>
      <c r="C90">
        <v>6119</v>
      </c>
      <c r="D90" t="s">
        <v>13</v>
      </c>
      <c r="E90">
        <v>9</v>
      </c>
      <c r="F90">
        <v>14</v>
      </c>
      <c r="I90" t="s">
        <v>65</v>
      </c>
      <c r="J90" t="s">
        <v>17</v>
      </c>
    </row>
    <row r="91" spans="1:10">
      <c r="A91" s="1" t="s">
        <v>32</v>
      </c>
      <c r="B91" s="2">
        <v>1090</v>
      </c>
      <c r="C91">
        <v>2877</v>
      </c>
      <c r="D91" t="s">
        <v>11</v>
      </c>
      <c r="E91">
        <v>11.4</v>
      </c>
      <c r="F91">
        <v>16.3</v>
      </c>
      <c r="I91" t="s">
        <v>63</v>
      </c>
      <c r="J91" t="s">
        <v>18</v>
      </c>
    </row>
    <row r="92" spans="1:10">
      <c r="A92" s="1" t="s">
        <v>32</v>
      </c>
      <c r="B92" s="2">
        <v>1091</v>
      </c>
      <c r="C92">
        <v>2877</v>
      </c>
      <c r="D92" t="s">
        <v>11</v>
      </c>
      <c r="E92">
        <v>11.4</v>
      </c>
      <c r="F92">
        <v>16.3</v>
      </c>
      <c r="I92" t="s">
        <v>66</v>
      </c>
      <c r="J92" t="s">
        <v>17</v>
      </c>
    </row>
    <row r="93" spans="1:10">
      <c r="A93" s="1" t="s">
        <v>32</v>
      </c>
      <c r="B93" s="2">
        <v>1092</v>
      </c>
      <c r="C93">
        <v>2877</v>
      </c>
      <c r="D93" t="s">
        <v>11</v>
      </c>
      <c r="E93">
        <v>11.4</v>
      </c>
      <c r="F93">
        <v>16.3</v>
      </c>
      <c r="I93" t="s">
        <v>65</v>
      </c>
      <c r="J93" t="s">
        <v>18</v>
      </c>
    </row>
    <row r="94" spans="1:10">
      <c r="A94" s="1" t="s">
        <v>32</v>
      </c>
      <c r="B94" s="2">
        <v>1093</v>
      </c>
      <c r="C94">
        <v>6119</v>
      </c>
      <c r="D94" t="s">
        <v>13</v>
      </c>
      <c r="E94">
        <v>9</v>
      </c>
      <c r="F94">
        <v>14</v>
      </c>
      <c r="I94" t="s">
        <v>64</v>
      </c>
      <c r="J94" t="s">
        <v>16</v>
      </c>
    </row>
    <row r="95" spans="1:10">
      <c r="A95" s="1" t="s">
        <v>32</v>
      </c>
      <c r="B95" s="2">
        <v>1094</v>
      </c>
      <c r="C95">
        <v>6119</v>
      </c>
      <c r="D95" t="s">
        <v>13</v>
      </c>
      <c r="E95">
        <v>9</v>
      </c>
      <c r="F95">
        <v>14</v>
      </c>
      <c r="I95" t="s">
        <v>65</v>
      </c>
      <c r="J95" t="s">
        <v>18</v>
      </c>
    </row>
    <row r="96" spans="1:10">
      <c r="A96" s="1" t="s">
        <v>32</v>
      </c>
      <c r="B96" s="2">
        <v>1095</v>
      </c>
      <c r="C96">
        <v>2499</v>
      </c>
      <c r="D96" t="s">
        <v>12</v>
      </c>
      <c r="E96">
        <v>6.2</v>
      </c>
      <c r="F96">
        <v>9.1999999999999993</v>
      </c>
      <c r="I96" t="s">
        <v>66</v>
      </c>
      <c r="J96" t="s">
        <v>16</v>
      </c>
    </row>
    <row r="97" spans="1:10">
      <c r="A97" s="1" t="s">
        <v>32</v>
      </c>
      <c r="B97" s="2">
        <v>1096</v>
      </c>
      <c r="C97">
        <v>6119</v>
      </c>
      <c r="D97" t="s">
        <v>13</v>
      </c>
      <c r="E97">
        <v>9</v>
      </c>
      <c r="F97">
        <v>14</v>
      </c>
      <c r="I97" t="s">
        <v>65</v>
      </c>
      <c r="J97" t="s">
        <v>16</v>
      </c>
    </row>
    <row r="98" spans="1:10">
      <c r="A98" s="1" t="s">
        <v>32</v>
      </c>
      <c r="B98" s="2">
        <v>1097</v>
      </c>
      <c r="C98">
        <v>9212</v>
      </c>
      <c r="D98" t="s">
        <v>10</v>
      </c>
      <c r="E98">
        <v>4</v>
      </c>
      <c r="F98">
        <v>7</v>
      </c>
      <c r="I98" t="s">
        <v>66</v>
      </c>
      <c r="J98" t="s">
        <v>17</v>
      </c>
    </row>
    <row r="99" spans="1:10">
      <c r="A99" s="1" t="s">
        <v>32</v>
      </c>
      <c r="B99" s="2">
        <v>1098</v>
      </c>
      <c r="C99">
        <v>2877</v>
      </c>
      <c r="D99" t="s">
        <v>11</v>
      </c>
      <c r="E99">
        <v>11.4</v>
      </c>
      <c r="F99">
        <v>16.3</v>
      </c>
      <c r="I99" t="s">
        <v>64</v>
      </c>
      <c r="J99" t="s">
        <v>19</v>
      </c>
    </row>
    <row r="100" spans="1:10">
      <c r="A100" s="1" t="s">
        <v>33</v>
      </c>
      <c r="B100" s="2">
        <v>1099</v>
      </c>
      <c r="C100">
        <v>2877</v>
      </c>
      <c r="D100" t="s">
        <v>11</v>
      </c>
      <c r="E100">
        <v>11.4</v>
      </c>
      <c r="F100">
        <v>16.3</v>
      </c>
      <c r="I100" t="s">
        <v>65</v>
      </c>
      <c r="J100" t="s">
        <v>18</v>
      </c>
    </row>
    <row r="101" spans="1:10">
      <c r="A101" s="1" t="s">
        <v>33</v>
      </c>
      <c r="B101" s="2">
        <v>1100</v>
      </c>
      <c r="C101">
        <v>6119</v>
      </c>
      <c r="D101" t="s">
        <v>13</v>
      </c>
      <c r="E101">
        <v>9</v>
      </c>
      <c r="F101">
        <v>14</v>
      </c>
      <c r="I101" t="s">
        <v>63</v>
      </c>
      <c r="J101" t="s">
        <v>21</v>
      </c>
    </row>
    <row r="102" spans="1:10">
      <c r="A102" s="1" t="s">
        <v>33</v>
      </c>
      <c r="B102" s="2">
        <v>1101</v>
      </c>
      <c r="C102">
        <v>2499</v>
      </c>
      <c r="D102" t="s">
        <v>12</v>
      </c>
      <c r="E102">
        <v>6.2</v>
      </c>
      <c r="F102">
        <v>9.1999999999999993</v>
      </c>
      <c r="I102" t="s">
        <v>65</v>
      </c>
      <c r="J102" t="s">
        <v>18</v>
      </c>
    </row>
    <row r="103" spans="1:10">
      <c r="A103" s="1" t="s">
        <v>33</v>
      </c>
      <c r="B103" s="2">
        <v>1102</v>
      </c>
      <c r="C103">
        <v>2242</v>
      </c>
      <c r="D103" t="s">
        <v>8</v>
      </c>
      <c r="E103">
        <v>60</v>
      </c>
      <c r="F103">
        <v>124</v>
      </c>
      <c r="I103" t="s">
        <v>64</v>
      </c>
      <c r="J103" t="s">
        <v>17</v>
      </c>
    </row>
    <row r="104" spans="1:10">
      <c r="A104" s="1" t="s">
        <v>33</v>
      </c>
      <c r="B104" s="2">
        <v>1103</v>
      </c>
      <c r="C104">
        <v>2877</v>
      </c>
      <c r="D104" t="s">
        <v>11</v>
      </c>
      <c r="E104">
        <v>11.4</v>
      </c>
      <c r="F104">
        <v>16.3</v>
      </c>
      <c r="I104" t="s">
        <v>64</v>
      </c>
      <c r="J104" t="s">
        <v>16</v>
      </c>
    </row>
    <row r="105" spans="1:10">
      <c r="A105" s="1" t="s">
        <v>33</v>
      </c>
      <c r="B105" s="2">
        <v>1104</v>
      </c>
      <c r="C105">
        <v>2877</v>
      </c>
      <c r="D105" t="s">
        <v>11</v>
      </c>
      <c r="E105">
        <v>11.4</v>
      </c>
      <c r="F105">
        <v>16.3</v>
      </c>
      <c r="I105" t="s">
        <v>65</v>
      </c>
      <c r="J105" t="s">
        <v>17</v>
      </c>
    </row>
    <row r="106" spans="1:10">
      <c r="A106" s="1" t="s">
        <v>33</v>
      </c>
      <c r="B106" s="2">
        <v>1105</v>
      </c>
      <c r="C106">
        <v>2499</v>
      </c>
      <c r="D106" t="s">
        <v>12</v>
      </c>
      <c r="E106">
        <v>6.2</v>
      </c>
      <c r="F106">
        <v>9.1999999999999993</v>
      </c>
      <c r="I106" t="s">
        <v>64</v>
      </c>
      <c r="J106" t="s">
        <v>16</v>
      </c>
    </row>
    <row r="107" spans="1:10">
      <c r="A107" s="1" t="s">
        <v>33</v>
      </c>
      <c r="B107" s="2">
        <v>1106</v>
      </c>
      <c r="C107">
        <v>9822</v>
      </c>
      <c r="D107" t="s">
        <v>5</v>
      </c>
      <c r="E107">
        <v>58.3</v>
      </c>
      <c r="F107">
        <v>98.4</v>
      </c>
      <c r="I107" t="s">
        <v>64</v>
      </c>
      <c r="J107" t="s">
        <v>18</v>
      </c>
    </row>
    <row r="108" spans="1:10">
      <c r="A108" s="1" t="s">
        <v>33</v>
      </c>
      <c r="B108" s="2">
        <v>1107</v>
      </c>
      <c r="C108">
        <v>1109</v>
      </c>
      <c r="D108" t="s">
        <v>14</v>
      </c>
      <c r="E108">
        <v>3</v>
      </c>
      <c r="F108">
        <v>8</v>
      </c>
      <c r="I108" t="s">
        <v>66</v>
      </c>
      <c r="J108" t="s">
        <v>19</v>
      </c>
    </row>
    <row r="109" spans="1:10">
      <c r="A109" s="1" t="s">
        <v>33</v>
      </c>
      <c r="B109" s="2">
        <v>1108</v>
      </c>
      <c r="C109">
        <v>9822</v>
      </c>
      <c r="D109" t="s">
        <v>5</v>
      </c>
      <c r="E109">
        <v>58.3</v>
      </c>
      <c r="F109">
        <v>98.4</v>
      </c>
      <c r="I109" t="s">
        <v>65</v>
      </c>
      <c r="J109" t="s">
        <v>17</v>
      </c>
    </row>
    <row r="110" spans="1:10">
      <c r="A110" s="1" t="s">
        <v>33</v>
      </c>
      <c r="B110" s="2">
        <v>1109</v>
      </c>
      <c r="C110">
        <v>8722</v>
      </c>
      <c r="D110" t="s">
        <v>6</v>
      </c>
      <c r="E110">
        <v>344</v>
      </c>
      <c r="F110">
        <v>502</v>
      </c>
      <c r="I110" t="s">
        <v>64</v>
      </c>
      <c r="J110" t="s">
        <v>18</v>
      </c>
    </row>
    <row r="111" spans="1:10">
      <c r="A111" s="1" t="s">
        <v>33</v>
      </c>
      <c r="B111" s="2">
        <v>1110</v>
      </c>
      <c r="C111">
        <v>8722</v>
      </c>
      <c r="D111" t="s">
        <v>6</v>
      </c>
      <c r="E111">
        <v>344</v>
      </c>
      <c r="F111">
        <v>502</v>
      </c>
      <c r="I111" t="s">
        <v>66</v>
      </c>
      <c r="J111" t="s">
        <v>17</v>
      </c>
    </row>
    <row r="112" spans="1:10">
      <c r="A112" s="1" t="s">
        <v>33</v>
      </c>
      <c r="B112" s="2">
        <v>1111</v>
      </c>
      <c r="C112">
        <v>6622</v>
      </c>
      <c r="D112" t="s">
        <v>7</v>
      </c>
      <c r="E112">
        <v>42</v>
      </c>
      <c r="F112">
        <v>77</v>
      </c>
      <c r="I112" t="s">
        <v>66</v>
      </c>
      <c r="J112" t="s">
        <v>18</v>
      </c>
    </row>
    <row r="113" spans="1:10">
      <c r="A113" s="1" t="s">
        <v>33</v>
      </c>
      <c r="B113" s="2">
        <v>1112</v>
      </c>
      <c r="C113">
        <v>6622</v>
      </c>
      <c r="D113" t="s">
        <v>7</v>
      </c>
      <c r="E113">
        <v>42</v>
      </c>
      <c r="F113">
        <v>77</v>
      </c>
      <c r="I113" t="s">
        <v>65</v>
      </c>
      <c r="J113" t="s">
        <v>16</v>
      </c>
    </row>
    <row r="114" spans="1:10">
      <c r="A114" s="1" t="s">
        <v>33</v>
      </c>
      <c r="B114" s="2">
        <v>1113</v>
      </c>
      <c r="C114">
        <v>9822</v>
      </c>
      <c r="D114" t="s">
        <v>5</v>
      </c>
      <c r="E114">
        <v>58.3</v>
      </c>
      <c r="F114">
        <v>98.4</v>
      </c>
      <c r="I114" t="s">
        <v>63</v>
      </c>
      <c r="J114" t="s">
        <v>18</v>
      </c>
    </row>
    <row r="115" spans="1:10">
      <c r="A115" s="1" t="s">
        <v>33</v>
      </c>
      <c r="B115" s="2">
        <v>1114</v>
      </c>
      <c r="C115">
        <v>2242</v>
      </c>
      <c r="D115" t="s">
        <v>8</v>
      </c>
      <c r="E115">
        <v>60</v>
      </c>
      <c r="F115">
        <v>124</v>
      </c>
      <c r="I115" t="s">
        <v>64</v>
      </c>
      <c r="J115" t="s">
        <v>16</v>
      </c>
    </row>
    <row r="116" spans="1:10">
      <c r="A116" s="1" t="s">
        <v>33</v>
      </c>
      <c r="B116" s="2">
        <v>1115</v>
      </c>
      <c r="C116">
        <v>8722</v>
      </c>
      <c r="D116" t="s">
        <v>6</v>
      </c>
      <c r="E116">
        <v>344</v>
      </c>
      <c r="F116">
        <v>502</v>
      </c>
      <c r="I116" t="s">
        <v>63</v>
      </c>
      <c r="J116" t="s">
        <v>16</v>
      </c>
    </row>
    <row r="117" spans="1:10">
      <c r="A117" s="1" t="s">
        <v>33</v>
      </c>
      <c r="B117" s="2">
        <v>1116</v>
      </c>
      <c r="C117">
        <v>6622</v>
      </c>
      <c r="D117" t="s">
        <v>7</v>
      </c>
      <c r="E117">
        <v>42</v>
      </c>
      <c r="F117">
        <v>77</v>
      </c>
      <c r="I117" t="s">
        <v>65</v>
      </c>
      <c r="J117" t="s">
        <v>17</v>
      </c>
    </row>
    <row r="118" spans="1:10">
      <c r="A118" s="1" t="s">
        <v>33</v>
      </c>
      <c r="B118" s="2">
        <v>1117</v>
      </c>
      <c r="C118">
        <v>8722</v>
      </c>
      <c r="D118" t="s">
        <v>6</v>
      </c>
      <c r="E118">
        <v>344</v>
      </c>
      <c r="F118">
        <v>502</v>
      </c>
      <c r="I118" t="s">
        <v>66</v>
      </c>
      <c r="J118" t="s">
        <v>19</v>
      </c>
    </row>
    <row r="119" spans="1:10">
      <c r="A119" s="1" t="s">
        <v>33</v>
      </c>
      <c r="B119" s="2">
        <v>1118</v>
      </c>
      <c r="C119">
        <v>9822</v>
      </c>
      <c r="D119" t="s">
        <v>5</v>
      </c>
      <c r="E119">
        <v>58.3</v>
      </c>
      <c r="F119">
        <v>98.4</v>
      </c>
      <c r="I119" t="s">
        <v>64</v>
      </c>
      <c r="J119" t="s">
        <v>18</v>
      </c>
    </row>
    <row r="120" spans="1:10">
      <c r="A120" s="1" t="s">
        <v>33</v>
      </c>
      <c r="B120" s="2">
        <v>1119</v>
      </c>
      <c r="C120">
        <v>2242</v>
      </c>
      <c r="D120" t="s">
        <v>8</v>
      </c>
      <c r="E120">
        <v>60</v>
      </c>
      <c r="F120">
        <v>124</v>
      </c>
      <c r="I120" t="s">
        <v>63</v>
      </c>
      <c r="J120" t="s">
        <v>21</v>
      </c>
    </row>
    <row r="121" spans="1:10">
      <c r="A121" s="1" t="s">
        <v>33</v>
      </c>
      <c r="B121" s="2">
        <v>1120</v>
      </c>
      <c r="C121">
        <v>2242</v>
      </c>
      <c r="D121" t="s">
        <v>8</v>
      </c>
      <c r="E121">
        <v>60</v>
      </c>
      <c r="F121">
        <v>124</v>
      </c>
      <c r="I121" t="s">
        <v>65</v>
      </c>
      <c r="J121" t="s">
        <v>18</v>
      </c>
    </row>
    <row r="122" spans="1:10">
      <c r="A122" s="1" t="s">
        <v>33</v>
      </c>
      <c r="B122" s="2">
        <v>1121</v>
      </c>
      <c r="C122">
        <v>4421</v>
      </c>
      <c r="D122" t="s">
        <v>9</v>
      </c>
      <c r="E122">
        <v>45</v>
      </c>
      <c r="F122">
        <v>87</v>
      </c>
      <c r="I122" t="s">
        <v>65</v>
      </c>
      <c r="J122" t="s">
        <v>17</v>
      </c>
    </row>
    <row r="123" spans="1:10">
      <c r="A123" s="1" t="s">
        <v>33</v>
      </c>
      <c r="B123" s="2">
        <v>1122</v>
      </c>
      <c r="C123">
        <v>8722</v>
      </c>
      <c r="D123" t="s">
        <v>6</v>
      </c>
      <c r="E123">
        <v>344</v>
      </c>
      <c r="F123">
        <v>502</v>
      </c>
      <c r="I123" t="s">
        <v>65</v>
      </c>
      <c r="J123" t="s">
        <v>16</v>
      </c>
    </row>
    <row r="124" spans="1:10">
      <c r="A124" s="1" t="s">
        <v>33</v>
      </c>
      <c r="B124" s="2">
        <v>1123</v>
      </c>
      <c r="C124">
        <v>9822</v>
      </c>
      <c r="D124" t="s">
        <v>5</v>
      </c>
      <c r="E124">
        <v>58.3</v>
      </c>
      <c r="F124">
        <v>98.4</v>
      </c>
      <c r="I124" t="s">
        <v>65</v>
      </c>
      <c r="J124" t="s">
        <v>17</v>
      </c>
    </row>
    <row r="125" spans="1:10">
      <c r="A125" s="1" t="s">
        <v>33</v>
      </c>
      <c r="B125" s="2">
        <v>1124</v>
      </c>
      <c r="C125">
        <v>4421</v>
      </c>
      <c r="D125" t="s">
        <v>9</v>
      </c>
      <c r="E125">
        <v>45</v>
      </c>
      <c r="F125">
        <v>87</v>
      </c>
      <c r="I125" t="s">
        <v>65</v>
      </c>
      <c r="J125" t="s">
        <v>16</v>
      </c>
    </row>
    <row r="126" spans="1:10">
      <c r="A126" s="1" t="s">
        <v>27</v>
      </c>
      <c r="B126" s="2">
        <v>1125</v>
      </c>
      <c r="C126">
        <v>2242</v>
      </c>
      <c r="D126" t="s">
        <v>8</v>
      </c>
      <c r="E126">
        <v>60</v>
      </c>
      <c r="F126">
        <v>124</v>
      </c>
      <c r="I126" t="s">
        <v>65</v>
      </c>
      <c r="J126" t="s">
        <v>18</v>
      </c>
    </row>
    <row r="127" spans="1:10">
      <c r="A127" s="1" t="s">
        <v>27</v>
      </c>
      <c r="B127" s="2">
        <v>1126</v>
      </c>
      <c r="C127">
        <v>9212</v>
      </c>
      <c r="D127" t="s">
        <v>10</v>
      </c>
      <c r="E127">
        <v>4</v>
      </c>
      <c r="F127">
        <v>7</v>
      </c>
      <c r="I127" t="s">
        <v>65</v>
      </c>
      <c r="J127" t="s">
        <v>19</v>
      </c>
    </row>
    <row r="128" spans="1:10">
      <c r="A128" s="1" t="s">
        <v>27</v>
      </c>
      <c r="B128" s="2">
        <v>1127</v>
      </c>
      <c r="C128">
        <v>8722</v>
      </c>
      <c r="D128" t="s">
        <v>6</v>
      </c>
      <c r="E128">
        <v>344</v>
      </c>
      <c r="F128">
        <v>502</v>
      </c>
      <c r="I128" t="s">
        <v>63</v>
      </c>
      <c r="J128" t="s">
        <v>17</v>
      </c>
    </row>
    <row r="129" spans="1:10">
      <c r="A129" s="1" t="s">
        <v>27</v>
      </c>
      <c r="B129" s="2">
        <v>1128</v>
      </c>
      <c r="C129">
        <v>6622</v>
      </c>
      <c r="D129" t="s">
        <v>7</v>
      </c>
      <c r="E129">
        <v>42</v>
      </c>
      <c r="F129">
        <v>77</v>
      </c>
      <c r="I129" t="s">
        <v>64</v>
      </c>
      <c r="J129" t="s">
        <v>18</v>
      </c>
    </row>
    <row r="130" spans="1:10">
      <c r="A130" s="1" t="s">
        <v>27</v>
      </c>
      <c r="B130" s="2">
        <v>1129</v>
      </c>
      <c r="C130">
        <v>9822</v>
      </c>
      <c r="D130" t="s">
        <v>5</v>
      </c>
      <c r="E130">
        <v>58.3</v>
      </c>
      <c r="F130">
        <v>98.4</v>
      </c>
      <c r="I130" t="s">
        <v>66</v>
      </c>
      <c r="J130" t="s">
        <v>17</v>
      </c>
    </row>
    <row r="131" spans="1:10">
      <c r="A131" s="1" t="s">
        <v>27</v>
      </c>
      <c r="B131" s="2">
        <v>1130</v>
      </c>
      <c r="C131">
        <v>4421</v>
      </c>
      <c r="D131" t="s">
        <v>9</v>
      </c>
      <c r="E131">
        <v>45</v>
      </c>
      <c r="F131">
        <v>87</v>
      </c>
      <c r="I131" t="s">
        <v>66</v>
      </c>
      <c r="J131" t="s">
        <v>18</v>
      </c>
    </row>
    <row r="132" spans="1:10">
      <c r="A132" s="1" t="s">
        <v>27</v>
      </c>
      <c r="B132" s="2">
        <v>1131</v>
      </c>
      <c r="C132">
        <v>9212</v>
      </c>
      <c r="D132" t="s">
        <v>10</v>
      </c>
      <c r="E132">
        <v>4</v>
      </c>
      <c r="F132">
        <v>7</v>
      </c>
      <c r="I132" t="s">
        <v>66</v>
      </c>
      <c r="J132" t="s">
        <v>16</v>
      </c>
    </row>
    <row r="133" spans="1:10">
      <c r="A133" s="1" t="s">
        <v>27</v>
      </c>
      <c r="B133" s="2">
        <v>1132</v>
      </c>
      <c r="C133">
        <v>9212</v>
      </c>
      <c r="D133" t="s">
        <v>10</v>
      </c>
      <c r="E133">
        <v>4</v>
      </c>
      <c r="F133">
        <v>7</v>
      </c>
      <c r="I133" t="s">
        <v>66</v>
      </c>
      <c r="J133" t="s">
        <v>18</v>
      </c>
    </row>
    <row r="134" spans="1:10">
      <c r="A134" s="1" t="s">
        <v>27</v>
      </c>
      <c r="B134" s="2">
        <v>1133</v>
      </c>
      <c r="C134">
        <v>9822</v>
      </c>
      <c r="D134" t="s">
        <v>5</v>
      </c>
      <c r="E134">
        <v>58.3</v>
      </c>
      <c r="F134">
        <v>98.4</v>
      </c>
      <c r="I134" t="s">
        <v>63</v>
      </c>
      <c r="J134" t="s">
        <v>16</v>
      </c>
    </row>
    <row r="135" spans="1:10">
      <c r="A135" s="1" t="s">
        <v>27</v>
      </c>
      <c r="B135" s="2">
        <v>1134</v>
      </c>
      <c r="C135">
        <v>9822</v>
      </c>
      <c r="D135" t="s">
        <v>5</v>
      </c>
      <c r="E135">
        <v>58.3</v>
      </c>
      <c r="F135">
        <v>98.4</v>
      </c>
      <c r="I135" t="s">
        <v>65</v>
      </c>
      <c r="J135" t="s">
        <v>16</v>
      </c>
    </row>
    <row r="136" spans="1:10">
      <c r="A136" s="1" t="s">
        <v>27</v>
      </c>
      <c r="B136" s="2">
        <v>1135</v>
      </c>
      <c r="C136">
        <v>8722</v>
      </c>
      <c r="D136" t="s">
        <v>6</v>
      </c>
      <c r="E136">
        <v>344</v>
      </c>
      <c r="F136">
        <v>502</v>
      </c>
      <c r="I136" t="s">
        <v>63</v>
      </c>
      <c r="J136" t="s">
        <v>17</v>
      </c>
    </row>
    <row r="137" spans="1:10">
      <c r="A137" s="1" t="s">
        <v>27</v>
      </c>
      <c r="B137" s="2">
        <v>1136</v>
      </c>
      <c r="C137">
        <v>2242</v>
      </c>
      <c r="D137" t="s">
        <v>8</v>
      </c>
      <c r="E137">
        <v>60</v>
      </c>
      <c r="F137">
        <v>124</v>
      </c>
      <c r="I137" t="s">
        <v>65</v>
      </c>
      <c r="J137" t="s">
        <v>19</v>
      </c>
    </row>
    <row r="138" spans="1:10">
      <c r="A138" s="1" t="s">
        <v>27</v>
      </c>
      <c r="B138" s="2">
        <v>1137</v>
      </c>
      <c r="C138">
        <v>9822</v>
      </c>
      <c r="D138" t="s">
        <v>5</v>
      </c>
      <c r="E138">
        <v>58.3</v>
      </c>
      <c r="F138">
        <v>98.4</v>
      </c>
      <c r="I138" t="s">
        <v>64</v>
      </c>
      <c r="J138" t="s">
        <v>18</v>
      </c>
    </row>
    <row r="139" spans="1:10">
      <c r="A139" s="1" t="s">
        <v>27</v>
      </c>
      <c r="B139" s="2">
        <v>1138</v>
      </c>
      <c r="C139">
        <v>8722</v>
      </c>
      <c r="D139" t="s">
        <v>6</v>
      </c>
      <c r="E139">
        <v>344</v>
      </c>
      <c r="F139">
        <v>502</v>
      </c>
      <c r="I139" t="s">
        <v>63</v>
      </c>
      <c r="J139" t="s">
        <v>21</v>
      </c>
    </row>
    <row r="140" spans="1:10">
      <c r="A140" s="1" t="s">
        <v>27</v>
      </c>
      <c r="B140" s="2">
        <v>1139</v>
      </c>
      <c r="C140">
        <v>4421</v>
      </c>
      <c r="D140" t="s">
        <v>9</v>
      </c>
      <c r="E140">
        <v>45</v>
      </c>
      <c r="F140">
        <v>87</v>
      </c>
      <c r="I140" t="s">
        <v>65</v>
      </c>
      <c r="J140" t="s">
        <v>18</v>
      </c>
    </row>
    <row r="141" spans="1:10">
      <c r="A141" s="1" t="s">
        <v>27</v>
      </c>
      <c r="B141" s="2">
        <v>1140</v>
      </c>
      <c r="C141">
        <v>4421</v>
      </c>
      <c r="D141" t="s">
        <v>9</v>
      </c>
      <c r="E141">
        <v>45</v>
      </c>
      <c r="F141">
        <v>87</v>
      </c>
      <c r="I141" t="s">
        <v>64</v>
      </c>
      <c r="J141" t="s">
        <v>17</v>
      </c>
    </row>
    <row r="142" spans="1:10">
      <c r="A142" s="1" t="s">
        <v>27</v>
      </c>
      <c r="B142" s="2">
        <v>1141</v>
      </c>
      <c r="C142">
        <v>9212</v>
      </c>
      <c r="D142" t="s">
        <v>10</v>
      </c>
      <c r="E142">
        <v>4</v>
      </c>
      <c r="F142">
        <v>7</v>
      </c>
      <c r="I142" t="s">
        <v>64</v>
      </c>
      <c r="J142" t="s">
        <v>16</v>
      </c>
    </row>
    <row r="143" spans="1:10">
      <c r="A143" s="1" t="s">
        <v>34</v>
      </c>
      <c r="B143" s="2">
        <v>1142</v>
      </c>
      <c r="C143">
        <v>2242</v>
      </c>
      <c r="D143" t="s">
        <v>8</v>
      </c>
      <c r="E143">
        <v>60</v>
      </c>
      <c r="F143">
        <v>124</v>
      </c>
      <c r="I143" t="s">
        <v>64</v>
      </c>
      <c r="J143" t="s">
        <v>17</v>
      </c>
    </row>
    <row r="144" spans="1:10">
      <c r="A144" s="1" t="s">
        <v>34</v>
      </c>
      <c r="B144" s="2">
        <v>1143</v>
      </c>
      <c r="C144">
        <v>9822</v>
      </c>
      <c r="D144" t="s">
        <v>5</v>
      </c>
      <c r="E144">
        <v>58.3</v>
      </c>
      <c r="F144">
        <v>98.4</v>
      </c>
      <c r="I144" t="s">
        <v>66</v>
      </c>
      <c r="J144" t="s">
        <v>16</v>
      </c>
    </row>
    <row r="145" spans="1:10">
      <c r="A145" s="1" t="s">
        <v>34</v>
      </c>
      <c r="B145" s="2">
        <v>1144</v>
      </c>
      <c r="C145">
        <v>2242</v>
      </c>
      <c r="D145" t="s">
        <v>8</v>
      </c>
      <c r="E145">
        <v>60</v>
      </c>
      <c r="F145">
        <v>124</v>
      </c>
      <c r="I145" t="s">
        <v>66</v>
      </c>
      <c r="J145" t="s">
        <v>18</v>
      </c>
    </row>
    <row r="146" spans="1:10">
      <c r="A146" s="1" t="s">
        <v>34</v>
      </c>
      <c r="B146" s="2">
        <v>1145</v>
      </c>
      <c r="C146">
        <v>4421</v>
      </c>
      <c r="D146" t="s">
        <v>9</v>
      </c>
      <c r="E146">
        <v>45</v>
      </c>
      <c r="F146">
        <v>87</v>
      </c>
      <c r="I146" t="s">
        <v>66</v>
      </c>
      <c r="J146" t="s">
        <v>19</v>
      </c>
    </row>
    <row r="147" spans="1:10">
      <c r="A147" s="1" t="s">
        <v>34</v>
      </c>
      <c r="B147" s="2">
        <v>1146</v>
      </c>
      <c r="C147">
        <v>8722</v>
      </c>
      <c r="D147" t="s">
        <v>6</v>
      </c>
      <c r="E147">
        <v>344</v>
      </c>
      <c r="F147">
        <v>502</v>
      </c>
      <c r="I147" t="s">
        <v>66</v>
      </c>
      <c r="J147" t="s">
        <v>17</v>
      </c>
    </row>
    <row r="148" spans="1:10">
      <c r="A148" s="1" t="s">
        <v>34</v>
      </c>
      <c r="B148" s="2">
        <v>1147</v>
      </c>
      <c r="C148">
        <v>9822</v>
      </c>
      <c r="D148" t="s">
        <v>5</v>
      </c>
      <c r="E148">
        <v>58.3</v>
      </c>
      <c r="F148">
        <v>98.4</v>
      </c>
      <c r="I148" t="s">
        <v>63</v>
      </c>
      <c r="J148" t="s">
        <v>18</v>
      </c>
    </row>
    <row r="149" spans="1:10">
      <c r="A149" s="1" t="s">
        <v>34</v>
      </c>
      <c r="B149" s="2">
        <v>1148</v>
      </c>
      <c r="C149">
        <v>9212</v>
      </c>
      <c r="D149" t="s">
        <v>10</v>
      </c>
      <c r="E149">
        <v>4</v>
      </c>
      <c r="F149">
        <v>7</v>
      </c>
      <c r="I149" t="s">
        <v>65</v>
      </c>
      <c r="J149" t="s">
        <v>16</v>
      </c>
    </row>
    <row r="150" spans="1:10">
      <c r="A150" s="1" t="s">
        <v>34</v>
      </c>
      <c r="B150" s="2">
        <v>1149</v>
      </c>
      <c r="C150">
        <v>8722</v>
      </c>
      <c r="D150" t="s">
        <v>6</v>
      </c>
      <c r="E150">
        <v>344</v>
      </c>
      <c r="F150">
        <v>502</v>
      </c>
      <c r="I150" t="s">
        <v>63</v>
      </c>
      <c r="J150" t="s">
        <v>16</v>
      </c>
    </row>
    <row r="151" spans="1:10">
      <c r="A151" s="1" t="s">
        <v>28</v>
      </c>
      <c r="B151" s="2">
        <v>1150</v>
      </c>
      <c r="C151">
        <v>2242</v>
      </c>
      <c r="D151" t="s">
        <v>8</v>
      </c>
      <c r="E151">
        <v>60</v>
      </c>
      <c r="F151">
        <v>124</v>
      </c>
      <c r="I151" t="s">
        <v>65</v>
      </c>
      <c r="J151" t="s">
        <v>21</v>
      </c>
    </row>
    <row r="152" spans="1:10">
      <c r="A152" s="1" t="s">
        <v>28</v>
      </c>
      <c r="B152" s="2">
        <v>1151</v>
      </c>
      <c r="C152">
        <v>2242</v>
      </c>
      <c r="D152" t="s">
        <v>8</v>
      </c>
      <c r="E152">
        <v>60</v>
      </c>
      <c r="F152">
        <v>124</v>
      </c>
      <c r="I152" t="s">
        <v>64</v>
      </c>
      <c r="J152" t="s">
        <v>18</v>
      </c>
    </row>
    <row r="153" spans="1:10">
      <c r="A153" s="1" t="s">
        <v>28</v>
      </c>
      <c r="B153" s="2">
        <v>1152</v>
      </c>
      <c r="C153">
        <v>4421</v>
      </c>
      <c r="D153" t="s">
        <v>9</v>
      </c>
      <c r="E153">
        <v>45</v>
      </c>
      <c r="F153">
        <v>87</v>
      </c>
      <c r="I153" t="s">
        <v>63</v>
      </c>
      <c r="J153" t="s">
        <v>17</v>
      </c>
    </row>
    <row r="154" spans="1:10">
      <c r="A154" s="1" t="s">
        <v>28</v>
      </c>
      <c r="B154" s="2">
        <v>1153</v>
      </c>
      <c r="C154">
        <v>8722</v>
      </c>
      <c r="D154" t="s">
        <v>6</v>
      </c>
      <c r="E154">
        <v>344</v>
      </c>
      <c r="F154">
        <v>502</v>
      </c>
      <c r="I154" t="s">
        <v>65</v>
      </c>
      <c r="J154" t="s">
        <v>16</v>
      </c>
    </row>
    <row r="155" spans="1:10">
      <c r="A155" s="1" t="s">
        <v>28</v>
      </c>
      <c r="B155" s="2">
        <v>1154</v>
      </c>
      <c r="C155">
        <v>9822</v>
      </c>
      <c r="D155" t="s">
        <v>5</v>
      </c>
      <c r="E155">
        <v>58.3</v>
      </c>
      <c r="F155">
        <v>98.4</v>
      </c>
      <c r="I155" t="s">
        <v>64</v>
      </c>
      <c r="J155" t="s">
        <v>17</v>
      </c>
    </row>
    <row r="156" spans="1:10">
      <c r="A156" s="1" t="s">
        <v>28</v>
      </c>
      <c r="B156" s="2">
        <v>1155</v>
      </c>
      <c r="C156">
        <v>4421</v>
      </c>
      <c r="D156" t="s">
        <v>9</v>
      </c>
      <c r="E156">
        <v>45</v>
      </c>
      <c r="F156">
        <v>87</v>
      </c>
      <c r="I156" t="s">
        <v>65</v>
      </c>
      <c r="J156" t="s">
        <v>16</v>
      </c>
    </row>
    <row r="157" spans="1:10">
      <c r="A157" s="1" t="s">
        <v>28</v>
      </c>
      <c r="B157" s="2">
        <v>1156</v>
      </c>
      <c r="C157">
        <v>2242</v>
      </c>
      <c r="D157" t="s">
        <v>8</v>
      </c>
      <c r="E157">
        <v>60</v>
      </c>
      <c r="F157">
        <v>124</v>
      </c>
      <c r="I157" t="s">
        <v>65</v>
      </c>
      <c r="J157" t="s">
        <v>18</v>
      </c>
    </row>
    <row r="158" spans="1:10">
      <c r="A158" s="1" t="s">
        <v>28</v>
      </c>
      <c r="B158" s="2">
        <v>1157</v>
      </c>
      <c r="C158">
        <v>9212</v>
      </c>
      <c r="D158" t="s">
        <v>10</v>
      </c>
      <c r="E158">
        <v>4</v>
      </c>
      <c r="F158">
        <v>7</v>
      </c>
      <c r="I158" t="s">
        <v>65</v>
      </c>
      <c r="J158" t="s">
        <v>19</v>
      </c>
    </row>
    <row r="159" spans="1:10">
      <c r="A159" s="1" t="s">
        <v>29</v>
      </c>
      <c r="B159" s="2">
        <v>1158</v>
      </c>
      <c r="C159">
        <v>8722</v>
      </c>
      <c r="D159" t="s">
        <v>6</v>
      </c>
      <c r="E159">
        <v>344</v>
      </c>
      <c r="F159">
        <v>502</v>
      </c>
      <c r="I159" t="s">
        <v>63</v>
      </c>
      <c r="J159" t="s">
        <v>17</v>
      </c>
    </row>
    <row r="160" spans="1:10">
      <c r="A160" s="1" t="s">
        <v>29</v>
      </c>
      <c r="B160" s="2">
        <v>1159</v>
      </c>
      <c r="C160">
        <v>6622</v>
      </c>
      <c r="D160" t="s">
        <v>7</v>
      </c>
      <c r="E160">
        <v>42</v>
      </c>
      <c r="F160">
        <v>77</v>
      </c>
      <c r="I160" t="s">
        <v>65</v>
      </c>
      <c r="J160" t="s">
        <v>18</v>
      </c>
    </row>
    <row r="161" spans="1:10">
      <c r="A161" s="1" t="s">
        <v>29</v>
      </c>
      <c r="B161" s="2">
        <v>1160</v>
      </c>
      <c r="C161">
        <v>9822</v>
      </c>
      <c r="D161" t="s">
        <v>5</v>
      </c>
      <c r="E161">
        <v>58.3</v>
      </c>
      <c r="F161">
        <v>98.4</v>
      </c>
      <c r="I161" t="s">
        <v>66</v>
      </c>
      <c r="J161" t="s">
        <v>17</v>
      </c>
    </row>
    <row r="162" spans="1:10">
      <c r="A162" s="1" t="s">
        <v>29</v>
      </c>
      <c r="B162" s="2">
        <v>1161</v>
      </c>
      <c r="C162">
        <v>4421</v>
      </c>
      <c r="D162" t="s">
        <v>9</v>
      </c>
      <c r="E162">
        <v>45</v>
      </c>
      <c r="F162">
        <v>87</v>
      </c>
      <c r="I162" t="s">
        <v>64</v>
      </c>
      <c r="J162" t="s">
        <v>18</v>
      </c>
    </row>
    <row r="163" spans="1:10">
      <c r="A163" s="1" t="s">
        <v>29</v>
      </c>
      <c r="B163" s="2">
        <v>1162</v>
      </c>
      <c r="C163">
        <v>9212</v>
      </c>
      <c r="D163" t="s">
        <v>10</v>
      </c>
      <c r="E163">
        <v>4</v>
      </c>
      <c r="F163">
        <v>7</v>
      </c>
      <c r="I163" t="s">
        <v>63</v>
      </c>
      <c r="J163" t="s">
        <v>16</v>
      </c>
    </row>
    <row r="164" spans="1:10">
      <c r="A164" s="1" t="s">
        <v>29</v>
      </c>
      <c r="B164" s="2">
        <v>1163</v>
      </c>
      <c r="C164">
        <v>9212</v>
      </c>
      <c r="D164" t="s">
        <v>10</v>
      </c>
      <c r="E164">
        <v>4</v>
      </c>
      <c r="F164">
        <v>7</v>
      </c>
      <c r="I164" t="s">
        <v>65</v>
      </c>
      <c r="J164" t="s">
        <v>18</v>
      </c>
    </row>
    <row r="165" spans="1:10">
      <c r="A165" s="1" t="s">
        <v>29</v>
      </c>
      <c r="B165" s="2">
        <v>1164</v>
      </c>
      <c r="C165">
        <v>9822</v>
      </c>
      <c r="D165" t="s">
        <v>5</v>
      </c>
      <c r="E165">
        <v>58.3</v>
      </c>
      <c r="F165">
        <v>98.4</v>
      </c>
      <c r="I165" t="s">
        <v>65</v>
      </c>
      <c r="J165" t="s">
        <v>16</v>
      </c>
    </row>
    <row r="166" spans="1:10">
      <c r="A166" s="1" t="s">
        <v>29</v>
      </c>
      <c r="B166" s="2">
        <v>1165</v>
      </c>
      <c r="C166">
        <v>9822</v>
      </c>
      <c r="D166" t="s">
        <v>5</v>
      </c>
      <c r="E166">
        <v>58.3</v>
      </c>
      <c r="F166">
        <v>98.4</v>
      </c>
      <c r="I166" t="s">
        <v>65</v>
      </c>
      <c r="J166" t="s">
        <v>16</v>
      </c>
    </row>
    <row r="167" spans="1:10">
      <c r="A167" s="1" t="s">
        <v>29</v>
      </c>
      <c r="B167" s="2">
        <v>1166</v>
      </c>
      <c r="C167">
        <v>8722</v>
      </c>
      <c r="D167" t="s">
        <v>6</v>
      </c>
      <c r="E167">
        <v>344</v>
      </c>
      <c r="F167">
        <v>502</v>
      </c>
      <c r="I167" t="s">
        <v>65</v>
      </c>
      <c r="J167" t="s">
        <v>17</v>
      </c>
    </row>
    <row r="168" spans="1:10">
      <c r="A168" s="1" t="s">
        <v>30</v>
      </c>
      <c r="B168" s="2">
        <v>1167</v>
      </c>
      <c r="C168">
        <v>2242</v>
      </c>
      <c r="D168" t="s">
        <v>8</v>
      </c>
      <c r="E168">
        <v>60</v>
      </c>
      <c r="F168">
        <v>124</v>
      </c>
      <c r="I168" t="s">
        <v>65</v>
      </c>
      <c r="J168" t="s">
        <v>19</v>
      </c>
    </row>
    <row r="169" spans="1:10">
      <c r="A169" s="1" t="s">
        <v>30</v>
      </c>
      <c r="B169" s="2">
        <v>1168</v>
      </c>
      <c r="C169">
        <v>9822</v>
      </c>
      <c r="D169" t="s">
        <v>5</v>
      </c>
      <c r="E169">
        <v>58.3</v>
      </c>
      <c r="F169">
        <v>98.4</v>
      </c>
      <c r="I169" t="s">
        <v>65</v>
      </c>
      <c r="J169" t="s">
        <v>18</v>
      </c>
    </row>
    <row r="170" spans="1:10">
      <c r="A170" s="1" t="s">
        <v>30</v>
      </c>
      <c r="B170" s="2">
        <v>1169</v>
      </c>
      <c r="C170">
        <v>8722</v>
      </c>
      <c r="D170" t="s">
        <v>6</v>
      </c>
      <c r="E170">
        <v>344</v>
      </c>
      <c r="F170">
        <v>502</v>
      </c>
      <c r="I170" t="s">
        <v>65</v>
      </c>
      <c r="J170" t="s">
        <v>21</v>
      </c>
    </row>
    <row r="171" spans="1:10">
      <c r="A171" s="1" t="s">
        <v>30</v>
      </c>
      <c r="B171" s="2">
        <v>1170</v>
      </c>
      <c r="C171">
        <v>4421</v>
      </c>
      <c r="D171" t="s">
        <v>9</v>
      </c>
      <c r="E171">
        <v>45</v>
      </c>
      <c r="F171">
        <v>87</v>
      </c>
      <c r="I171" t="s">
        <v>63</v>
      </c>
      <c r="J171" t="s">
        <v>18</v>
      </c>
    </row>
    <row r="172" spans="1:10">
      <c r="A172" s="1" t="s">
        <v>30</v>
      </c>
      <c r="B172" s="2">
        <v>1171</v>
      </c>
      <c r="C172">
        <v>4421</v>
      </c>
      <c r="D172" t="s">
        <v>9</v>
      </c>
      <c r="E172">
        <v>45</v>
      </c>
      <c r="F172">
        <v>87</v>
      </c>
      <c r="I172" t="s">
        <v>64</v>
      </c>
      <c r="J172" t="s">
        <v>17</v>
      </c>
    </row>
  </sheetData>
  <dataConsolidate topLabels="1">
    <dataRefs count="1">
      <dataRef ref="A2:G59" sheet="Original Sheet" r:id="rId1"/>
    </dataRefs>
  </dataConsolidate>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77"/>
  <sheetViews>
    <sheetView workbookViewId="0">
      <pane ySplit="1" topLeftCell="A2" activePane="bottomLeft" state="frozen"/>
      <selection activeCell="G1" sqref="G1"/>
      <selection pane="bottomLeft" activeCell="H6" sqref="H6"/>
    </sheetView>
  </sheetViews>
  <sheetFormatPr defaultColWidth="14.875" defaultRowHeight="15.75"/>
  <cols>
    <col min="1" max="1" width="9.375" customWidth="1"/>
    <col min="8" max="8" width="14.875" style="4"/>
  </cols>
  <sheetData>
    <row r="1" spans="1:12" ht="31.5">
      <c r="A1" s="3" t="s">
        <v>22</v>
      </c>
      <c r="B1" s="3" t="s">
        <v>35</v>
      </c>
      <c r="C1" s="3" t="s">
        <v>0</v>
      </c>
      <c r="D1" s="3" t="s">
        <v>1</v>
      </c>
      <c r="E1" s="3" t="s">
        <v>2</v>
      </c>
      <c r="F1" s="3" t="s">
        <v>3</v>
      </c>
      <c r="G1" s="3" t="s">
        <v>4</v>
      </c>
      <c r="H1" s="17" t="s">
        <v>72</v>
      </c>
      <c r="I1" s="3" t="s">
        <v>52</v>
      </c>
      <c r="J1" s="3" t="s">
        <v>44</v>
      </c>
      <c r="K1" s="3" t="s">
        <v>53</v>
      </c>
      <c r="L1" s="3" t="s">
        <v>15</v>
      </c>
    </row>
    <row r="2" spans="1:12">
      <c r="A2" s="1" t="s">
        <v>23</v>
      </c>
      <c r="B2" s="2">
        <v>1001</v>
      </c>
      <c r="C2">
        <v>9822</v>
      </c>
      <c r="D2" t="s">
        <v>5</v>
      </c>
      <c r="E2" s="4">
        <v>58.3</v>
      </c>
      <c r="F2" s="4">
        <v>98.4</v>
      </c>
      <c r="G2" s="5">
        <f t="shared" ref="G2:G33" si="0">F2-E2</f>
        <v>40.100000000000009</v>
      </c>
      <c r="H2" s="4">
        <f t="shared" ref="H2:H33" si="1">IF(F2&gt;50,G2*0.2,G2*0.1)</f>
        <v>8.0200000000000014</v>
      </c>
      <c r="I2" t="s">
        <v>36</v>
      </c>
      <c r="J2" t="s">
        <v>37</v>
      </c>
      <c r="K2" t="str">
        <f>CONCATENATE(Table1[[#This Row],[First ]]," ",Table1[[#This Row],[Last name]])</f>
        <v>Chalie Barns</v>
      </c>
      <c r="L2" t="s">
        <v>19</v>
      </c>
    </row>
    <row r="3" spans="1:12">
      <c r="A3" s="1" t="s">
        <v>23</v>
      </c>
      <c r="B3" s="2">
        <v>1002</v>
      </c>
      <c r="C3">
        <v>2877</v>
      </c>
      <c r="D3" t="s">
        <v>11</v>
      </c>
      <c r="E3" s="4">
        <v>11.4</v>
      </c>
      <c r="F3" s="4">
        <v>16.3</v>
      </c>
      <c r="G3" s="5">
        <f t="shared" si="0"/>
        <v>4.9000000000000004</v>
      </c>
      <c r="H3" s="4">
        <f t="shared" si="1"/>
        <v>0.49000000000000005</v>
      </c>
      <c r="I3" t="s">
        <v>38</v>
      </c>
      <c r="J3" t="s">
        <v>39</v>
      </c>
      <c r="K3" t="str">
        <f>CONCATENATE(Table1[[#This Row],[First ]]," ",Table1[[#This Row],[Last name]])</f>
        <v>Juan Hernandez</v>
      </c>
      <c r="L3" t="s">
        <v>18</v>
      </c>
    </row>
    <row r="4" spans="1:12">
      <c r="A4" s="1" t="s">
        <v>23</v>
      </c>
      <c r="B4" s="2">
        <v>1003</v>
      </c>
      <c r="C4">
        <v>2499</v>
      </c>
      <c r="D4" t="s">
        <v>12</v>
      </c>
      <c r="E4" s="4">
        <v>6.2</v>
      </c>
      <c r="F4" s="4">
        <v>9.1999999999999993</v>
      </c>
      <c r="G4" s="5">
        <f t="shared" si="0"/>
        <v>2.9999999999999991</v>
      </c>
      <c r="H4" s="4">
        <f t="shared" si="1"/>
        <v>0.29999999999999993</v>
      </c>
      <c r="I4" t="s">
        <v>40</v>
      </c>
      <c r="J4" t="s">
        <v>41</v>
      </c>
      <c r="K4" t="str">
        <f>CONCATENATE(Table1[[#This Row],[First ]]," ",Table1[[#This Row],[Last name]])</f>
        <v>Doug Smith</v>
      </c>
      <c r="L4" t="s">
        <v>16</v>
      </c>
    </row>
    <row r="5" spans="1:12">
      <c r="A5" s="1" t="s">
        <v>23</v>
      </c>
      <c r="B5" s="2">
        <v>1004</v>
      </c>
      <c r="C5">
        <v>8722</v>
      </c>
      <c r="D5" t="s">
        <v>6</v>
      </c>
      <c r="E5" s="4">
        <v>344</v>
      </c>
      <c r="F5" s="4">
        <v>502</v>
      </c>
      <c r="G5" s="5">
        <f t="shared" si="0"/>
        <v>158</v>
      </c>
      <c r="H5" s="4">
        <f t="shared" si="1"/>
        <v>31.6</v>
      </c>
      <c r="I5" t="s">
        <v>36</v>
      </c>
      <c r="J5" t="s">
        <v>37</v>
      </c>
      <c r="K5" t="str">
        <f>CONCATENATE(Table1[[#This Row],[First ]]," ",Table1[[#This Row],[Last name]])</f>
        <v>Chalie Barns</v>
      </c>
      <c r="L5" t="s">
        <v>16</v>
      </c>
    </row>
    <row r="6" spans="1:12">
      <c r="A6" s="1" t="s">
        <v>23</v>
      </c>
      <c r="B6" s="2">
        <v>1005</v>
      </c>
      <c r="C6">
        <v>1109</v>
      </c>
      <c r="D6" t="s">
        <v>14</v>
      </c>
      <c r="E6" s="4">
        <v>3</v>
      </c>
      <c r="F6" s="4">
        <v>8</v>
      </c>
      <c r="G6" s="5">
        <f t="shared" si="0"/>
        <v>5</v>
      </c>
      <c r="H6" s="4">
        <f t="shared" si="1"/>
        <v>0.5</v>
      </c>
      <c r="I6" t="s">
        <v>40</v>
      </c>
      <c r="J6" t="s">
        <v>41</v>
      </c>
      <c r="K6" t="str">
        <f>CONCATENATE(Table1[[#This Row],[First ]]," ",Table1[[#This Row],[Last name]])</f>
        <v>Doug Smith</v>
      </c>
      <c r="L6" t="s">
        <v>16</v>
      </c>
    </row>
    <row r="7" spans="1:12">
      <c r="A7" s="1" t="s">
        <v>23</v>
      </c>
      <c r="B7" s="2">
        <v>1006</v>
      </c>
      <c r="C7">
        <v>9822</v>
      </c>
      <c r="D7" t="s">
        <v>5</v>
      </c>
      <c r="E7" s="4">
        <v>58.3</v>
      </c>
      <c r="F7" s="4">
        <v>98.4</v>
      </c>
      <c r="G7" s="5">
        <f t="shared" si="0"/>
        <v>40.100000000000009</v>
      </c>
      <c r="H7" s="4">
        <f t="shared" si="1"/>
        <v>8.0200000000000014</v>
      </c>
      <c r="I7" t="s">
        <v>40</v>
      </c>
      <c r="J7" t="s">
        <v>41</v>
      </c>
      <c r="K7" t="str">
        <f>CONCATENATE(Table1[[#This Row],[First ]]," ",Table1[[#This Row],[Last name]])</f>
        <v>Doug Smith</v>
      </c>
      <c r="L7" t="s">
        <v>16</v>
      </c>
    </row>
    <row r="8" spans="1:12">
      <c r="A8" s="1" t="s">
        <v>23</v>
      </c>
      <c r="B8" s="2">
        <v>1007</v>
      </c>
      <c r="C8">
        <v>1109</v>
      </c>
      <c r="D8" t="s">
        <v>14</v>
      </c>
      <c r="E8" s="4">
        <v>3</v>
      </c>
      <c r="F8" s="4">
        <v>8</v>
      </c>
      <c r="G8" s="5">
        <f t="shared" si="0"/>
        <v>5</v>
      </c>
      <c r="H8" s="4">
        <f t="shared" si="1"/>
        <v>0.5</v>
      </c>
      <c r="I8" t="s">
        <v>42</v>
      </c>
      <c r="J8" t="s">
        <v>43</v>
      </c>
      <c r="K8" t="str">
        <f>CONCATENATE(Table1[[#This Row],[First ]]," ",Table1[[#This Row],[Last name]])</f>
        <v>Hellen Johnson</v>
      </c>
      <c r="L8" t="s">
        <v>19</v>
      </c>
    </row>
    <row r="9" spans="1:12">
      <c r="A9" s="1" t="s">
        <v>23</v>
      </c>
      <c r="B9" s="2">
        <v>1008</v>
      </c>
      <c r="C9">
        <v>2877</v>
      </c>
      <c r="D9" t="s">
        <v>11</v>
      </c>
      <c r="E9" s="4">
        <v>11.4</v>
      </c>
      <c r="F9" s="4">
        <v>16.3</v>
      </c>
      <c r="G9" s="5">
        <f t="shared" si="0"/>
        <v>4.9000000000000004</v>
      </c>
      <c r="H9" s="4">
        <f t="shared" si="1"/>
        <v>0.49000000000000005</v>
      </c>
      <c r="I9" t="s">
        <v>40</v>
      </c>
      <c r="J9" t="s">
        <v>41</v>
      </c>
      <c r="K9" t="str">
        <f>CONCATENATE(Table1[[#This Row],[First ]]," ",Table1[[#This Row],[Last name]])</f>
        <v>Doug Smith</v>
      </c>
      <c r="L9" t="s">
        <v>19</v>
      </c>
    </row>
    <row r="10" spans="1:12">
      <c r="A10" s="1" t="s">
        <v>23</v>
      </c>
      <c r="B10" s="2">
        <v>1009</v>
      </c>
      <c r="C10">
        <v>1109</v>
      </c>
      <c r="D10" t="s">
        <v>14</v>
      </c>
      <c r="E10" s="4">
        <v>3</v>
      </c>
      <c r="F10" s="4">
        <v>8</v>
      </c>
      <c r="G10" s="5">
        <f t="shared" si="0"/>
        <v>5</v>
      </c>
      <c r="H10" s="4">
        <f t="shared" si="1"/>
        <v>0.5</v>
      </c>
      <c r="I10" t="s">
        <v>40</v>
      </c>
      <c r="J10" t="s">
        <v>41</v>
      </c>
      <c r="K10" t="str">
        <f>CONCATENATE(Table1[[#This Row],[First ]]," ",Table1[[#This Row],[Last name]])</f>
        <v>Doug Smith</v>
      </c>
      <c r="L10" t="s">
        <v>16</v>
      </c>
    </row>
    <row r="11" spans="1:12">
      <c r="A11" s="1" t="s">
        <v>23</v>
      </c>
      <c r="B11" s="2">
        <v>1010</v>
      </c>
      <c r="C11">
        <v>2877</v>
      </c>
      <c r="D11" t="s">
        <v>11</v>
      </c>
      <c r="E11" s="4">
        <v>11.4</v>
      </c>
      <c r="F11" s="4">
        <v>16.3</v>
      </c>
      <c r="G11" s="5">
        <f t="shared" si="0"/>
        <v>4.9000000000000004</v>
      </c>
      <c r="H11" s="4">
        <f t="shared" si="1"/>
        <v>0.49000000000000005</v>
      </c>
      <c r="I11" t="s">
        <v>38</v>
      </c>
      <c r="J11" t="s">
        <v>39</v>
      </c>
      <c r="K11" t="str">
        <f>CONCATENATE(Table1[[#This Row],[First ]]," ",Table1[[#This Row],[Last name]])</f>
        <v>Juan Hernandez</v>
      </c>
      <c r="L11" t="s">
        <v>20</v>
      </c>
    </row>
    <row r="12" spans="1:12">
      <c r="A12" s="1" t="s">
        <v>23</v>
      </c>
      <c r="B12" s="2">
        <v>1011</v>
      </c>
      <c r="C12">
        <v>2877</v>
      </c>
      <c r="D12" t="s">
        <v>11</v>
      </c>
      <c r="E12" s="4">
        <v>11.4</v>
      </c>
      <c r="F12" s="4">
        <v>16.3</v>
      </c>
      <c r="G12" s="5">
        <f t="shared" si="0"/>
        <v>4.9000000000000004</v>
      </c>
      <c r="H12" s="4">
        <f t="shared" si="1"/>
        <v>0.49000000000000005</v>
      </c>
      <c r="I12" t="s">
        <v>38</v>
      </c>
      <c r="J12" t="s">
        <v>39</v>
      </c>
      <c r="K12" t="str">
        <f>CONCATENATE(Table1[[#This Row],[First ]]," ",Table1[[#This Row],[Last name]])</f>
        <v>Juan Hernandez</v>
      </c>
      <c r="L12" t="s">
        <v>16</v>
      </c>
    </row>
    <row r="13" spans="1:12">
      <c r="A13" s="1" t="s">
        <v>23</v>
      </c>
      <c r="B13" s="2">
        <v>1012</v>
      </c>
      <c r="C13">
        <v>4421</v>
      </c>
      <c r="D13" t="s">
        <v>9</v>
      </c>
      <c r="E13" s="4">
        <v>45</v>
      </c>
      <c r="F13" s="4">
        <v>87</v>
      </c>
      <c r="G13" s="5">
        <f t="shared" si="0"/>
        <v>42</v>
      </c>
      <c r="H13" s="4">
        <f t="shared" si="1"/>
        <v>8.4</v>
      </c>
      <c r="I13" t="s">
        <v>40</v>
      </c>
      <c r="J13" t="s">
        <v>41</v>
      </c>
      <c r="K13" t="str">
        <f>CONCATENATE(Table1[[#This Row],[First ]]," ",Table1[[#This Row],[Last name]])</f>
        <v>Doug Smith</v>
      </c>
      <c r="L13" t="s">
        <v>19</v>
      </c>
    </row>
    <row r="14" spans="1:12">
      <c r="A14" s="1" t="s">
        <v>23</v>
      </c>
      <c r="B14" s="2">
        <v>1013</v>
      </c>
      <c r="C14">
        <v>9212</v>
      </c>
      <c r="D14" t="s">
        <v>10</v>
      </c>
      <c r="E14" s="4">
        <v>4</v>
      </c>
      <c r="F14" s="4">
        <v>7</v>
      </c>
      <c r="G14" s="5">
        <f t="shared" si="0"/>
        <v>3</v>
      </c>
      <c r="H14" s="4">
        <f t="shared" si="1"/>
        <v>0.30000000000000004</v>
      </c>
      <c r="I14" t="s">
        <v>42</v>
      </c>
      <c r="J14" t="s">
        <v>43</v>
      </c>
      <c r="K14" t="str">
        <f>CONCATENATE(Table1[[#This Row],[First ]]," ",Table1[[#This Row],[Last name]])</f>
        <v>Hellen Johnson</v>
      </c>
      <c r="L14" t="s">
        <v>20</v>
      </c>
    </row>
    <row r="15" spans="1:12">
      <c r="A15" s="1" t="s">
        <v>23</v>
      </c>
      <c r="B15" s="2">
        <v>1014</v>
      </c>
      <c r="C15">
        <v>8722</v>
      </c>
      <c r="D15" t="s">
        <v>6</v>
      </c>
      <c r="E15" s="4">
        <v>344</v>
      </c>
      <c r="F15" s="4">
        <v>502</v>
      </c>
      <c r="G15" s="5">
        <f t="shared" si="0"/>
        <v>158</v>
      </c>
      <c r="H15" s="4">
        <f t="shared" si="1"/>
        <v>31.6</v>
      </c>
      <c r="I15" t="s">
        <v>36</v>
      </c>
      <c r="J15" t="s">
        <v>37</v>
      </c>
      <c r="K15" t="str">
        <f>CONCATENATE(Table1[[#This Row],[First ]]," ",Table1[[#This Row],[Last name]])</f>
        <v>Chalie Barns</v>
      </c>
      <c r="L15" t="s">
        <v>18</v>
      </c>
    </row>
    <row r="16" spans="1:12">
      <c r="A16" s="1" t="s">
        <v>23</v>
      </c>
      <c r="B16" s="2">
        <v>1015</v>
      </c>
      <c r="C16">
        <v>2877</v>
      </c>
      <c r="D16" t="s">
        <v>11</v>
      </c>
      <c r="E16" s="4">
        <v>11.4</v>
      </c>
      <c r="F16" s="4">
        <v>16.3</v>
      </c>
      <c r="G16" s="5">
        <f t="shared" si="0"/>
        <v>4.9000000000000004</v>
      </c>
      <c r="H16" s="4">
        <f t="shared" si="1"/>
        <v>0.49000000000000005</v>
      </c>
      <c r="I16" t="s">
        <v>42</v>
      </c>
      <c r="J16" t="s">
        <v>43</v>
      </c>
      <c r="K16" t="str">
        <f>CONCATENATE(Table1[[#This Row],[First ]]," ",Table1[[#This Row],[Last name]])</f>
        <v>Hellen Johnson</v>
      </c>
      <c r="L16" t="s">
        <v>16</v>
      </c>
    </row>
    <row r="17" spans="1:12">
      <c r="A17" s="1" t="s">
        <v>23</v>
      </c>
      <c r="B17" s="2">
        <v>1016</v>
      </c>
      <c r="C17">
        <v>2499</v>
      </c>
      <c r="D17" t="s">
        <v>12</v>
      </c>
      <c r="E17" s="4">
        <v>6.2</v>
      </c>
      <c r="F17" s="4">
        <v>9.1999999999999993</v>
      </c>
      <c r="G17" s="5">
        <f t="shared" si="0"/>
        <v>2.9999999999999991</v>
      </c>
      <c r="H17" s="4">
        <f t="shared" si="1"/>
        <v>0.29999999999999993</v>
      </c>
      <c r="I17" t="s">
        <v>40</v>
      </c>
      <c r="J17" t="s">
        <v>41</v>
      </c>
      <c r="K17" t="str">
        <f>CONCATENATE(Table1[[#This Row],[First ]]," ",Table1[[#This Row],[Last name]])</f>
        <v>Doug Smith</v>
      </c>
      <c r="L17" t="s">
        <v>18</v>
      </c>
    </row>
    <row r="18" spans="1:12">
      <c r="A18" s="1" t="s">
        <v>24</v>
      </c>
      <c r="B18" s="2">
        <v>1017</v>
      </c>
      <c r="C18">
        <v>2242</v>
      </c>
      <c r="D18" t="s">
        <v>8</v>
      </c>
      <c r="E18" s="4">
        <v>60</v>
      </c>
      <c r="F18" s="4">
        <v>124</v>
      </c>
      <c r="G18" s="5">
        <f t="shared" si="0"/>
        <v>64</v>
      </c>
      <c r="H18" s="4">
        <f t="shared" si="1"/>
        <v>12.8</v>
      </c>
      <c r="I18" t="s">
        <v>38</v>
      </c>
      <c r="J18" t="s">
        <v>39</v>
      </c>
      <c r="K18" t="str">
        <f>CONCATENATE(Table1[[#This Row],[First ]]," ",Table1[[#This Row],[Last name]])</f>
        <v>Juan Hernandez</v>
      </c>
      <c r="L18" t="s">
        <v>19</v>
      </c>
    </row>
    <row r="19" spans="1:12">
      <c r="A19" s="1" t="s">
        <v>24</v>
      </c>
      <c r="B19" s="2">
        <v>1018</v>
      </c>
      <c r="C19">
        <v>1109</v>
      </c>
      <c r="D19" t="s">
        <v>14</v>
      </c>
      <c r="E19" s="4">
        <v>3</v>
      </c>
      <c r="F19" s="4">
        <v>8</v>
      </c>
      <c r="G19" s="5">
        <f t="shared" si="0"/>
        <v>5</v>
      </c>
      <c r="H19" s="4">
        <f t="shared" si="1"/>
        <v>0.5</v>
      </c>
      <c r="I19" t="s">
        <v>40</v>
      </c>
      <c r="J19" t="s">
        <v>41</v>
      </c>
      <c r="K19" t="str">
        <f>CONCATENATE(Table1[[#This Row],[First ]]," ",Table1[[#This Row],[Last name]])</f>
        <v>Doug Smith</v>
      </c>
      <c r="L19" t="s">
        <v>18</v>
      </c>
    </row>
    <row r="20" spans="1:12">
      <c r="A20" s="1" t="s">
        <v>24</v>
      </c>
      <c r="B20" s="2">
        <v>1019</v>
      </c>
      <c r="C20">
        <v>2499</v>
      </c>
      <c r="D20" t="s">
        <v>12</v>
      </c>
      <c r="E20" s="4">
        <v>6.2</v>
      </c>
      <c r="F20" s="4">
        <v>9.1999999999999993</v>
      </c>
      <c r="G20" s="5">
        <f t="shared" si="0"/>
        <v>2.9999999999999991</v>
      </c>
      <c r="H20" s="4">
        <f t="shared" si="1"/>
        <v>0.29999999999999993</v>
      </c>
      <c r="I20" t="s">
        <v>40</v>
      </c>
      <c r="J20" t="s">
        <v>41</v>
      </c>
      <c r="K20" t="str">
        <f>CONCATENATE(Table1[[#This Row],[First ]]," ",Table1[[#This Row],[Last name]])</f>
        <v>Doug Smith</v>
      </c>
      <c r="L20" t="s">
        <v>20</v>
      </c>
    </row>
    <row r="21" spans="1:12">
      <c r="A21" s="1" t="s">
        <v>24</v>
      </c>
      <c r="B21" s="2">
        <v>1020</v>
      </c>
      <c r="C21">
        <v>2499</v>
      </c>
      <c r="D21" t="s">
        <v>12</v>
      </c>
      <c r="E21" s="4">
        <v>6.2</v>
      </c>
      <c r="F21" s="4">
        <v>9.1999999999999993</v>
      </c>
      <c r="G21" s="5">
        <f t="shared" si="0"/>
        <v>2.9999999999999991</v>
      </c>
      <c r="H21" s="4">
        <f t="shared" si="1"/>
        <v>0.29999999999999993</v>
      </c>
      <c r="I21" t="s">
        <v>40</v>
      </c>
      <c r="J21" t="s">
        <v>41</v>
      </c>
      <c r="K21" t="str">
        <f>CONCATENATE(Table1[[#This Row],[First ]]," ",Table1[[#This Row],[Last name]])</f>
        <v>Doug Smith</v>
      </c>
      <c r="L21" t="s">
        <v>17</v>
      </c>
    </row>
    <row r="22" spans="1:12">
      <c r="A22" s="1" t="s">
        <v>24</v>
      </c>
      <c r="B22" s="2">
        <v>1021</v>
      </c>
      <c r="C22">
        <v>1109</v>
      </c>
      <c r="D22" t="s">
        <v>14</v>
      </c>
      <c r="E22" s="4">
        <v>3</v>
      </c>
      <c r="F22" s="4">
        <v>8</v>
      </c>
      <c r="G22" s="5">
        <f t="shared" si="0"/>
        <v>5</v>
      </c>
      <c r="H22" s="4">
        <f t="shared" si="1"/>
        <v>0.5</v>
      </c>
      <c r="I22" t="s">
        <v>38</v>
      </c>
      <c r="J22" t="s">
        <v>39</v>
      </c>
      <c r="K22" t="str">
        <f>CONCATENATE(Table1[[#This Row],[First ]]," ",Table1[[#This Row],[Last name]])</f>
        <v>Juan Hernandez</v>
      </c>
      <c r="L22" t="s">
        <v>20</v>
      </c>
    </row>
    <row r="23" spans="1:12">
      <c r="A23" s="1" t="s">
        <v>24</v>
      </c>
      <c r="B23" s="2">
        <v>1022</v>
      </c>
      <c r="C23">
        <v>2877</v>
      </c>
      <c r="D23" t="s">
        <v>11</v>
      </c>
      <c r="E23" s="4">
        <v>11.4</v>
      </c>
      <c r="F23" s="4">
        <v>16.3</v>
      </c>
      <c r="G23" s="5">
        <f t="shared" si="0"/>
        <v>4.9000000000000004</v>
      </c>
      <c r="H23" s="4">
        <f t="shared" si="1"/>
        <v>0.49000000000000005</v>
      </c>
      <c r="I23" t="s">
        <v>40</v>
      </c>
      <c r="J23" t="s">
        <v>41</v>
      </c>
      <c r="K23" t="str">
        <f>CONCATENATE(Table1[[#This Row],[First ]]," ",Table1[[#This Row],[Last name]])</f>
        <v>Doug Smith</v>
      </c>
      <c r="L23" t="s">
        <v>21</v>
      </c>
    </row>
    <row r="24" spans="1:12">
      <c r="A24" s="1" t="s">
        <v>24</v>
      </c>
      <c r="B24" s="2">
        <v>1023</v>
      </c>
      <c r="C24">
        <v>1109</v>
      </c>
      <c r="D24" t="s">
        <v>14</v>
      </c>
      <c r="E24" s="4">
        <v>3</v>
      </c>
      <c r="F24" s="4">
        <v>8</v>
      </c>
      <c r="G24" s="5">
        <f t="shared" si="0"/>
        <v>5</v>
      </c>
      <c r="H24" s="4">
        <f t="shared" si="1"/>
        <v>0.5</v>
      </c>
      <c r="I24" t="s">
        <v>42</v>
      </c>
      <c r="J24" t="s">
        <v>43</v>
      </c>
      <c r="K24" t="str">
        <f>CONCATENATE(Table1[[#This Row],[First ]]," ",Table1[[#This Row],[Last name]])</f>
        <v>Hellen Johnson</v>
      </c>
      <c r="L24" t="s">
        <v>19</v>
      </c>
    </row>
    <row r="25" spans="1:12">
      <c r="A25" s="1" t="s">
        <v>24</v>
      </c>
      <c r="B25" s="2">
        <v>1024</v>
      </c>
      <c r="C25">
        <v>9212</v>
      </c>
      <c r="D25" t="s">
        <v>10</v>
      </c>
      <c r="E25" s="4">
        <v>4</v>
      </c>
      <c r="F25" s="4">
        <v>7</v>
      </c>
      <c r="G25" s="5">
        <f t="shared" si="0"/>
        <v>3</v>
      </c>
      <c r="H25" s="4">
        <f t="shared" si="1"/>
        <v>0.30000000000000004</v>
      </c>
      <c r="I25" t="s">
        <v>38</v>
      </c>
      <c r="J25" t="s">
        <v>39</v>
      </c>
      <c r="K25" t="str">
        <f>CONCATENATE(Table1[[#This Row],[First ]]," ",Table1[[#This Row],[Last name]])</f>
        <v>Juan Hernandez</v>
      </c>
      <c r="L25" t="s">
        <v>21</v>
      </c>
    </row>
    <row r="26" spans="1:12">
      <c r="A26" s="1" t="s">
        <v>24</v>
      </c>
      <c r="B26" s="2">
        <v>1025</v>
      </c>
      <c r="C26">
        <v>2877</v>
      </c>
      <c r="D26" t="s">
        <v>11</v>
      </c>
      <c r="E26" s="4">
        <v>11.4</v>
      </c>
      <c r="F26" s="4">
        <v>16.3</v>
      </c>
      <c r="G26" s="5">
        <f t="shared" si="0"/>
        <v>4.9000000000000004</v>
      </c>
      <c r="H26" s="4">
        <f t="shared" si="1"/>
        <v>0.49000000000000005</v>
      </c>
      <c r="I26" t="s">
        <v>42</v>
      </c>
      <c r="J26" t="s">
        <v>43</v>
      </c>
      <c r="K26" t="str">
        <f>CONCATENATE(Table1[[#This Row],[First ]]," ",Table1[[#This Row],[Last name]])</f>
        <v>Hellen Johnson</v>
      </c>
      <c r="L26" t="s">
        <v>17</v>
      </c>
    </row>
    <row r="27" spans="1:12">
      <c r="A27" s="1" t="s">
        <v>24</v>
      </c>
      <c r="B27" s="2">
        <v>1026</v>
      </c>
      <c r="C27">
        <v>6119</v>
      </c>
      <c r="D27" t="s">
        <v>13</v>
      </c>
      <c r="E27" s="4">
        <v>9</v>
      </c>
      <c r="F27" s="4">
        <v>14</v>
      </c>
      <c r="G27" s="5">
        <f t="shared" si="0"/>
        <v>5</v>
      </c>
      <c r="H27" s="4">
        <f t="shared" si="1"/>
        <v>0.5</v>
      </c>
      <c r="I27" t="s">
        <v>42</v>
      </c>
      <c r="J27" t="s">
        <v>43</v>
      </c>
      <c r="K27" t="str">
        <f>CONCATENATE(Table1[[#This Row],[First ]]," ",Table1[[#This Row],[Last name]])</f>
        <v>Hellen Johnson</v>
      </c>
      <c r="L27" t="s">
        <v>19</v>
      </c>
    </row>
    <row r="28" spans="1:12">
      <c r="A28" s="1" t="s">
        <v>24</v>
      </c>
      <c r="B28" s="2">
        <v>1027</v>
      </c>
      <c r="C28">
        <v>6119</v>
      </c>
      <c r="D28" t="s">
        <v>13</v>
      </c>
      <c r="E28" s="4">
        <v>9</v>
      </c>
      <c r="F28" s="4">
        <v>14</v>
      </c>
      <c r="G28" s="5">
        <f t="shared" si="0"/>
        <v>5</v>
      </c>
      <c r="H28" s="4">
        <f t="shared" si="1"/>
        <v>0.5</v>
      </c>
      <c r="I28" t="s">
        <v>36</v>
      </c>
      <c r="J28" t="s">
        <v>37</v>
      </c>
      <c r="K28" t="str">
        <f>CONCATENATE(Table1[[#This Row],[First ]]," ",Table1[[#This Row],[Last name]])</f>
        <v>Chalie Barns</v>
      </c>
      <c r="L28" t="s">
        <v>17</v>
      </c>
    </row>
    <row r="29" spans="1:12">
      <c r="A29" s="1" t="s">
        <v>24</v>
      </c>
      <c r="B29" s="2">
        <v>1028</v>
      </c>
      <c r="C29">
        <v>8722</v>
      </c>
      <c r="D29" t="s">
        <v>6</v>
      </c>
      <c r="E29" s="4">
        <v>344</v>
      </c>
      <c r="F29" s="4">
        <v>502</v>
      </c>
      <c r="G29" s="5">
        <f t="shared" si="0"/>
        <v>158</v>
      </c>
      <c r="H29" s="4">
        <f t="shared" si="1"/>
        <v>31.6</v>
      </c>
      <c r="I29" t="s">
        <v>36</v>
      </c>
      <c r="J29" t="s">
        <v>37</v>
      </c>
      <c r="K29" t="str">
        <f>CONCATENATE(Table1[[#This Row],[First ]]," ",Table1[[#This Row],[Last name]])</f>
        <v>Chalie Barns</v>
      </c>
      <c r="L29" t="s">
        <v>16</v>
      </c>
    </row>
    <row r="30" spans="1:12">
      <c r="A30" s="1" t="s">
        <v>24</v>
      </c>
      <c r="B30" s="2">
        <v>1029</v>
      </c>
      <c r="C30">
        <v>2499</v>
      </c>
      <c r="D30" t="s">
        <v>12</v>
      </c>
      <c r="E30" s="4">
        <v>6.2</v>
      </c>
      <c r="F30" s="4">
        <v>9.1999999999999993</v>
      </c>
      <c r="G30" s="5">
        <f t="shared" si="0"/>
        <v>2.9999999999999991</v>
      </c>
      <c r="H30" s="4">
        <f t="shared" si="1"/>
        <v>0.29999999999999993</v>
      </c>
      <c r="I30" t="s">
        <v>38</v>
      </c>
      <c r="J30" t="s">
        <v>39</v>
      </c>
      <c r="K30" t="str">
        <f>CONCATENATE(Table1[[#This Row],[First ]]," ",Table1[[#This Row],[Last name]])</f>
        <v>Juan Hernandez</v>
      </c>
      <c r="L30" t="s">
        <v>16</v>
      </c>
    </row>
    <row r="31" spans="1:12">
      <c r="A31" s="1" t="s">
        <v>24</v>
      </c>
      <c r="B31" s="2">
        <v>1030</v>
      </c>
      <c r="C31">
        <v>4421</v>
      </c>
      <c r="D31" t="s">
        <v>9</v>
      </c>
      <c r="E31" s="4">
        <v>45</v>
      </c>
      <c r="F31" s="4">
        <v>87</v>
      </c>
      <c r="G31" s="5">
        <f t="shared" si="0"/>
        <v>42</v>
      </c>
      <c r="H31" s="4">
        <f t="shared" si="1"/>
        <v>8.4</v>
      </c>
      <c r="I31" t="s">
        <v>38</v>
      </c>
      <c r="J31" t="s">
        <v>39</v>
      </c>
      <c r="K31" t="str">
        <f>CONCATENATE(Table1[[#This Row],[First ]]," ",Table1[[#This Row],[Last name]])</f>
        <v>Juan Hernandez</v>
      </c>
      <c r="L31" t="s">
        <v>17</v>
      </c>
    </row>
    <row r="32" spans="1:12">
      <c r="A32" s="1" t="s">
        <v>24</v>
      </c>
      <c r="B32" s="2">
        <v>1031</v>
      </c>
      <c r="C32">
        <v>1109</v>
      </c>
      <c r="D32" t="s">
        <v>14</v>
      </c>
      <c r="E32" s="4">
        <v>3</v>
      </c>
      <c r="F32" s="4">
        <v>8</v>
      </c>
      <c r="G32" s="5">
        <f t="shared" si="0"/>
        <v>5</v>
      </c>
      <c r="H32" s="4">
        <f t="shared" si="1"/>
        <v>0.5</v>
      </c>
      <c r="I32" t="s">
        <v>38</v>
      </c>
      <c r="J32" t="s">
        <v>39</v>
      </c>
      <c r="K32" t="str">
        <f>CONCATENATE(Table1[[#This Row],[First ]]," ",Table1[[#This Row],[Last name]])</f>
        <v>Juan Hernandez</v>
      </c>
      <c r="L32" t="s">
        <v>18</v>
      </c>
    </row>
    <row r="33" spans="1:12">
      <c r="A33" s="1" t="s">
        <v>24</v>
      </c>
      <c r="B33" s="2">
        <v>1032</v>
      </c>
      <c r="C33">
        <v>2877</v>
      </c>
      <c r="D33" t="s">
        <v>11</v>
      </c>
      <c r="E33" s="4">
        <v>11.4</v>
      </c>
      <c r="F33" s="4">
        <v>16.3</v>
      </c>
      <c r="G33" s="5">
        <f t="shared" si="0"/>
        <v>4.9000000000000004</v>
      </c>
      <c r="H33" s="4">
        <f t="shared" si="1"/>
        <v>0.49000000000000005</v>
      </c>
      <c r="I33" t="s">
        <v>36</v>
      </c>
      <c r="J33" t="s">
        <v>37</v>
      </c>
      <c r="K33" t="str">
        <f>CONCATENATE(Table1[[#This Row],[First ]]," ",Table1[[#This Row],[Last name]])</f>
        <v>Chalie Barns</v>
      </c>
      <c r="L33" t="s">
        <v>16</v>
      </c>
    </row>
    <row r="34" spans="1:12">
      <c r="A34" s="1" t="s">
        <v>24</v>
      </c>
      <c r="B34" s="2">
        <v>1033</v>
      </c>
      <c r="C34">
        <v>9822</v>
      </c>
      <c r="D34" t="s">
        <v>5</v>
      </c>
      <c r="E34" s="4">
        <v>58.3</v>
      </c>
      <c r="F34" s="4">
        <v>98.4</v>
      </c>
      <c r="G34" s="5">
        <f t="shared" ref="G34:G65" si="2">F34-E34</f>
        <v>40.100000000000009</v>
      </c>
      <c r="H34" s="4">
        <f t="shared" ref="H34:H65" si="3">IF(F34&gt;50,G34*0.2,G34*0.1)</f>
        <v>8.0200000000000014</v>
      </c>
      <c r="I34" t="s">
        <v>38</v>
      </c>
      <c r="J34" t="s">
        <v>39</v>
      </c>
      <c r="K34" t="str">
        <f>CONCATENATE(Table1[[#This Row],[First ]]," ",Table1[[#This Row],[Last name]])</f>
        <v>Juan Hernandez</v>
      </c>
      <c r="L34" t="s">
        <v>18</v>
      </c>
    </row>
    <row r="35" spans="1:12">
      <c r="A35" s="1" t="s">
        <v>24</v>
      </c>
      <c r="B35" s="2">
        <v>1034</v>
      </c>
      <c r="C35">
        <v>2877</v>
      </c>
      <c r="D35" t="s">
        <v>11</v>
      </c>
      <c r="E35" s="4">
        <v>11.4</v>
      </c>
      <c r="F35" s="4">
        <v>16.3</v>
      </c>
      <c r="G35" s="5">
        <f t="shared" si="2"/>
        <v>4.9000000000000004</v>
      </c>
      <c r="H35" s="4">
        <f t="shared" si="3"/>
        <v>0.49000000000000005</v>
      </c>
      <c r="I35" t="s">
        <v>38</v>
      </c>
      <c r="J35" t="s">
        <v>39</v>
      </c>
      <c r="K35" t="str">
        <f>CONCATENATE(Table1[[#This Row],[First ]]," ",Table1[[#This Row],[Last name]])</f>
        <v>Juan Hernandez</v>
      </c>
      <c r="L35" t="s">
        <v>20</v>
      </c>
    </row>
    <row r="36" spans="1:12">
      <c r="A36" s="1" t="s">
        <v>25</v>
      </c>
      <c r="B36" s="2">
        <v>1035</v>
      </c>
      <c r="C36">
        <v>2499</v>
      </c>
      <c r="D36" t="s">
        <v>12</v>
      </c>
      <c r="E36" s="4">
        <v>6.2</v>
      </c>
      <c r="F36" s="4">
        <v>9.1999999999999993</v>
      </c>
      <c r="G36" s="5">
        <f t="shared" si="2"/>
        <v>2.9999999999999991</v>
      </c>
      <c r="H36" s="4">
        <f t="shared" si="3"/>
        <v>0.29999999999999993</v>
      </c>
      <c r="I36" t="s">
        <v>42</v>
      </c>
      <c r="J36" t="s">
        <v>43</v>
      </c>
      <c r="K36" t="str">
        <f>CONCATENATE(Table1[[#This Row],[First ]]," ",Table1[[#This Row],[Last name]])</f>
        <v>Hellen Johnson</v>
      </c>
      <c r="L36" t="s">
        <v>18</v>
      </c>
    </row>
    <row r="37" spans="1:12">
      <c r="A37" s="1" t="s">
        <v>25</v>
      </c>
      <c r="B37" s="2">
        <v>1036</v>
      </c>
      <c r="C37">
        <v>2499</v>
      </c>
      <c r="D37" t="s">
        <v>12</v>
      </c>
      <c r="E37" s="4">
        <v>6.2</v>
      </c>
      <c r="F37" s="4">
        <v>9.1999999999999993</v>
      </c>
      <c r="G37" s="5">
        <f t="shared" si="2"/>
        <v>2.9999999999999991</v>
      </c>
      <c r="H37" s="4">
        <f t="shared" si="3"/>
        <v>0.29999999999999993</v>
      </c>
      <c r="I37" t="s">
        <v>38</v>
      </c>
      <c r="J37" t="s">
        <v>39</v>
      </c>
      <c r="K37" t="str">
        <f>CONCATENATE(Table1[[#This Row],[First ]]," ",Table1[[#This Row],[Last name]])</f>
        <v>Juan Hernandez</v>
      </c>
      <c r="L37" t="s">
        <v>17</v>
      </c>
    </row>
    <row r="38" spans="1:12">
      <c r="A38" s="1" t="s">
        <v>25</v>
      </c>
      <c r="B38" s="2">
        <v>1037</v>
      </c>
      <c r="C38">
        <v>6622</v>
      </c>
      <c r="D38" t="s">
        <v>7</v>
      </c>
      <c r="E38" s="4">
        <v>42</v>
      </c>
      <c r="F38" s="4">
        <v>77</v>
      </c>
      <c r="G38" s="5">
        <f t="shared" si="2"/>
        <v>35</v>
      </c>
      <c r="H38" s="4">
        <f t="shared" si="3"/>
        <v>7</v>
      </c>
      <c r="I38" t="s">
        <v>38</v>
      </c>
      <c r="J38" t="s">
        <v>39</v>
      </c>
      <c r="K38" t="str">
        <f>CONCATENATE(Table1[[#This Row],[First ]]," ",Table1[[#This Row],[Last name]])</f>
        <v>Juan Hernandez</v>
      </c>
      <c r="L38" t="s">
        <v>17</v>
      </c>
    </row>
    <row r="39" spans="1:12">
      <c r="A39" s="1" t="s">
        <v>25</v>
      </c>
      <c r="B39" s="2">
        <v>1038</v>
      </c>
      <c r="C39">
        <v>2499</v>
      </c>
      <c r="D39" t="s">
        <v>12</v>
      </c>
      <c r="E39" s="4">
        <v>6.2</v>
      </c>
      <c r="F39" s="4">
        <v>9.1999999999999993</v>
      </c>
      <c r="G39" s="5">
        <f t="shared" si="2"/>
        <v>2.9999999999999991</v>
      </c>
      <c r="H39" s="4">
        <f t="shared" si="3"/>
        <v>0.29999999999999993</v>
      </c>
      <c r="I39" t="s">
        <v>38</v>
      </c>
      <c r="J39" t="s">
        <v>39</v>
      </c>
      <c r="K39" t="str">
        <f>CONCATENATE(Table1[[#This Row],[First ]]," ",Table1[[#This Row],[Last name]])</f>
        <v>Juan Hernandez</v>
      </c>
      <c r="L39" t="s">
        <v>17</v>
      </c>
    </row>
    <row r="40" spans="1:12">
      <c r="A40" s="1" t="s">
        <v>25</v>
      </c>
      <c r="B40" s="2">
        <v>1039</v>
      </c>
      <c r="C40">
        <v>2877</v>
      </c>
      <c r="D40" t="s">
        <v>11</v>
      </c>
      <c r="E40" s="4">
        <v>11.4</v>
      </c>
      <c r="F40" s="4">
        <v>16.3</v>
      </c>
      <c r="G40" s="5">
        <f t="shared" si="2"/>
        <v>4.9000000000000004</v>
      </c>
      <c r="H40" s="4">
        <f t="shared" si="3"/>
        <v>0.49000000000000005</v>
      </c>
      <c r="I40" t="s">
        <v>38</v>
      </c>
      <c r="J40" t="s">
        <v>39</v>
      </c>
      <c r="K40" t="str">
        <f>CONCATENATE(Table1[[#This Row],[First ]]," ",Table1[[#This Row],[Last name]])</f>
        <v>Juan Hernandez</v>
      </c>
      <c r="L40" t="s">
        <v>18</v>
      </c>
    </row>
    <row r="41" spans="1:12">
      <c r="A41" s="1" t="s">
        <v>25</v>
      </c>
      <c r="B41" s="2">
        <v>1040</v>
      </c>
      <c r="C41">
        <v>1109</v>
      </c>
      <c r="D41" t="s">
        <v>14</v>
      </c>
      <c r="E41" s="4">
        <v>3</v>
      </c>
      <c r="F41" s="4">
        <v>8</v>
      </c>
      <c r="G41" s="5">
        <f t="shared" si="2"/>
        <v>5</v>
      </c>
      <c r="H41" s="4">
        <f t="shared" si="3"/>
        <v>0.5</v>
      </c>
      <c r="I41" t="s">
        <v>38</v>
      </c>
      <c r="J41" t="s">
        <v>39</v>
      </c>
      <c r="K41" t="str">
        <f>CONCATENATE(Table1[[#This Row],[First ]]," ",Table1[[#This Row],[Last name]])</f>
        <v>Juan Hernandez</v>
      </c>
      <c r="L41" t="s">
        <v>16</v>
      </c>
    </row>
    <row r="42" spans="1:12">
      <c r="A42" s="1" t="s">
        <v>25</v>
      </c>
      <c r="B42" s="2">
        <v>1041</v>
      </c>
      <c r="C42">
        <v>2499</v>
      </c>
      <c r="D42" t="s">
        <v>12</v>
      </c>
      <c r="E42" s="4">
        <v>6.2</v>
      </c>
      <c r="F42" s="4">
        <v>9.1999999999999993</v>
      </c>
      <c r="G42" s="5">
        <f t="shared" si="2"/>
        <v>2.9999999999999991</v>
      </c>
      <c r="H42" s="4">
        <f t="shared" si="3"/>
        <v>0.29999999999999993</v>
      </c>
      <c r="I42" t="s">
        <v>36</v>
      </c>
      <c r="J42" t="s">
        <v>37</v>
      </c>
      <c r="K42" t="str">
        <f>CONCATENATE(Table1[[#This Row],[First ]]," ",Table1[[#This Row],[Last name]])</f>
        <v>Chalie Barns</v>
      </c>
      <c r="L42" t="s">
        <v>19</v>
      </c>
    </row>
    <row r="43" spans="1:12">
      <c r="A43" s="1" t="s">
        <v>25</v>
      </c>
      <c r="B43" s="2">
        <v>1042</v>
      </c>
      <c r="C43">
        <v>8722</v>
      </c>
      <c r="D43" t="s">
        <v>6</v>
      </c>
      <c r="E43" s="4">
        <v>344</v>
      </c>
      <c r="F43" s="4">
        <v>502</v>
      </c>
      <c r="G43" s="5">
        <f t="shared" si="2"/>
        <v>158</v>
      </c>
      <c r="H43" s="4">
        <f t="shared" si="3"/>
        <v>31.6</v>
      </c>
      <c r="I43" t="s">
        <v>40</v>
      </c>
      <c r="J43" t="s">
        <v>41</v>
      </c>
      <c r="K43" t="str">
        <f>CONCATENATE(Table1[[#This Row],[First ]]," ",Table1[[#This Row],[Last name]])</f>
        <v>Doug Smith</v>
      </c>
      <c r="L43" t="s">
        <v>19</v>
      </c>
    </row>
    <row r="44" spans="1:12">
      <c r="A44" s="1" t="s">
        <v>25</v>
      </c>
      <c r="B44" s="2">
        <v>1043</v>
      </c>
      <c r="C44">
        <v>2242</v>
      </c>
      <c r="D44" t="s">
        <v>8</v>
      </c>
      <c r="E44" s="4">
        <v>60</v>
      </c>
      <c r="F44" s="4">
        <v>124</v>
      </c>
      <c r="G44" s="5">
        <f t="shared" si="2"/>
        <v>64</v>
      </c>
      <c r="H44" s="4">
        <f t="shared" si="3"/>
        <v>12.8</v>
      </c>
      <c r="I44" t="s">
        <v>40</v>
      </c>
      <c r="J44" t="s">
        <v>41</v>
      </c>
      <c r="K44" t="str">
        <f>CONCATENATE(Table1[[#This Row],[First ]]," ",Table1[[#This Row],[Last name]])</f>
        <v>Doug Smith</v>
      </c>
      <c r="L44" t="s">
        <v>18</v>
      </c>
    </row>
    <row r="45" spans="1:12">
      <c r="A45" s="1" t="s">
        <v>25</v>
      </c>
      <c r="B45" s="2">
        <v>1044</v>
      </c>
      <c r="C45">
        <v>2877</v>
      </c>
      <c r="D45" t="s">
        <v>11</v>
      </c>
      <c r="E45" s="4">
        <v>11.4</v>
      </c>
      <c r="F45" s="4">
        <v>16.3</v>
      </c>
      <c r="G45" s="5">
        <f t="shared" si="2"/>
        <v>4.9000000000000004</v>
      </c>
      <c r="H45" s="4">
        <f t="shared" si="3"/>
        <v>0.49000000000000005</v>
      </c>
      <c r="I45" t="s">
        <v>40</v>
      </c>
      <c r="J45" t="s">
        <v>41</v>
      </c>
      <c r="K45" t="str">
        <f>CONCATENATE(Table1[[#This Row],[First ]]," ",Table1[[#This Row],[Last name]])</f>
        <v>Doug Smith</v>
      </c>
      <c r="L45" t="s">
        <v>18</v>
      </c>
    </row>
    <row r="46" spans="1:12">
      <c r="A46" s="1" t="s">
        <v>25</v>
      </c>
      <c r="B46" s="2">
        <v>1045</v>
      </c>
      <c r="C46">
        <v>8722</v>
      </c>
      <c r="D46" t="s">
        <v>6</v>
      </c>
      <c r="E46" s="4">
        <v>344</v>
      </c>
      <c r="F46" s="4">
        <v>502</v>
      </c>
      <c r="G46" s="5">
        <f t="shared" si="2"/>
        <v>158</v>
      </c>
      <c r="H46" s="4">
        <f t="shared" si="3"/>
        <v>31.6</v>
      </c>
      <c r="I46" t="s">
        <v>42</v>
      </c>
      <c r="J46" t="s">
        <v>43</v>
      </c>
      <c r="K46" t="str">
        <f>CONCATENATE(Table1[[#This Row],[First ]]," ",Table1[[#This Row],[Last name]])</f>
        <v>Hellen Johnson</v>
      </c>
      <c r="L46" t="s">
        <v>16</v>
      </c>
    </row>
    <row r="47" spans="1:12">
      <c r="A47" s="1" t="s">
        <v>25</v>
      </c>
      <c r="B47" s="2">
        <v>1046</v>
      </c>
      <c r="C47">
        <v>6119</v>
      </c>
      <c r="D47" t="s">
        <v>13</v>
      </c>
      <c r="E47" s="4">
        <v>9</v>
      </c>
      <c r="F47" s="4">
        <v>14</v>
      </c>
      <c r="G47" s="5">
        <f t="shared" si="2"/>
        <v>5</v>
      </c>
      <c r="H47" s="4">
        <f t="shared" si="3"/>
        <v>0.5</v>
      </c>
      <c r="I47" t="s">
        <v>38</v>
      </c>
      <c r="J47" t="s">
        <v>39</v>
      </c>
      <c r="K47" t="str">
        <f>CONCATENATE(Table1[[#This Row],[First ]]," ",Table1[[#This Row],[Last name]])</f>
        <v>Juan Hernandez</v>
      </c>
      <c r="L47" t="s">
        <v>21</v>
      </c>
    </row>
    <row r="48" spans="1:12">
      <c r="A48" s="1" t="s">
        <v>25</v>
      </c>
      <c r="B48" s="2">
        <v>1047</v>
      </c>
      <c r="C48">
        <v>6622</v>
      </c>
      <c r="D48" t="s">
        <v>7</v>
      </c>
      <c r="E48" s="4">
        <v>42</v>
      </c>
      <c r="F48" s="4">
        <v>77</v>
      </c>
      <c r="G48" s="5">
        <f t="shared" si="2"/>
        <v>35</v>
      </c>
      <c r="H48" s="4">
        <f t="shared" si="3"/>
        <v>7</v>
      </c>
      <c r="I48" t="s">
        <v>42</v>
      </c>
      <c r="J48" t="s">
        <v>43</v>
      </c>
      <c r="K48" t="str">
        <f>CONCATENATE(Table1[[#This Row],[First ]]," ",Table1[[#This Row],[Last name]])</f>
        <v>Hellen Johnson</v>
      </c>
      <c r="L48" t="s">
        <v>16</v>
      </c>
    </row>
    <row r="49" spans="1:12">
      <c r="A49" s="1" t="s">
        <v>25</v>
      </c>
      <c r="B49" s="2">
        <v>1048</v>
      </c>
      <c r="C49">
        <v>8722</v>
      </c>
      <c r="D49" t="s">
        <v>6</v>
      </c>
      <c r="E49" s="4">
        <v>344</v>
      </c>
      <c r="F49" s="4">
        <v>502</v>
      </c>
      <c r="G49" s="5">
        <f t="shared" si="2"/>
        <v>158</v>
      </c>
      <c r="H49" s="4">
        <f t="shared" si="3"/>
        <v>31.6</v>
      </c>
      <c r="I49" t="s">
        <v>36</v>
      </c>
      <c r="J49" t="s">
        <v>37</v>
      </c>
      <c r="K49" t="str">
        <f>CONCATENATE(Table1[[#This Row],[First ]]," ",Table1[[#This Row],[Last name]])</f>
        <v>Chalie Barns</v>
      </c>
      <c r="L49" t="s">
        <v>16</v>
      </c>
    </row>
    <row r="50" spans="1:12">
      <c r="A50" s="1" t="s">
        <v>31</v>
      </c>
      <c r="B50" s="2">
        <v>1049</v>
      </c>
      <c r="C50">
        <v>2499</v>
      </c>
      <c r="D50" t="s">
        <v>12</v>
      </c>
      <c r="E50" s="4">
        <v>6.2</v>
      </c>
      <c r="F50" s="4">
        <v>9.1999999999999993</v>
      </c>
      <c r="G50" s="5">
        <f t="shared" si="2"/>
        <v>2.9999999999999991</v>
      </c>
      <c r="H50" s="4">
        <f t="shared" si="3"/>
        <v>0.29999999999999993</v>
      </c>
      <c r="I50" t="s">
        <v>36</v>
      </c>
      <c r="J50" t="s">
        <v>37</v>
      </c>
      <c r="K50" t="str">
        <f>CONCATENATE(Table1[[#This Row],[First ]]," ",Table1[[#This Row],[Last name]])</f>
        <v>Chalie Barns</v>
      </c>
      <c r="L50" t="s">
        <v>20</v>
      </c>
    </row>
    <row r="51" spans="1:12">
      <c r="A51" s="1" t="s">
        <v>31</v>
      </c>
      <c r="B51" s="2">
        <v>1050</v>
      </c>
      <c r="C51">
        <v>2877</v>
      </c>
      <c r="D51" t="s">
        <v>11</v>
      </c>
      <c r="E51" s="4">
        <v>11.4</v>
      </c>
      <c r="F51" s="4">
        <v>16.3</v>
      </c>
      <c r="G51" s="5">
        <f t="shared" si="2"/>
        <v>4.9000000000000004</v>
      </c>
      <c r="H51" s="4">
        <f t="shared" si="3"/>
        <v>0.49000000000000005</v>
      </c>
      <c r="I51" t="s">
        <v>36</v>
      </c>
      <c r="J51" t="s">
        <v>37</v>
      </c>
      <c r="K51" t="str">
        <f>CONCATENATE(Table1[[#This Row],[First ]]," ",Table1[[#This Row],[Last name]])</f>
        <v>Chalie Barns</v>
      </c>
      <c r="L51" t="s">
        <v>16</v>
      </c>
    </row>
    <row r="52" spans="1:12">
      <c r="A52" s="1" t="s">
        <v>31</v>
      </c>
      <c r="B52" s="2">
        <v>1051</v>
      </c>
      <c r="C52">
        <v>6119</v>
      </c>
      <c r="D52" t="s">
        <v>13</v>
      </c>
      <c r="E52" s="4">
        <v>9</v>
      </c>
      <c r="F52" s="4">
        <v>14</v>
      </c>
      <c r="G52" s="5">
        <f t="shared" si="2"/>
        <v>5</v>
      </c>
      <c r="H52" s="4">
        <f t="shared" si="3"/>
        <v>0.5</v>
      </c>
      <c r="I52" t="s">
        <v>40</v>
      </c>
      <c r="J52" t="s">
        <v>41</v>
      </c>
      <c r="K52" t="str">
        <f>CONCATENATE(Table1[[#This Row],[First ]]," ",Table1[[#This Row],[Last name]])</f>
        <v>Doug Smith</v>
      </c>
      <c r="L52" t="s">
        <v>21</v>
      </c>
    </row>
    <row r="53" spans="1:12">
      <c r="A53" s="1" t="s">
        <v>31</v>
      </c>
      <c r="B53" s="2">
        <v>1052</v>
      </c>
      <c r="C53">
        <v>6622</v>
      </c>
      <c r="D53" t="s">
        <v>7</v>
      </c>
      <c r="E53" s="4">
        <v>42</v>
      </c>
      <c r="F53" s="4">
        <v>77</v>
      </c>
      <c r="G53" s="5">
        <f t="shared" si="2"/>
        <v>35</v>
      </c>
      <c r="H53" s="4">
        <f t="shared" si="3"/>
        <v>7</v>
      </c>
      <c r="I53" t="s">
        <v>40</v>
      </c>
      <c r="J53" t="s">
        <v>41</v>
      </c>
      <c r="K53" t="str">
        <f>CONCATENATE(Table1[[#This Row],[First ]]," ",Table1[[#This Row],[Last name]])</f>
        <v>Doug Smith</v>
      </c>
      <c r="L53" t="s">
        <v>16</v>
      </c>
    </row>
    <row r="54" spans="1:12">
      <c r="A54" s="1" t="s">
        <v>31</v>
      </c>
      <c r="B54" s="2">
        <v>1053</v>
      </c>
      <c r="C54">
        <v>2242</v>
      </c>
      <c r="D54" t="s">
        <v>8</v>
      </c>
      <c r="E54" s="4">
        <v>60</v>
      </c>
      <c r="F54" s="4">
        <v>124</v>
      </c>
      <c r="G54" s="5">
        <f t="shared" si="2"/>
        <v>64</v>
      </c>
      <c r="H54" s="4">
        <f t="shared" si="3"/>
        <v>12.8</v>
      </c>
      <c r="I54" t="s">
        <v>36</v>
      </c>
      <c r="J54" t="s">
        <v>37</v>
      </c>
      <c r="K54" t="str">
        <f>CONCATENATE(Table1[[#This Row],[First ]]," ",Table1[[#This Row],[Last name]])</f>
        <v>Chalie Barns</v>
      </c>
      <c r="L54" t="s">
        <v>18</v>
      </c>
    </row>
    <row r="55" spans="1:12">
      <c r="A55" s="1" t="s">
        <v>31</v>
      </c>
      <c r="B55" s="2">
        <v>1054</v>
      </c>
      <c r="C55">
        <v>4421</v>
      </c>
      <c r="D55" t="s">
        <v>9</v>
      </c>
      <c r="E55" s="4">
        <v>45</v>
      </c>
      <c r="F55" s="4">
        <v>87</v>
      </c>
      <c r="G55" s="5">
        <f t="shared" si="2"/>
        <v>42</v>
      </c>
      <c r="H55" s="4">
        <f t="shared" si="3"/>
        <v>8.4</v>
      </c>
      <c r="I55" t="s">
        <v>40</v>
      </c>
      <c r="J55" t="s">
        <v>41</v>
      </c>
      <c r="K55" t="str">
        <f>CONCATENATE(Table1[[#This Row],[First ]]," ",Table1[[#This Row],[Last name]])</f>
        <v>Doug Smith</v>
      </c>
      <c r="L55" t="s">
        <v>17</v>
      </c>
    </row>
    <row r="56" spans="1:12">
      <c r="A56" s="1" t="s">
        <v>31</v>
      </c>
      <c r="B56" s="2">
        <v>1055</v>
      </c>
      <c r="C56">
        <v>6119</v>
      </c>
      <c r="D56" t="s">
        <v>13</v>
      </c>
      <c r="E56" s="4">
        <v>9</v>
      </c>
      <c r="F56" s="4">
        <v>14</v>
      </c>
      <c r="G56" s="5">
        <f t="shared" si="2"/>
        <v>5</v>
      </c>
      <c r="H56" s="4">
        <f t="shared" si="3"/>
        <v>0.5</v>
      </c>
      <c r="I56" t="s">
        <v>38</v>
      </c>
      <c r="J56" t="s">
        <v>39</v>
      </c>
      <c r="K56" t="str">
        <f>CONCATENATE(Table1[[#This Row],[First ]]," ",Table1[[#This Row],[Last name]])</f>
        <v>Juan Hernandez</v>
      </c>
      <c r="L56" t="s">
        <v>17</v>
      </c>
    </row>
    <row r="57" spans="1:12">
      <c r="A57" s="1" t="s">
        <v>31</v>
      </c>
      <c r="B57" s="2">
        <v>1056</v>
      </c>
      <c r="C57">
        <v>1109</v>
      </c>
      <c r="D57" t="s">
        <v>14</v>
      </c>
      <c r="E57" s="4">
        <v>3</v>
      </c>
      <c r="F57" s="4">
        <v>8</v>
      </c>
      <c r="G57" s="5">
        <f t="shared" si="2"/>
        <v>5</v>
      </c>
      <c r="H57" s="4">
        <f t="shared" si="3"/>
        <v>0.5</v>
      </c>
      <c r="I57" t="s">
        <v>40</v>
      </c>
      <c r="J57" t="s">
        <v>41</v>
      </c>
      <c r="K57" t="str">
        <f>CONCATENATE(Table1[[#This Row],[First ]]," ",Table1[[#This Row],[Last name]])</f>
        <v>Doug Smith</v>
      </c>
      <c r="L57" t="s">
        <v>18</v>
      </c>
    </row>
    <row r="58" spans="1:12">
      <c r="A58" s="1" t="s">
        <v>31</v>
      </c>
      <c r="B58" s="2">
        <v>1057</v>
      </c>
      <c r="C58">
        <v>2499</v>
      </c>
      <c r="D58" t="s">
        <v>12</v>
      </c>
      <c r="E58" s="4">
        <v>6.2</v>
      </c>
      <c r="F58" s="4">
        <v>9.1999999999999993</v>
      </c>
      <c r="G58" s="5">
        <f t="shared" si="2"/>
        <v>2.9999999999999991</v>
      </c>
      <c r="H58" s="4">
        <f t="shared" si="3"/>
        <v>0.29999999999999993</v>
      </c>
      <c r="I58" t="s">
        <v>38</v>
      </c>
      <c r="J58" t="s">
        <v>39</v>
      </c>
      <c r="K58" t="str">
        <f>CONCATENATE(Table1[[#This Row],[First ]]," ",Table1[[#This Row],[Last name]])</f>
        <v>Juan Hernandez</v>
      </c>
      <c r="L58" t="s">
        <v>18</v>
      </c>
    </row>
    <row r="59" spans="1:12">
      <c r="A59" s="1" t="s">
        <v>31</v>
      </c>
      <c r="B59" s="2">
        <v>1058</v>
      </c>
      <c r="C59">
        <v>6119</v>
      </c>
      <c r="D59" t="s">
        <v>13</v>
      </c>
      <c r="E59" s="4">
        <v>9</v>
      </c>
      <c r="F59" s="4">
        <v>14</v>
      </c>
      <c r="G59" s="5">
        <f t="shared" si="2"/>
        <v>5</v>
      </c>
      <c r="H59" s="4">
        <f t="shared" si="3"/>
        <v>0.5</v>
      </c>
      <c r="I59" t="s">
        <v>42</v>
      </c>
      <c r="J59" t="s">
        <v>43</v>
      </c>
      <c r="K59" t="str">
        <f>CONCATENATE(Table1[[#This Row],[First ]]," ",Table1[[#This Row],[Last name]])</f>
        <v>Hellen Johnson</v>
      </c>
      <c r="L59" t="s">
        <v>16</v>
      </c>
    </row>
    <row r="60" spans="1:12">
      <c r="A60" s="1" t="s">
        <v>31</v>
      </c>
      <c r="B60" s="2">
        <v>1059</v>
      </c>
      <c r="C60">
        <v>2242</v>
      </c>
      <c r="D60" t="s">
        <v>8</v>
      </c>
      <c r="E60" s="4">
        <v>60</v>
      </c>
      <c r="F60" s="4">
        <v>124</v>
      </c>
      <c r="G60" s="5">
        <f t="shared" si="2"/>
        <v>64</v>
      </c>
      <c r="H60" s="4">
        <f t="shared" si="3"/>
        <v>12.8</v>
      </c>
      <c r="I60" t="s">
        <v>40</v>
      </c>
      <c r="J60" t="s">
        <v>41</v>
      </c>
      <c r="K60" t="str">
        <f>CONCATENATE(Table1[[#This Row],[First ]]," ",Table1[[#This Row],[Last name]])</f>
        <v>Doug Smith</v>
      </c>
      <c r="L60" t="s">
        <v>16</v>
      </c>
    </row>
    <row r="61" spans="1:12">
      <c r="A61" s="1" t="s">
        <v>31</v>
      </c>
      <c r="B61" s="2">
        <v>1060</v>
      </c>
      <c r="C61">
        <v>6119</v>
      </c>
      <c r="D61" t="s">
        <v>13</v>
      </c>
      <c r="E61" s="4">
        <v>9</v>
      </c>
      <c r="F61" s="4">
        <v>14</v>
      </c>
      <c r="G61" s="5">
        <f t="shared" si="2"/>
        <v>5</v>
      </c>
      <c r="H61" s="4">
        <f t="shared" si="3"/>
        <v>0.5</v>
      </c>
      <c r="I61" t="s">
        <v>40</v>
      </c>
      <c r="J61" t="s">
        <v>41</v>
      </c>
      <c r="K61" t="str">
        <f>CONCATENATE(Table1[[#This Row],[First ]]," ",Table1[[#This Row],[Last name]])</f>
        <v>Doug Smith</v>
      </c>
      <c r="L61" t="s">
        <v>17</v>
      </c>
    </row>
    <row r="62" spans="1:12">
      <c r="A62" s="1" t="s">
        <v>26</v>
      </c>
      <c r="B62" s="2">
        <v>1061</v>
      </c>
      <c r="C62">
        <v>1109</v>
      </c>
      <c r="D62" t="s">
        <v>14</v>
      </c>
      <c r="E62" s="4">
        <v>3</v>
      </c>
      <c r="F62" s="4">
        <v>8</v>
      </c>
      <c r="G62" s="5">
        <f t="shared" si="2"/>
        <v>5</v>
      </c>
      <c r="H62" s="4">
        <f t="shared" si="3"/>
        <v>0.5</v>
      </c>
      <c r="I62" t="s">
        <v>40</v>
      </c>
      <c r="J62" t="s">
        <v>41</v>
      </c>
      <c r="K62" t="str">
        <f>CONCATENATE(Table1[[#This Row],[First ]]," ",Table1[[#This Row],[Last name]])</f>
        <v>Doug Smith</v>
      </c>
      <c r="L62" t="s">
        <v>17</v>
      </c>
    </row>
    <row r="63" spans="1:12">
      <c r="A63" s="1" t="s">
        <v>26</v>
      </c>
      <c r="B63" s="2">
        <v>1062</v>
      </c>
      <c r="C63">
        <v>2499</v>
      </c>
      <c r="D63" t="s">
        <v>12</v>
      </c>
      <c r="E63" s="4">
        <v>6.2</v>
      </c>
      <c r="F63" s="4">
        <v>9.1999999999999993</v>
      </c>
      <c r="G63" s="5">
        <f t="shared" si="2"/>
        <v>2.9999999999999991</v>
      </c>
      <c r="H63" s="4">
        <f t="shared" si="3"/>
        <v>0.29999999999999993</v>
      </c>
      <c r="I63" t="s">
        <v>36</v>
      </c>
      <c r="J63" t="s">
        <v>37</v>
      </c>
      <c r="K63" t="str">
        <f>CONCATENATE(Table1[[#This Row],[First ]]," ",Table1[[#This Row],[Last name]])</f>
        <v>Chalie Barns</v>
      </c>
      <c r="L63" t="s">
        <v>16</v>
      </c>
    </row>
    <row r="64" spans="1:12">
      <c r="A64" s="1" t="s">
        <v>26</v>
      </c>
      <c r="B64" s="2">
        <v>1063</v>
      </c>
      <c r="C64">
        <v>1109</v>
      </c>
      <c r="D64" t="s">
        <v>14</v>
      </c>
      <c r="E64" s="4">
        <v>3</v>
      </c>
      <c r="F64" s="4">
        <v>8</v>
      </c>
      <c r="G64" s="5">
        <f t="shared" si="2"/>
        <v>5</v>
      </c>
      <c r="H64" s="4">
        <f t="shared" si="3"/>
        <v>0.5</v>
      </c>
      <c r="I64" t="s">
        <v>40</v>
      </c>
      <c r="J64" t="s">
        <v>41</v>
      </c>
      <c r="K64" t="str">
        <f>CONCATENATE(Table1[[#This Row],[First ]]," ",Table1[[#This Row],[Last name]])</f>
        <v>Doug Smith</v>
      </c>
      <c r="L64" t="s">
        <v>18</v>
      </c>
    </row>
    <row r="65" spans="1:12">
      <c r="A65" s="1" t="s">
        <v>26</v>
      </c>
      <c r="B65" s="2">
        <v>1064</v>
      </c>
      <c r="C65">
        <v>2499</v>
      </c>
      <c r="D65" t="s">
        <v>12</v>
      </c>
      <c r="E65" s="4">
        <v>6.2</v>
      </c>
      <c r="F65" s="4">
        <v>9.1999999999999993</v>
      </c>
      <c r="G65" s="5">
        <f t="shared" si="2"/>
        <v>2.9999999999999991</v>
      </c>
      <c r="H65" s="4">
        <f t="shared" si="3"/>
        <v>0.29999999999999993</v>
      </c>
      <c r="I65" t="s">
        <v>42</v>
      </c>
      <c r="J65" t="s">
        <v>43</v>
      </c>
      <c r="K65" t="str">
        <f>CONCATENATE(Table1[[#This Row],[First ]]," ",Table1[[#This Row],[Last name]])</f>
        <v>Hellen Johnson</v>
      </c>
      <c r="L65" t="s">
        <v>16</v>
      </c>
    </row>
    <row r="66" spans="1:12">
      <c r="A66" s="1" t="s">
        <v>26</v>
      </c>
      <c r="B66" s="2">
        <v>1065</v>
      </c>
      <c r="C66">
        <v>2499</v>
      </c>
      <c r="D66" t="s">
        <v>12</v>
      </c>
      <c r="E66" s="4">
        <v>6.2</v>
      </c>
      <c r="F66" s="4">
        <v>9.1999999999999993</v>
      </c>
      <c r="G66" s="5">
        <f t="shared" ref="G66:G97" si="4">F66-E66</f>
        <v>2.9999999999999991</v>
      </c>
      <c r="H66" s="4">
        <f t="shared" ref="H66:H97" si="5">IF(F66&gt;50,G66*0.2,G66*0.1)</f>
        <v>0.29999999999999993</v>
      </c>
      <c r="I66" t="s">
        <v>40</v>
      </c>
      <c r="J66" t="s">
        <v>41</v>
      </c>
      <c r="K66" t="str">
        <f>CONCATENATE(Table1[[#This Row],[First ]]," ",Table1[[#This Row],[Last name]])</f>
        <v>Doug Smith</v>
      </c>
      <c r="L66" t="s">
        <v>19</v>
      </c>
    </row>
    <row r="67" spans="1:12">
      <c r="A67" s="1" t="s">
        <v>26</v>
      </c>
      <c r="B67" s="2">
        <v>1066</v>
      </c>
      <c r="C67">
        <v>2877</v>
      </c>
      <c r="D67" t="s">
        <v>11</v>
      </c>
      <c r="E67" s="4">
        <v>11.4</v>
      </c>
      <c r="F67" s="4">
        <v>16.3</v>
      </c>
      <c r="G67" s="5">
        <f t="shared" si="4"/>
        <v>4.9000000000000004</v>
      </c>
      <c r="H67" s="4">
        <f t="shared" si="5"/>
        <v>0.49000000000000005</v>
      </c>
      <c r="I67" t="s">
        <v>40</v>
      </c>
      <c r="J67" t="s">
        <v>41</v>
      </c>
      <c r="K67" t="str">
        <f>CONCATENATE(Table1[[#This Row],[First ]]," ",Table1[[#This Row],[Last name]])</f>
        <v>Doug Smith</v>
      </c>
      <c r="L67" t="s">
        <v>17</v>
      </c>
    </row>
    <row r="68" spans="1:12">
      <c r="A68" s="1" t="s">
        <v>26</v>
      </c>
      <c r="B68" s="2">
        <v>1067</v>
      </c>
      <c r="C68">
        <v>2877</v>
      </c>
      <c r="D68" t="s">
        <v>11</v>
      </c>
      <c r="E68" s="4">
        <v>11.4</v>
      </c>
      <c r="F68" s="4">
        <v>16.3</v>
      </c>
      <c r="G68" s="5">
        <f t="shared" si="4"/>
        <v>4.9000000000000004</v>
      </c>
      <c r="H68" s="4">
        <f t="shared" si="5"/>
        <v>0.49000000000000005</v>
      </c>
      <c r="I68" t="s">
        <v>40</v>
      </c>
      <c r="J68" t="s">
        <v>41</v>
      </c>
      <c r="K68" t="str">
        <f>CONCATENATE(Table1[[#This Row],[First ]]," ",Table1[[#This Row],[Last name]])</f>
        <v>Doug Smith</v>
      </c>
      <c r="L68" t="s">
        <v>21</v>
      </c>
    </row>
    <row r="69" spans="1:12">
      <c r="A69" s="1" t="s">
        <v>26</v>
      </c>
      <c r="B69" s="2">
        <v>1068</v>
      </c>
      <c r="C69">
        <v>6119</v>
      </c>
      <c r="D69" t="s">
        <v>13</v>
      </c>
      <c r="E69" s="4">
        <v>9</v>
      </c>
      <c r="F69" s="4">
        <v>14</v>
      </c>
      <c r="G69" s="5">
        <f t="shared" si="4"/>
        <v>5</v>
      </c>
      <c r="H69" s="4">
        <f t="shared" si="5"/>
        <v>0.5</v>
      </c>
      <c r="I69" t="s">
        <v>38</v>
      </c>
      <c r="J69" t="s">
        <v>39</v>
      </c>
      <c r="K69" t="str">
        <f>CONCATENATE(Table1[[#This Row],[First ]]," ",Table1[[#This Row],[Last name]])</f>
        <v>Juan Hernandez</v>
      </c>
      <c r="L69" t="s">
        <v>18</v>
      </c>
    </row>
    <row r="70" spans="1:12">
      <c r="A70" s="1" t="s">
        <v>26</v>
      </c>
      <c r="B70" s="2">
        <v>1069</v>
      </c>
      <c r="C70">
        <v>1109</v>
      </c>
      <c r="D70" t="s">
        <v>14</v>
      </c>
      <c r="E70" s="4">
        <v>3</v>
      </c>
      <c r="F70" s="4">
        <v>8</v>
      </c>
      <c r="G70" s="5">
        <f t="shared" si="4"/>
        <v>5</v>
      </c>
      <c r="H70" s="4">
        <f t="shared" si="5"/>
        <v>0.5</v>
      </c>
      <c r="I70" t="s">
        <v>40</v>
      </c>
      <c r="J70" t="s">
        <v>41</v>
      </c>
      <c r="K70" t="str">
        <f>CONCATENATE(Table1[[#This Row],[First ]]," ",Table1[[#This Row],[Last name]])</f>
        <v>Doug Smith</v>
      </c>
      <c r="L70" t="s">
        <v>16</v>
      </c>
    </row>
    <row r="71" spans="1:12">
      <c r="A71" s="1" t="s">
        <v>26</v>
      </c>
      <c r="B71" s="2">
        <v>1070</v>
      </c>
      <c r="C71">
        <v>2499</v>
      </c>
      <c r="D71" t="s">
        <v>12</v>
      </c>
      <c r="E71" s="4">
        <v>6.2</v>
      </c>
      <c r="F71" s="4">
        <v>9.1999999999999993</v>
      </c>
      <c r="G71" s="5">
        <f t="shared" si="4"/>
        <v>2.9999999999999991</v>
      </c>
      <c r="H71" s="4">
        <f t="shared" si="5"/>
        <v>0.29999999999999993</v>
      </c>
      <c r="I71" t="s">
        <v>42</v>
      </c>
      <c r="J71" t="s">
        <v>43</v>
      </c>
      <c r="K71" t="str">
        <f>CONCATENATE(Table1[[#This Row],[First ]]," ",Table1[[#This Row],[Last name]])</f>
        <v>Hellen Johnson</v>
      </c>
      <c r="L71" t="s">
        <v>16</v>
      </c>
    </row>
    <row r="72" spans="1:12">
      <c r="A72" s="1" t="s">
        <v>26</v>
      </c>
      <c r="B72" s="2">
        <v>1071</v>
      </c>
      <c r="C72">
        <v>1109</v>
      </c>
      <c r="D72" t="s">
        <v>14</v>
      </c>
      <c r="E72" s="4">
        <v>3</v>
      </c>
      <c r="F72" s="4">
        <v>8</v>
      </c>
      <c r="G72" s="5">
        <f t="shared" si="4"/>
        <v>5</v>
      </c>
      <c r="H72" s="4">
        <f t="shared" si="5"/>
        <v>0.5</v>
      </c>
      <c r="I72" t="s">
        <v>36</v>
      </c>
      <c r="J72" t="s">
        <v>37</v>
      </c>
      <c r="K72" t="str">
        <f>CONCATENATE(Table1[[#This Row],[First ]]," ",Table1[[#This Row],[Last name]])</f>
        <v>Chalie Barns</v>
      </c>
      <c r="L72" t="s">
        <v>16</v>
      </c>
    </row>
    <row r="73" spans="1:12">
      <c r="A73" s="1" t="s">
        <v>26</v>
      </c>
      <c r="B73" s="2">
        <v>1072</v>
      </c>
      <c r="C73">
        <v>1109</v>
      </c>
      <c r="D73" t="s">
        <v>14</v>
      </c>
      <c r="E73" s="4">
        <v>3</v>
      </c>
      <c r="F73" s="4">
        <v>8</v>
      </c>
      <c r="G73" s="5">
        <f t="shared" si="4"/>
        <v>5</v>
      </c>
      <c r="H73" s="4">
        <f t="shared" si="5"/>
        <v>0.5</v>
      </c>
      <c r="I73" t="s">
        <v>40</v>
      </c>
      <c r="J73" t="s">
        <v>41</v>
      </c>
      <c r="K73" t="str">
        <f>CONCATENATE(Table1[[#This Row],[First ]]," ",Table1[[#This Row],[Last name]])</f>
        <v>Doug Smith</v>
      </c>
      <c r="L73" t="s">
        <v>17</v>
      </c>
    </row>
    <row r="74" spans="1:12">
      <c r="A74" s="1" t="s">
        <v>26</v>
      </c>
      <c r="B74" s="2">
        <v>1073</v>
      </c>
      <c r="C74">
        <v>6622</v>
      </c>
      <c r="D74" t="s">
        <v>7</v>
      </c>
      <c r="E74" s="4">
        <v>42</v>
      </c>
      <c r="F74" s="4">
        <v>77</v>
      </c>
      <c r="G74" s="5">
        <f t="shared" si="4"/>
        <v>35</v>
      </c>
      <c r="H74" s="4">
        <f t="shared" si="5"/>
        <v>7</v>
      </c>
      <c r="I74" t="s">
        <v>40</v>
      </c>
      <c r="J74" t="s">
        <v>41</v>
      </c>
      <c r="K74" t="str">
        <f>CONCATENATE(Table1[[#This Row],[First ]]," ",Table1[[#This Row],[Last name]])</f>
        <v>Doug Smith</v>
      </c>
      <c r="L74" t="s">
        <v>18</v>
      </c>
    </row>
    <row r="75" spans="1:12">
      <c r="A75" s="1" t="s">
        <v>26</v>
      </c>
      <c r="B75" s="2">
        <v>1074</v>
      </c>
      <c r="C75">
        <v>2877</v>
      </c>
      <c r="D75" t="s">
        <v>11</v>
      </c>
      <c r="E75" s="4">
        <v>11.4</v>
      </c>
      <c r="F75" s="4">
        <v>16.3</v>
      </c>
      <c r="G75" s="5">
        <f t="shared" si="4"/>
        <v>4.9000000000000004</v>
      </c>
      <c r="H75" s="4">
        <f t="shared" si="5"/>
        <v>0.49000000000000005</v>
      </c>
      <c r="I75" t="s">
        <v>40</v>
      </c>
      <c r="J75" t="s">
        <v>41</v>
      </c>
      <c r="K75" t="str">
        <f>CONCATENATE(Table1[[#This Row],[First ]]," ",Table1[[#This Row],[Last name]])</f>
        <v>Doug Smith</v>
      </c>
      <c r="L75" t="s">
        <v>16</v>
      </c>
    </row>
    <row r="76" spans="1:12">
      <c r="A76" s="1" t="s">
        <v>26</v>
      </c>
      <c r="B76" s="2">
        <v>1075</v>
      </c>
      <c r="C76">
        <v>1109</v>
      </c>
      <c r="D76" t="s">
        <v>14</v>
      </c>
      <c r="E76" s="4">
        <v>3</v>
      </c>
      <c r="F76" s="4">
        <v>8</v>
      </c>
      <c r="G76" s="5">
        <f t="shared" si="4"/>
        <v>5</v>
      </c>
      <c r="H76" s="4">
        <f t="shared" si="5"/>
        <v>0.5</v>
      </c>
      <c r="I76" t="s">
        <v>42</v>
      </c>
      <c r="J76" t="s">
        <v>43</v>
      </c>
      <c r="K76" t="str">
        <f>CONCATENATE(Table1[[#This Row],[First ]]," ",Table1[[#This Row],[Last name]])</f>
        <v>Hellen Johnson</v>
      </c>
      <c r="L76" t="s">
        <v>18</v>
      </c>
    </row>
    <row r="77" spans="1:12">
      <c r="A77" s="1" t="s">
        <v>26</v>
      </c>
      <c r="B77" s="2">
        <v>1076</v>
      </c>
      <c r="C77">
        <v>1109</v>
      </c>
      <c r="D77" t="s">
        <v>14</v>
      </c>
      <c r="E77" s="4">
        <v>3</v>
      </c>
      <c r="F77" s="4">
        <v>8</v>
      </c>
      <c r="G77" s="5">
        <f t="shared" si="4"/>
        <v>5</v>
      </c>
      <c r="H77" s="4">
        <f t="shared" si="5"/>
        <v>0.5</v>
      </c>
      <c r="I77" t="s">
        <v>38</v>
      </c>
      <c r="J77" t="s">
        <v>39</v>
      </c>
      <c r="K77" t="str">
        <f>CONCATENATE(Table1[[#This Row],[First ]]," ",Table1[[#This Row],[Last name]])</f>
        <v>Juan Hernandez</v>
      </c>
      <c r="L77" t="s">
        <v>16</v>
      </c>
    </row>
    <row r="78" spans="1:12">
      <c r="A78" s="1" t="s">
        <v>26</v>
      </c>
      <c r="B78" s="2">
        <v>1077</v>
      </c>
      <c r="C78">
        <v>9822</v>
      </c>
      <c r="D78" t="s">
        <v>5</v>
      </c>
      <c r="E78" s="4">
        <v>58.3</v>
      </c>
      <c r="F78" s="4">
        <v>98.4</v>
      </c>
      <c r="G78" s="5">
        <f t="shared" si="4"/>
        <v>40.100000000000009</v>
      </c>
      <c r="H78" s="4">
        <f t="shared" si="5"/>
        <v>8.0200000000000014</v>
      </c>
      <c r="I78" t="s">
        <v>42</v>
      </c>
      <c r="J78" t="s">
        <v>43</v>
      </c>
      <c r="K78" t="str">
        <f>CONCATENATE(Table1[[#This Row],[First ]]," ",Table1[[#This Row],[Last name]])</f>
        <v>Hellen Johnson</v>
      </c>
      <c r="L78" t="s">
        <v>16</v>
      </c>
    </row>
    <row r="79" spans="1:12">
      <c r="A79" s="1" t="s">
        <v>26</v>
      </c>
      <c r="B79" s="2">
        <v>1078</v>
      </c>
      <c r="C79">
        <v>2877</v>
      </c>
      <c r="D79" t="s">
        <v>11</v>
      </c>
      <c r="E79" s="4">
        <v>11.4</v>
      </c>
      <c r="F79" s="4">
        <v>16.3</v>
      </c>
      <c r="G79" s="5">
        <f t="shared" si="4"/>
        <v>4.9000000000000004</v>
      </c>
      <c r="H79" s="4">
        <f t="shared" si="5"/>
        <v>0.49000000000000005</v>
      </c>
      <c r="I79" t="s">
        <v>38</v>
      </c>
      <c r="J79" t="s">
        <v>39</v>
      </c>
      <c r="K79" t="str">
        <f>CONCATENATE(Table1[[#This Row],[First ]]," ",Table1[[#This Row],[Last name]])</f>
        <v>Juan Hernandez</v>
      </c>
      <c r="L79" t="s">
        <v>17</v>
      </c>
    </row>
    <row r="80" spans="1:12">
      <c r="A80" s="1" t="s">
        <v>32</v>
      </c>
      <c r="B80" s="2">
        <v>1079</v>
      </c>
      <c r="C80">
        <v>2877</v>
      </c>
      <c r="D80" t="s">
        <v>11</v>
      </c>
      <c r="E80" s="4">
        <v>11.4</v>
      </c>
      <c r="F80" s="4">
        <v>16.3</v>
      </c>
      <c r="G80" s="5">
        <f t="shared" si="4"/>
        <v>4.9000000000000004</v>
      </c>
      <c r="H80" s="4">
        <f t="shared" si="5"/>
        <v>0.49000000000000005</v>
      </c>
      <c r="I80" t="s">
        <v>38</v>
      </c>
      <c r="J80" t="s">
        <v>39</v>
      </c>
      <c r="K80" t="str">
        <f>CONCATENATE(Table1[[#This Row],[First ]]," ",Table1[[#This Row],[Last name]])</f>
        <v>Juan Hernandez</v>
      </c>
      <c r="L80" t="s">
        <v>19</v>
      </c>
    </row>
    <row r="81" spans="1:12">
      <c r="A81" s="1" t="s">
        <v>32</v>
      </c>
      <c r="B81" s="2">
        <v>1080</v>
      </c>
      <c r="C81">
        <v>4421</v>
      </c>
      <c r="D81" t="s">
        <v>9</v>
      </c>
      <c r="E81" s="4">
        <v>45</v>
      </c>
      <c r="F81" s="4">
        <v>87</v>
      </c>
      <c r="G81" s="5">
        <f t="shared" si="4"/>
        <v>42</v>
      </c>
      <c r="H81" s="4">
        <f t="shared" si="5"/>
        <v>8.4</v>
      </c>
      <c r="I81" t="s">
        <v>40</v>
      </c>
      <c r="J81" t="s">
        <v>41</v>
      </c>
      <c r="K81" t="str">
        <f>CONCATENATE(Table1[[#This Row],[First ]]," ",Table1[[#This Row],[Last name]])</f>
        <v>Doug Smith</v>
      </c>
      <c r="L81" t="s">
        <v>18</v>
      </c>
    </row>
    <row r="82" spans="1:12">
      <c r="A82" s="1" t="s">
        <v>32</v>
      </c>
      <c r="B82" s="2">
        <v>1081</v>
      </c>
      <c r="C82">
        <v>6119</v>
      </c>
      <c r="D82" t="s">
        <v>13</v>
      </c>
      <c r="E82" s="4">
        <v>9</v>
      </c>
      <c r="F82" s="4">
        <v>14</v>
      </c>
      <c r="G82" s="5">
        <f t="shared" si="4"/>
        <v>5</v>
      </c>
      <c r="H82" s="4">
        <f t="shared" si="5"/>
        <v>0.5</v>
      </c>
      <c r="I82" t="s">
        <v>40</v>
      </c>
      <c r="J82" t="s">
        <v>41</v>
      </c>
      <c r="K82" t="str">
        <f>CONCATENATE(Table1[[#This Row],[First ]]," ",Table1[[#This Row],[Last name]])</f>
        <v>Doug Smith</v>
      </c>
      <c r="L82" t="s">
        <v>21</v>
      </c>
    </row>
    <row r="83" spans="1:12">
      <c r="A83" s="1" t="s">
        <v>32</v>
      </c>
      <c r="B83" s="2">
        <v>1082</v>
      </c>
      <c r="C83">
        <v>1109</v>
      </c>
      <c r="D83" t="s">
        <v>14</v>
      </c>
      <c r="E83" s="4">
        <v>3</v>
      </c>
      <c r="F83" s="4">
        <v>8</v>
      </c>
      <c r="G83" s="5">
        <f t="shared" si="4"/>
        <v>5</v>
      </c>
      <c r="H83" s="4">
        <f t="shared" si="5"/>
        <v>0.5</v>
      </c>
      <c r="I83" t="s">
        <v>36</v>
      </c>
      <c r="J83" t="s">
        <v>37</v>
      </c>
      <c r="K83" t="str">
        <f>CONCATENATE(Table1[[#This Row],[First ]]," ",Table1[[#This Row],[Last name]])</f>
        <v>Chalie Barns</v>
      </c>
      <c r="L83" t="s">
        <v>18</v>
      </c>
    </row>
    <row r="84" spans="1:12">
      <c r="A84" s="1" t="s">
        <v>32</v>
      </c>
      <c r="B84" s="2">
        <v>1083</v>
      </c>
      <c r="C84">
        <v>1109</v>
      </c>
      <c r="D84" t="s">
        <v>14</v>
      </c>
      <c r="E84" s="4">
        <v>3</v>
      </c>
      <c r="F84" s="4">
        <v>8</v>
      </c>
      <c r="G84" s="5">
        <f t="shared" si="4"/>
        <v>5</v>
      </c>
      <c r="H84" s="4">
        <f t="shared" si="5"/>
        <v>0.5</v>
      </c>
      <c r="I84" t="s">
        <v>36</v>
      </c>
      <c r="J84" t="s">
        <v>37</v>
      </c>
      <c r="K84" t="str">
        <f>CONCATENATE(Table1[[#This Row],[First ]]," ",Table1[[#This Row],[Last name]])</f>
        <v>Chalie Barns</v>
      </c>
      <c r="L84" t="s">
        <v>17</v>
      </c>
    </row>
    <row r="85" spans="1:12">
      <c r="A85" s="1" t="s">
        <v>32</v>
      </c>
      <c r="B85" s="2">
        <v>1084</v>
      </c>
      <c r="C85">
        <v>6119</v>
      </c>
      <c r="D85" t="s">
        <v>13</v>
      </c>
      <c r="E85" s="4">
        <v>9</v>
      </c>
      <c r="F85" s="4">
        <v>14</v>
      </c>
      <c r="G85" s="5">
        <f t="shared" si="4"/>
        <v>5</v>
      </c>
      <c r="H85" s="4">
        <f t="shared" si="5"/>
        <v>0.5</v>
      </c>
      <c r="I85" t="s">
        <v>36</v>
      </c>
      <c r="J85" t="s">
        <v>37</v>
      </c>
      <c r="K85" t="str">
        <f>CONCATENATE(Table1[[#This Row],[First ]]," ",Table1[[#This Row],[Last name]])</f>
        <v>Chalie Barns</v>
      </c>
      <c r="L85" t="s">
        <v>16</v>
      </c>
    </row>
    <row r="86" spans="1:12">
      <c r="A86" s="1" t="s">
        <v>32</v>
      </c>
      <c r="B86" s="2">
        <v>1085</v>
      </c>
      <c r="C86">
        <v>9822</v>
      </c>
      <c r="D86" t="s">
        <v>5</v>
      </c>
      <c r="E86" s="4">
        <v>58.3</v>
      </c>
      <c r="F86" s="4">
        <v>98.4</v>
      </c>
      <c r="G86" s="5">
        <f t="shared" si="4"/>
        <v>40.100000000000009</v>
      </c>
      <c r="H86" s="4">
        <f t="shared" si="5"/>
        <v>8.0200000000000014</v>
      </c>
      <c r="I86" t="s">
        <v>40</v>
      </c>
      <c r="J86" t="s">
        <v>41</v>
      </c>
      <c r="K86" t="str">
        <f>CONCATENATE(Table1[[#This Row],[First ]]," ",Table1[[#This Row],[Last name]])</f>
        <v>Doug Smith</v>
      </c>
      <c r="L86" t="s">
        <v>17</v>
      </c>
    </row>
    <row r="87" spans="1:12">
      <c r="A87" s="1" t="s">
        <v>32</v>
      </c>
      <c r="B87" s="2">
        <v>1086</v>
      </c>
      <c r="C87">
        <v>1109</v>
      </c>
      <c r="D87" t="s">
        <v>14</v>
      </c>
      <c r="E87" s="4">
        <v>3</v>
      </c>
      <c r="F87" s="4">
        <v>8</v>
      </c>
      <c r="G87" s="5">
        <f t="shared" si="4"/>
        <v>5</v>
      </c>
      <c r="H87" s="4">
        <f t="shared" si="5"/>
        <v>0.5</v>
      </c>
      <c r="I87" t="s">
        <v>42</v>
      </c>
      <c r="J87" t="s">
        <v>43</v>
      </c>
      <c r="K87" t="str">
        <f>CONCATENATE(Table1[[#This Row],[First ]]," ",Table1[[#This Row],[Last name]])</f>
        <v>Hellen Johnson</v>
      </c>
      <c r="L87" t="s">
        <v>16</v>
      </c>
    </row>
    <row r="88" spans="1:12">
      <c r="A88" s="1" t="s">
        <v>32</v>
      </c>
      <c r="B88" s="2">
        <v>1087</v>
      </c>
      <c r="C88">
        <v>2499</v>
      </c>
      <c r="D88" t="s">
        <v>12</v>
      </c>
      <c r="E88" s="4">
        <v>6.2</v>
      </c>
      <c r="F88" s="4">
        <v>9.1999999999999993</v>
      </c>
      <c r="G88" s="5">
        <f t="shared" si="4"/>
        <v>2.9999999999999991</v>
      </c>
      <c r="H88" s="4">
        <f t="shared" si="5"/>
        <v>0.29999999999999993</v>
      </c>
      <c r="I88" t="s">
        <v>36</v>
      </c>
      <c r="J88" t="s">
        <v>37</v>
      </c>
      <c r="K88" t="str">
        <f>CONCATENATE(Table1[[#This Row],[First ]]," ",Table1[[#This Row],[Last name]])</f>
        <v>Chalie Barns</v>
      </c>
      <c r="L88" t="s">
        <v>18</v>
      </c>
    </row>
    <row r="89" spans="1:12">
      <c r="A89" s="1" t="s">
        <v>32</v>
      </c>
      <c r="B89" s="2">
        <v>1088</v>
      </c>
      <c r="C89">
        <v>2499</v>
      </c>
      <c r="D89" t="s">
        <v>12</v>
      </c>
      <c r="E89" s="4">
        <v>6.2</v>
      </c>
      <c r="F89" s="4">
        <v>9.1999999999999993</v>
      </c>
      <c r="G89" s="5">
        <f t="shared" si="4"/>
        <v>2.9999999999999991</v>
      </c>
      <c r="H89" s="4">
        <f t="shared" si="5"/>
        <v>0.29999999999999993</v>
      </c>
      <c r="I89" t="s">
        <v>36</v>
      </c>
      <c r="J89" t="s">
        <v>37</v>
      </c>
      <c r="K89" t="str">
        <f>CONCATENATE(Table1[[#This Row],[First ]]," ",Table1[[#This Row],[Last name]])</f>
        <v>Chalie Barns</v>
      </c>
      <c r="L89" t="s">
        <v>19</v>
      </c>
    </row>
    <row r="90" spans="1:12">
      <c r="A90" s="1" t="s">
        <v>32</v>
      </c>
      <c r="B90" s="2">
        <v>1089</v>
      </c>
      <c r="C90">
        <v>6119</v>
      </c>
      <c r="D90" t="s">
        <v>13</v>
      </c>
      <c r="E90" s="4">
        <v>9</v>
      </c>
      <c r="F90" s="4">
        <v>14</v>
      </c>
      <c r="G90" s="5">
        <f t="shared" si="4"/>
        <v>5</v>
      </c>
      <c r="H90" s="4">
        <f t="shared" si="5"/>
        <v>0.5</v>
      </c>
      <c r="I90" t="s">
        <v>40</v>
      </c>
      <c r="J90" t="s">
        <v>41</v>
      </c>
      <c r="K90" t="str">
        <f>CONCATENATE(Table1[[#This Row],[First ]]," ",Table1[[#This Row],[Last name]])</f>
        <v>Doug Smith</v>
      </c>
      <c r="L90" t="s">
        <v>17</v>
      </c>
    </row>
    <row r="91" spans="1:12">
      <c r="A91" s="1" t="s">
        <v>32</v>
      </c>
      <c r="B91" s="2">
        <v>1090</v>
      </c>
      <c r="C91">
        <v>2877</v>
      </c>
      <c r="D91" t="s">
        <v>11</v>
      </c>
      <c r="E91" s="4">
        <v>11.4</v>
      </c>
      <c r="F91" s="4">
        <v>16.3</v>
      </c>
      <c r="G91" s="5">
        <f t="shared" si="4"/>
        <v>4.9000000000000004</v>
      </c>
      <c r="H91" s="4">
        <f t="shared" si="5"/>
        <v>0.49000000000000005</v>
      </c>
      <c r="I91" t="s">
        <v>36</v>
      </c>
      <c r="J91" t="s">
        <v>37</v>
      </c>
      <c r="K91" t="str">
        <f>CONCATENATE(Table1[[#This Row],[First ]]," ",Table1[[#This Row],[Last name]])</f>
        <v>Chalie Barns</v>
      </c>
      <c r="L91" t="s">
        <v>18</v>
      </c>
    </row>
    <row r="92" spans="1:12">
      <c r="A92" s="1" t="s">
        <v>32</v>
      </c>
      <c r="B92" s="2">
        <v>1091</v>
      </c>
      <c r="C92">
        <v>2877</v>
      </c>
      <c r="D92" t="s">
        <v>11</v>
      </c>
      <c r="E92" s="4">
        <v>11.4</v>
      </c>
      <c r="F92" s="4">
        <v>16.3</v>
      </c>
      <c r="G92" s="5">
        <f t="shared" si="4"/>
        <v>4.9000000000000004</v>
      </c>
      <c r="H92" s="4">
        <f t="shared" si="5"/>
        <v>0.49000000000000005</v>
      </c>
      <c r="I92" t="s">
        <v>42</v>
      </c>
      <c r="J92" t="s">
        <v>43</v>
      </c>
      <c r="K92" t="str">
        <f>CONCATENATE(Table1[[#This Row],[First ]]," ",Table1[[#This Row],[Last name]])</f>
        <v>Hellen Johnson</v>
      </c>
      <c r="L92" t="s">
        <v>17</v>
      </c>
    </row>
    <row r="93" spans="1:12">
      <c r="A93" s="1" t="s">
        <v>32</v>
      </c>
      <c r="B93" s="2">
        <v>1092</v>
      </c>
      <c r="C93">
        <v>2877</v>
      </c>
      <c r="D93" t="s">
        <v>11</v>
      </c>
      <c r="E93" s="4">
        <v>11.4</v>
      </c>
      <c r="F93" s="4">
        <v>16.3</v>
      </c>
      <c r="G93" s="5">
        <f t="shared" si="4"/>
        <v>4.9000000000000004</v>
      </c>
      <c r="H93" s="4">
        <f t="shared" si="5"/>
        <v>0.49000000000000005</v>
      </c>
      <c r="I93" t="s">
        <v>40</v>
      </c>
      <c r="J93" t="s">
        <v>41</v>
      </c>
      <c r="K93" t="str">
        <f>CONCATENATE(Table1[[#This Row],[First ]]," ",Table1[[#This Row],[Last name]])</f>
        <v>Doug Smith</v>
      </c>
      <c r="L93" t="s">
        <v>18</v>
      </c>
    </row>
    <row r="94" spans="1:12">
      <c r="A94" s="1" t="s">
        <v>32</v>
      </c>
      <c r="B94" s="2">
        <v>1093</v>
      </c>
      <c r="C94">
        <v>6119</v>
      </c>
      <c r="D94" t="s">
        <v>13</v>
      </c>
      <c r="E94" s="4">
        <v>9</v>
      </c>
      <c r="F94" s="4">
        <v>14</v>
      </c>
      <c r="G94" s="5">
        <f t="shared" si="4"/>
        <v>5</v>
      </c>
      <c r="H94" s="4">
        <f t="shared" si="5"/>
        <v>0.5</v>
      </c>
      <c r="I94" t="s">
        <v>38</v>
      </c>
      <c r="J94" t="s">
        <v>39</v>
      </c>
      <c r="K94" t="str">
        <f>CONCATENATE(Table1[[#This Row],[First ]]," ",Table1[[#This Row],[Last name]])</f>
        <v>Juan Hernandez</v>
      </c>
      <c r="L94" t="s">
        <v>16</v>
      </c>
    </row>
    <row r="95" spans="1:12">
      <c r="A95" s="1" t="s">
        <v>32</v>
      </c>
      <c r="B95" s="2">
        <v>1094</v>
      </c>
      <c r="C95">
        <v>6119</v>
      </c>
      <c r="D95" t="s">
        <v>13</v>
      </c>
      <c r="E95" s="4">
        <v>9</v>
      </c>
      <c r="F95" s="4">
        <v>14</v>
      </c>
      <c r="G95" s="5">
        <f t="shared" si="4"/>
        <v>5</v>
      </c>
      <c r="H95" s="4">
        <f t="shared" si="5"/>
        <v>0.5</v>
      </c>
      <c r="I95" t="s">
        <v>40</v>
      </c>
      <c r="J95" t="s">
        <v>41</v>
      </c>
      <c r="K95" t="str">
        <f>CONCATENATE(Table1[[#This Row],[First ]]," ",Table1[[#This Row],[Last name]])</f>
        <v>Doug Smith</v>
      </c>
      <c r="L95" t="s">
        <v>18</v>
      </c>
    </row>
    <row r="96" spans="1:12">
      <c r="A96" s="1" t="s">
        <v>32</v>
      </c>
      <c r="B96" s="2">
        <v>1095</v>
      </c>
      <c r="C96">
        <v>2499</v>
      </c>
      <c r="D96" t="s">
        <v>12</v>
      </c>
      <c r="E96" s="4">
        <v>6.2</v>
      </c>
      <c r="F96" s="4">
        <v>9.1999999999999993</v>
      </c>
      <c r="G96" s="5">
        <f t="shared" si="4"/>
        <v>2.9999999999999991</v>
      </c>
      <c r="H96" s="4">
        <f t="shared" si="5"/>
        <v>0.29999999999999993</v>
      </c>
      <c r="I96" t="s">
        <v>42</v>
      </c>
      <c r="J96" t="s">
        <v>43</v>
      </c>
      <c r="K96" t="str">
        <f>CONCATENATE(Table1[[#This Row],[First ]]," ",Table1[[#This Row],[Last name]])</f>
        <v>Hellen Johnson</v>
      </c>
      <c r="L96" t="s">
        <v>16</v>
      </c>
    </row>
    <row r="97" spans="1:12">
      <c r="A97" s="1" t="s">
        <v>32</v>
      </c>
      <c r="B97" s="2">
        <v>1096</v>
      </c>
      <c r="C97">
        <v>6119</v>
      </c>
      <c r="D97" t="s">
        <v>13</v>
      </c>
      <c r="E97" s="4">
        <v>9</v>
      </c>
      <c r="F97" s="4">
        <v>14</v>
      </c>
      <c r="G97" s="5">
        <f t="shared" si="4"/>
        <v>5</v>
      </c>
      <c r="H97" s="4">
        <f t="shared" si="5"/>
        <v>0.5</v>
      </c>
      <c r="I97" t="s">
        <v>40</v>
      </c>
      <c r="J97" t="s">
        <v>41</v>
      </c>
      <c r="K97" t="str">
        <f>CONCATENATE(Table1[[#This Row],[First ]]," ",Table1[[#This Row],[Last name]])</f>
        <v>Doug Smith</v>
      </c>
      <c r="L97" t="s">
        <v>16</v>
      </c>
    </row>
    <row r="98" spans="1:12">
      <c r="A98" s="1" t="s">
        <v>32</v>
      </c>
      <c r="B98" s="2">
        <v>1097</v>
      </c>
      <c r="C98">
        <v>9212</v>
      </c>
      <c r="D98" t="s">
        <v>10</v>
      </c>
      <c r="E98" s="4">
        <v>4</v>
      </c>
      <c r="F98" s="4">
        <v>7</v>
      </c>
      <c r="G98" s="5">
        <f t="shared" ref="G98:G129" si="6">F98-E98</f>
        <v>3</v>
      </c>
      <c r="H98" s="4">
        <f t="shared" ref="H98:H129" si="7">IF(F98&gt;50,G98*0.2,G98*0.1)</f>
        <v>0.30000000000000004</v>
      </c>
      <c r="I98" t="s">
        <v>42</v>
      </c>
      <c r="J98" t="s">
        <v>43</v>
      </c>
      <c r="K98" t="str">
        <f>CONCATENATE(Table1[[#This Row],[First ]]," ",Table1[[#This Row],[Last name]])</f>
        <v>Hellen Johnson</v>
      </c>
      <c r="L98" t="s">
        <v>17</v>
      </c>
    </row>
    <row r="99" spans="1:12">
      <c r="A99" s="1" t="s">
        <v>32</v>
      </c>
      <c r="B99" s="2">
        <v>1098</v>
      </c>
      <c r="C99">
        <v>2877</v>
      </c>
      <c r="D99" t="s">
        <v>11</v>
      </c>
      <c r="E99" s="4">
        <v>11.4</v>
      </c>
      <c r="F99" s="4">
        <v>16.3</v>
      </c>
      <c r="G99" s="5">
        <f t="shared" si="6"/>
        <v>4.9000000000000004</v>
      </c>
      <c r="H99" s="4">
        <f t="shared" si="7"/>
        <v>0.49000000000000005</v>
      </c>
      <c r="I99" t="s">
        <v>38</v>
      </c>
      <c r="J99" t="s">
        <v>39</v>
      </c>
      <c r="K99" t="str">
        <f>CONCATENATE(Table1[[#This Row],[First ]]," ",Table1[[#This Row],[Last name]])</f>
        <v>Juan Hernandez</v>
      </c>
      <c r="L99" t="s">
        <v>19</v>
      </c>
    </row>
    <row r="100" spans="1:12">
      <c r="A100" s="1" t="s">
        <v>33</v>
      </c>
      <c r="B100" s="2">
        <v>1099</v>
      </c>
      <c r="C100">
        <v>2877</v>
      </c>
      <c r="D100" t="s">
        <v>11</v>
      </c>
      <c r="E100" s="4">
        <v>11.4</v>
      </c>
      <c r="F100" s="4">
        <v>16.3</v>
      </c>
      <c r="G100" s="5">
        <f t="shared" si="6"/>
        <v>4.9000000000000004</v>
      </c>
      <c r="H100" s="4">
        <f t="shared" si="7"/>
        <v>0.49000000000000005</v>
      </c>
      <c r="I100" t="s">
        <v>40</v>
      </c>
      <c r="J100" t="s">
        <v>41</v>
      </c>
      <c r="K100" t="str">
        <f>CONCATENATE(Table1[[#This Row],[First ]]," ",Table1[[#This Row],[Last name]])</f>
        <v>Doug Smith</v>
      </c>
      <c r="L100" t="s">
        <v>18</v>
      </c>
    </row>
    <row r="101" spans="1:12">
      <c r="A101" s="1" t="s">
        <v>33</v>
      </c>
      <c r="B101" s="2">
        <v>1100</v>
      </c>
      <c r="C101">
        <v>6119</v>
      </c>
      <c r="D101" t="s">
        <v>13</v>
      </c>
      <c r="E101" s="4">
        <v>9</v>
      </c>
      <c r="F101" s="4">
        <v>14</v>
      </c>
      <c r="G101" s="5">
        <f t="shared" si="6"/>
        <v>5</v>
      </c>
      <c r="H101" s="4">
        <f t="shared" si="7"/>
        <v>0.5</v>
      </c>
      <c r="I101" t="s">
        <v>36</v>
      </c>
      <c r="J101" t="s">
        <v>37</v>
      </c>
      <c r="K101" t="str">
        <f>CONCATENATE(Table1[[#This Row],[First ]]," ",Table1[[#This Row],[Last name]])</f>
        <v>Chalie Barns</v>
      </c>
      <c r="L101" t="s">
        <v>21</v>
      </c>
    </row>
    <row r="102" spans="1:12">
      <c r="A102" s="1" t="s">
        <v>33</v>
      </c>
      <c r="B102" s="2">
        <v>1101</v>
      </c>
      <c r="C102">
        <v>2499</v>
      </c>
      <c r="D102" t="s">
        <v>12</v>
      </c>
      <c r="E102" s="4">
        <v>6.2</v>
      </c>
      <c r="F102" s="4">
        <v>9.1999999999999993</v>
      </c>
      <c r="G102" s="5">
        <f t="shared" si="6"/>
        <v>2.9999999999999991</v>
      </c>
      <c r="H102" s="4">
        <f t="shared" si="7"/>
        <v>0.29999999999999993</v>
      </c>
      <c r="I102" t="s">
        <v>40</v>
      </c>
      <c r="J102" t="s">
        <v>41</v>
      </c>
      <c r="K102" t="str">
        <f>CONCATENATE(Table1[[#This Row],[First ]]," ",Table1[[#This Row],[Last name]])</f>
        <v>Doug Smith</v>
      </c>
      <c r="L102" t="s">
        <v>18</v>
      </c>
    </row>
    <row r="103" spans="1:12">
      <c r="A103" s="1" t="s">
        <v>33</v>
      </c>
      <c r="B103" s="2">
        <v>1102</v>
      </c>
      <c r="C103">
        <v>2242</v>
      </c>
      <c r="D103" t="s">
        <v>8</v>
      </c>
      <c r="E103" s="4">
        <v>60</v>
      </c>
      <c r="F103" s="4">
        <v>124</v>
      </c>
      <c r="G103" s="5">
        <f t="shared" si="6"/>
        <v>64</v>
      </c>
      <c r="H103" s="4">
        <f t="shared" si="7"/>
        <v>12.8</v>
      </c>
      <c r="I103" t="s">
        <v>38</v>
      </c>
      <c r="J103" t="s">
        <v>39</v>
      </c>
      <c r="K103" t="str">
        <f>CONCATENATE(Table1[[#This Row],[First ]]," ",Table1[[#This Row],[Last name]])</f>
        <v>Juan Hernandez</v>
      </c>
      <c r="L103" t="s">
        <v>17</v>
      </c>
    </row>
    <row r="104" spans="1:12">
      <c r="A104" s="1" t="s">
        <v>33</v>
      </c>
      <c r="B104" s="2">
        <v>1103</v>
      </c>
      <c r="C104">
        <v>2877</v>
      </c>
      <c r="D104" t="s">
        <v>11</v>
      </c>
      <c r="E104" s="4">
        <v>11.4</v>
      </c>
      <c r="F104" s="4">
        <v>16.3</v>
      </c>
      <c r="G104" s="5">
        <f t="shared" si="6"/>
        <v>4.9000000000000004</v>
      </c>
      <c r="H104" s="4">
        <f t="shared" si="7"/>
        <v>0.49000000000000005</v>
      </c>
      <c r="I104" t="s">
        <v>38</v>
      </c>
      <c r="J104" t="s">
        <v>39</v>
      </c>
      <c r="K104" t="str">
        <f>CONCATENATE(Table1[[#This Row],[First ]]," ",Table1[[#This Row],[Last name]])</f>
        <v>Juan Hernandez</v>
      </c>
      <c r="L104" t="s">
        <v>16</v>
      </c>
    </row>
    <row r="105" spans="1:12">
      <c r="A105" s="1" t="s">
        <v>33</v>
      </c>
      <c r="B105" s="2">
        <v>1104</v>
      </c>
      <c r="C105">
        <v>2877</v>
      </c>
      <c r="D105" t="s">
        <v>11</v>
      </c>
      <c r="E105" s="4">
        <v>11.4</v>
      </c>
      <c r="F105" s="4">
        <v>16.3</v>
      </c>
      <c r="G105" s="5">
        <f t="shared" si="6"/>
        <v>4.9000000000000004</v>
      </c>
      <c r="H105" s="4">
        <f t="shared" si="7"/>
        <v>0.49000000000000005</v>
      </c>
      <c r="I105" t="s">
        <v>40</v>
      </c>
      <c r="J105" t="s">
        <v>41</v>
      </c>
      <c r="K105" t="str">
        <f>CONCATENATE(Table1[[#This Row],[First ]]," ",Table1[[#This Row],[Last name]])</f>
        <v>Doug Smith</v>
      </c>
      <c r="L105" t="s">
        <v>17</v>
      </c>
    </row>
    <row r="106" spans="1:12">
      <c r="A106" s="1" t="s">
        <v>33</v>
      </c>
      <c r="B106" s="2">
        <v>1105</v>
      </c>
      <c r="C106">
        <v>2499</v>
      </c>
      <c r="D106" t="s">
        <v>12</v>
      </c>
      <c r="E106" s="4">
        <v>6.2</v>
      </c>
      <c r="F106" s="4">
        <v>9.1999999999999993</v>
      </c>
      <c r="G106" s="5">
        <f t="shared" si="6"/>
        <v>2.9999999999999991</v>
      </c>
      <c r="H106" s="4">
        <f t="shared" si="7"/>
        <v>0.29999999999999993</v>
      </c>
      <c r="I106" t="s">
        <v>38</v>
      </c>
      <c r="J106" t="s">
        <v>39</v>
      </c>
      <c r="K106" t="str">
        <f>CONCATENATE(Table1[[#This Row],[First ]]," ",Table1[[#This Row],[Last name]])</f>
        <v>Juan Hernandez</v>
      </c>
      <c r="L106" t="s">
        <v>16</v>
      </c>
    </row>
    <row r="107" spans="1:12">
      <c r="A107" s="1" t="s">
        <v>33</v>
      </c>
      <c r="B107" s="2">
        <v>1106</v>
      </c>
      <c r="C107">
        <v>9822</v>
      </c>
      <c r="D107" t="s">
        <v>5</v>
      </c>
      <c r="E107" s="4">
        <v>58.3</v>
      </c>
      <c r="F107" s="4">
        <v>98.4</v>
      </c>
      <c r="G107" s="5">
        <f t="shared" si="6"/>
        <v>40.100000000000009</v>
      </c>
      <c r="H107" s="4">
        <f t="shared" si="7"/>
        <v>8.0200000000000014</v>
      </c>
      <c r="I107" t="s">
        <v>38</v>
      </c>
      <c r="J107" t="s">
        <v>39</v>
      </c>
      <c r="K107" t="str">
        <f>CONCATENATE(Table1[[#This Row],[First ]]," ",Table1[[#This Row],[Last name]])</f>
        <v>Juan Hernandez</v>
      </c>
      <c r="L107" t="s">
        <v>18</v>
      </c>
    </row>
    <row r="108" spans="1:12">
      <c r="A108" s="1" t="s">
        <v>33</v>
      </c>
      <c r="B108" s="2">
        <v>1107</v>
      </c>
      <c r="C108">
        <v>1109</v>
      </c>
      <c r="D108" t="s">
        <v>14</v>
      </c>
      <c r="E108" s="4">
        <v>3</v>
      </c>
      <c r="F108" s="4">
        <v>8</v>
      </c>
      <c r="G108" s="5">
        <f t="shared" si="6"/>
        <v>5</v>
      </c>
      <c r="H108" s="4">
        <f t="shared" si="7"/>
        <v>0.5</v>
      </c>
      <c r="I108" t="s">
        <v>42</v>
      </c>
      <c r="J108" t="s">
        <v>43</v>
      </c>
      <c r="K108" t="str">
        <f>CONCATENATE(Table1[[#This Row],[First ]]," ",Table1[[#This Row],[Last name]])</f>
        <v>Hellen Johnson</v>
      </c>
      <c r="L108" t="s">
        <v>19</v>
      </c>
    </row>
    <row r="109" spans="1:12">
      <c r="A109" s="1" t="s">
        <v>33</v>
      </c>
      <c r="B109" s="2">
        <v>1108</v>
      </c>
      <c r="C109">
        <v>9822</v>
      </c>
      <c r="D109" t="s">
        <v>5</v>
      </c>
      <c r="E109" s="4">
        <v>58.3</v>
      </c>
      <c r="F109" s="4">
        <v>98.4</v>
      </c>
      <c r="G109" s="5">
        <f t="shared" si="6"/>
        <v>40.100000000000009</v>
      </c>
      <c r="H109" s="4">
        <f t="shared" si="7"/>
        <v>8.0200000000000014</v>
      </c>
      <c r="I109" t="s">
        <v>40</v>
      </c>
      <c r="J109" t="s">
        <v>41</v>
      </c>
      <c r="K109" t="str">
        <f>CONCATENATE(Table1[[#This Row],[First ]]," ",Table1[[#This Row],[Last name]])</f>
        <v>Doug Smith</v>
      </c>
      <c r="L109" t="s">
        <v>17</v>
      </c>
    </row>
    <row r="110" spans="1:12">
      <c r="A110" s="1" t="s">
        <v>33</v>
      </c>
      <c r="B110" s="2">
        <v>1109</v>
      </c>
      <c r="C110">
        <v>8722</v>
      </c>
      <c r="D110" t="s">
        <v>6</v>
      </c>
      <c r="E110" s="4">
        <v>344</v>
      </c>
      <c r="F110" s="4">
        <v>502</v>
      </c>
      <c r="G110" s="5">
        <f t="shared" si="6"/>
        <v>158</v>
      </c>
      <c r="H110" s="4">
        <f t="shared" si="7"/>
        <v>31.6</v>
      </c>
      <c r="I110" t="s">
        <v>38</v>
      </c>
      <c r="J110" t="s">
        <v>39</v>
      </c>
      <c r="K110" t="str">
        <f>CONCATENATE(Table1[[#This Row],[First ]]," ",Table1[[#This Row],[Last name]])</f>
        <v>Juan Hernandez</v>
      </c>
      <c r="L110" t="s">
        <v>18</v>
      </c>
    </row>
    <row r="111" spans="1:12">
      <c r="A111" s="1" t="s">
        <v>33</v>
      </c>
      <c r="B111" s="2">
        <v>1110</v>
      </c>
      <c r="C111">
        <v>8722</v>
      </c>
      <c r="D111" t="s">
        <v>6</v>
      </c>
      <c r="E111" s="4">
        <v>344</v>
      </c>
      <c r="F111" s="4">
        <v>502</v>
      </c>
      <c r="G111" s="5">
        <f t="shared" si="6"/>
        <v>158</v>
      </c>
      <c r="H111" s="4">
        <f t="shared" si="7"/>
        <v>31.6</v>
      </c>
      <c r="I111" t="s">
        <v>42</v>
      </c>
      <c r="J111" t="s">
        <v>43</v>
      </c>
      <c r="K111" t="str">
        <f>CONCATENATE(Table1[[#This Row],[First ]]," ",Table1[[#This Row],[Last name]])</f>
        <v>Hellen Johnson</v>
      </c>
      <c r="L111" t="s">
        <v>17</v>
      </c>
    </row>
    <row r="112" spans="1:12">
      <c r="A112" s="1" t="s">
        <v>33</v>
      </c>
      <c r="B112" s="2">
        <v>1111</v>
      </c>
      <c r="C112">
        <v>6622</v>
      </c>
      <c r="D112" t="s">
        <v>7</v>
      </c>
      <c r="E112" s="4">
        <v>42</v>
      </c>
      <c r="F112" s="4">
        <v>77</v>
      </c>
      <c r="G112" s="5">
        <f t="shared" si="6"/>
        <v>35</v>
      </c>
      <c r="H112" s="4">
        <f t="shared" si="7"/>
        <v>7</v>
      </c>
      <c r="I112" t="s">
        <v>42</v>
      </c>
      <c r="J112" t="s">
        <v>43</v>
      </c>
      <c r="K112" t="str">
        <f>CONCATENATE(Table1[[#This Row],[First ]]," ",Table1[[#This Row],[Last name]])</f>
        <v>Hellen Johnson</v>
      </c>
      <c r="L112" t="s">
        <v>18</v>
      </c>
    </row>
    <row r="113" spans="1:12">
      <c r="A113" s="1" t="s">
        <v>33</v>
      </c>
      <c r="B113" s="2">
        <v>1112</v>
      </c>
      <c r="C113">
        <v>6622</v>
      </c>
      <c r="D113" t="s">
        <v>7</v>
      </c>
      <c r="E113" s="4">
        <v>42</v>
      </c>
      <c r="F113" s="4">
        <v>77</v>
      </c>
      <c r="G113" s="5">
        <f t="shared" si="6"/>
        <v>35</v>
      </c>
      <c r="H113" s="4">
        <f t="shared" si="7"/>
        <v>7</v>
      </c>
      <c r="I113" t="s">
        <v>40</v>
      </c>
      <c r="J113" t="s">
        <v>41</v>
      </c>
      <c r="K113" t="str">
        <f>CONCATENATE(Table1[[#This Row],[First ]]," ",Table1[[#This Row],[Last name]])</f>
        <v>Doug Smith</v>
      </c>
      <c r="L113" t="s">
        <v>16</v>
      </c>
    </row>
    <row r="114" spans="1:12">
      <c r="A114" s="1" t="s">
        <v>33</v>
      </c>
      <c r="B114" s="2">
        <v>1113</v>
      </c>
      <c r="C114">
        <v>9822</v>
      </c>
      <c r="D114" t="s">
        <v>5</v>
      </c>
      <c r="E114" s="4">
        <v>58.3</v>
      </c>
      <c r="F114" s="4">
        <v>98.4</v>
      </c>
      <c r="G114" s="5">
        <f t="shared" si="6"/>
        <v>40.100000000000009</v>
      </c>
      <c r="H114" s="4">
        <f t="shared" si="7"/>
        <v>8.0200000000000014</v>
      </c>
      <c r="I114" t="s">
        <v>36</v>
      </c>
      <c r="J114" t="s">
        <v>37</v>
      </c>
      <c r="K114" t="str">
        <f>CONCATENATE(Table1[[#This Row],[First ]]," ",Table1[[#This Row],[Last name]])</f>
        <v>Chalie Barns</v>
      </c>
      <c r="L114" t="s">
        <v>18</v>
      </c>
    </row>
    <row r="115" spans="1:12">
      <c r="A115" s="1" t="s">
        <v>33</v>
      </c>
      <c r="B115" s="2">
        <v>1114</v>
      </c>
      <c r="C115">
        <v>2242</v>
      </c>
      <c r="D115" t="s">
        <v>8</v>
      </c>
      <c r="E115" s="4">
        <v>60</v>
      </c>
      <c r="F115" s="4">
        <v>124</v>
      </c>
      <c r="G115" s="5">
        <f t="shared" si="6"/>
        <v>64</v>
      </c>
      <c r="H115" s="4">
        <f t="shared" si="7"/>
        <v>12.8</v>
      </c>
      <c r="I115" t="s">
        <v>38</v>
      </c>
      <c r="J115" t="s">
        <v>39</v>
      </c>
      <c r="K115" t="str">
        <f>CONCATENATE(Table1[[#This Row],[First ]]," ",Table1[[#This Row],[Last name]])</f>
        <v>Juan Hernandez</v>
      </c>
      <c r="L115" t="s">
        <v>16</v>
      </c>
    </row>
    <row r="116" spans="1:12">
      <c r="A116" s="1" t="s">
        <v>33</v>
      </c>
      <c r="B116" s="2">
        <v>1115</v>
      </c>
      <c r="C116">
        <v>8722</v>
      </c>
      <c r="D116" t="s">
        <v>6</v>
      </c>
      <c r="E116" s="4">
        <v>344</v>
      </c>
      <c r="F116" s="4">
        <v>502</v>
      </c>
      <c r="G116" s="5">
        <f t="shared" si="6"/>
        <v>158</v>
      </c>
      <c r="H116" s="4">
        <f t="shared" si="7"/>
        <v>31.6</v>
      </c>
      <c r="I116" t="s">
        <v>36</v>
      </c>
      <c r="J116" t="s">
        <v>37</v>
      </c>
      <c r="K116" t="str">
        <f>CONCATENATE(Table1[[#This Row],[First ]]," ",Table1[[#This Row],[Last name]])</f>
        <v>Chalie Barns</v>
      </c>
      <c r="L116" t="s">
        <v>16</v>
      </c>
    </row>
    <row r="117" spans="1:12">
      <c r="A117" s="1" t="s">
        <v>33</v>
      </c>
      <c r="B117" s="2">
        <v>1116</v>
      </c>
      <c r="C117">
        <v>6622</v>
      </c>
      <c r="D117" t="s">
        <v>7</v>
      </c>
      <c r="E117" s="4">
        <v>42</v>
      </c>
      <c r="F117" s="4">
        <v>77</v>
      </c>
      <c r="G117" s="5">
        <f t="shared" si="6"/>
        <v>35</v>
      </c>
      <c r="H117" s="4">
        <f t="shared" si="7"/>
        <v>7</v>
      </c>
      <c r="I117" t="s">
        <v>40</v>
      </c>
      <c r="J117" t="s">
        <v>41</v>
      </c>
      <c r="K117" t="str">
        <f>CONCATENATE(Table1[[#This Row],[First ]]," ",Table1[[#This Row],[Last name]])</f>
        <v>Doug Smith</v>
      </c>
      <c r="L117" t="s">
        <v>17</v>
      </c>
    </row>
    <row r="118" spans="1:12">
      <c r="A118" s="1" t="s">
        <v>33</v>
      </c>
      <c r="B118" s="2">
        <v>1117</v>
      </c>
      <c r="C118">
        <v>8722</v>
      </c>
      <c r="D118" t="s">
        <v>6</v>
      </c>
      <c r="E118" s="4">
        <v>344</v>
      </c>
      <c r="F118" s="4">
        <v>502</v>
      </c>
      <c r="G118" s="5">
        <f t="shared" si="6"/>
        <v>158</v>
      </c>
      <c r="H118" s="4">
        <f t="shared" si="7"/>
        <v>31.6</v>
      </c>
      <c r="I118" t="s">
        <v>42</v>
      </c>
      <c r="J118" t="s">
        <v>43</v>
      </c>
      <c r="K118" t="str">
        <f>CONCATENATE(Table1[[#This Row],[First ]]," ",Table1[[#This Row],[Last name]])</f>
        <v>Hellen Johnson</v>
      </c>
      <c r="L118" t="s">
        <v>19</v>
      </c>
    </row>
    <row r="119" spans="1:12">
      <c r="A119" s="1" t="s">
        <v>33</v>
      </c>
      <c r="B119" s="2">
        <v>1118</v>
      </c>
      <c r="C119">
        <v>9822</v>
      </c>
      <c r="D119" t="s">
        <v>5</v>
      </c>
      <c r="E119" s="4">
        <v>58.3</v>
      </c>
      <c r="F119" s="4">
        <v>98.4</v>
      </c>
      <c r="G119" s="5">
        <f t="shared" si="6"/>
        <v>40.100000000000009</v>
      </c>
      <c r="H119" s="4">
        <f t="shared" si="7"/>
        <v>8.0200000000000014</v>
      </c>
      <c r="I119" t="s">
        <v>38</v>
      </c>
      <c r="J119" t="s">
        <v>39</v>
      </c>
      <c r="K119" t="str">
        <f>CONCATENATE(Table1[[#This Row],[First ]]," ",Table1[[#This Row],[Last name]])</f>
        <v>Juan Hernandez</v>
      </c>
      <c r="L119" t="s">
        <v>18</v>
      </c>
    </row>
    <row r="120" spans="1:12">
      <c r="A120" s="1" t="s">
        <v>33</v>
      </c>
      <c r="B120" s="2">
        <v>1119</v>
      </c>
      <c r="C120">
        <v>2242</v>
      </c>
      <c r="D120" t="s">
        <v>8</v>
      </c>
      <c r="E120" s="4">
        <v>60</v>
      </c>
      <c r="F120" s="4">
        <v>124</v>
      </c>
      <c r="G120" s="5">
        <f t="shared" si="6"/>
        <v>64</v>
      </c>
      <c r="H120" s="4">
        <f t="shared" si="7"/>
        <v>12.8</v>
      </c>
      <c r="I120" t="s">
        <v>36</v>
      </c>
      <c r="J120" t="s">
        <v>37</v>
      </c>
      <c r="K120" t="str">
        <f>CONCATENATE(Table1[[#This Row],[First ]]," ",Table1[[#This Row],[Last name]])</f>
        <v>Chalie Barns</v>
      </c>
      <c r="L120" t="s">
        <v>21</v>
      </c>
    </row>
    <row r="121" spans="1:12">
      <c r="A121" s="1" t="s">
        <v>33</v>
      </c>
      <c r="B121" s="2">
        <v>1120</v>
      </c>
      <c r="C121">
        <v>2242</v>
      </c>
      <c r="D121" t="s">
        <v>8</v>
      </c>
      <c r="E121" s="4">
        <v>60</v>
      </c>
      <c r="F121" s="4">
        <v>124</v>
      </c>
      <c r="G121" s="5">
        <f t="shared" si="6"/>
        <v>64</v>
      </c>
      <c r="H121" s="4">
        <f t="shared" si="7"/>
        <v>12.8</v>
      </c>
      <c r="I121" t="s">
        <v>40</v>
      </c>
      <c r="J121" t="s">
        <v>41</v>
      </c>
      <c r="K121" t="str">
        <f>CONCATENATE(Table1[[#This Row],[First ]]," ",Table1[[#This Row],[Last name]])</f>
        <v>Doug Smith</v>
      </c>
      <c r="L121" t="s">
        <v>18</v>
      </c>
    </row>
    <row r="122" spans="1:12">
      <c r="A122" s="1" t="s">
        <v>33</v>
      </c>
      <c r="B122" s="2">
        <v>1121</v>
      </c>
      <c r="C122">
        <v>4421</v>
      </c>
      <c r="D122" t="s">
        <v>9</v>
      </c>
      <c r="E122" s="4">
        <v>45</v>
      </c>
      <c r="F122" s="4">
        <v>87</v>
      </c>
      <c r="G122" s="5">
        <f t="shared" si="6"/>
        <v>42</v>
      </c>
      <c r="H122" s="4">
        <f t="shared" si="7"/>
        <v>8.4</v>
      </c>
      <c r="I122" t="s">
        <v>40</v>
      </c>
      <c r="J122" t="s">
        <v>41</v>
      </c>
      <c r="K122" t="str">
        <f>CONCATENATE(Table1[[#This Row],[First ]]," ",Table1[[#This Row],[Last name]])</f>
        <v>Doug Smith</v>
      </c>
      <c r="L122" t="s">
        <v>17</v>
      </c>
    </row>
    <row r="123" spans="1:12">
      <c r="A123" s="1" t="s">
        <v>33</v>
      </c>
      <c r="B123" s="2">
        <v>1122</v>
      </c>
      <c r="C123">
        <v>8722</v>
      </c>
      <c r="D123" t="s">
        <v>6</v>
      </c>
      <c r="E123" s="4">
        <v>344</v>
      </c>
      <c r="F123" s="4">
        <v>502</v>
      </c>
      <c r="G123" s="5">
        <f t="shared" si="6"/>
        <v>158</v>
      </c>
      <c r="H123" s="4">
        <f t="shared" si="7"/>
        <v>31.6</v>
      </c>
      <c r="I123" t="s">
        <v>40</v>
      </c>
      <c r="J123" t="s">
        <v>41</v>
      </c>
      <c r="K123" t="str">
        <f>CONCATENATE(Table1[[#This Row],[First ]]," ",Table1[[#This Row],[Last name]])</f>
        <v>Doug Smith</v>
      </c>
      <c r="L123" t="s">
        <v>16</v>
      </c>
    </row>
    <row r="124" spans="1:12">
      <c r="A124" s="1" t="s">
        <v>33</v>
      </c>
      <c r="B124" s="2">
        <v>1123</v>
      </c>
      <c r="C124">
        <v>9822</v>
      </c>
      <c r="D124" t="s">
        <v>5</v>
      </c>
      <c r="E124" s="4">
        <v>58.3</v>
      </c>
      <c r="F124" s="4">
        <v>98.4</v>
      </c>
      <c r="G124" s="5">
        <f t="shared" si="6"/>
        <v>40.100000000000009</v>
      </c>
      <c r="H124" s="4">
        <f t="shared" si="7"/>
        <v>8.0200000000000014</v>
      </c>
      <c r="I124" t="s">
        <v>40</v>
      </c>
      <c r="J124" t="s">
        <v>41</v>
      </c>
      <c r="K124" t="str">
        <f>CONCATENATE(Table1[[#This Row],[First ]]," ",Table1[[#This Row],[Last name]])</f>
        <v>Doug Smith</v>
      </c>
      <c r="L124" t="s">
        <v>17</v>
      </c>
    </row>
    <row r="125" spans="1:12">
      <c r="A125" s="1" t="s">
        <v>33</v>
      </c>
      <c r="B125" s="2">
        <v>1124</v>
      </c>
      <c r="C125">
        <v>4421</v>
      </c>
      <c r="D125" t="s">
        <v>9</v>
      </c>
      <c r="E125" s="4">
        <v>45</v>
      </c>
      <c r="F125" s="4">
        <v>87</v>
      </c>
      <c r="G125" s="5">
        <f t="shared" si="6"/>
        <v>42</v>
      </c>
      <c r="H125" s="4">
        <f t="shared" si="7"/>
        <v>8.4</v>
      </c>
      <c r="I125" t="s">
        <v>40</v>
      </c>
      <c r="J125" t="s">
        <v>41</v>
      </c>
      <c r="K125" t="str">
        <f>CONCATENATE(Table1[[#This Row],[First ]]," ",Table1[[#This Row],[Last name]])</f>
        <v>Doug Smith</v>
      </c>
      <c r="L125" t="s">
        <v>16</v>
      </c>
    </row>
    <row r="126" spans="1:12">
      <c r="A126" s="1" t="s">
        <v>27</v>
      </c>
      <c r="B126" s="2">
        <v>1125</v>
      </c>
      <c r="C126">
        <v>2242</v>
      </c>
      <c r="D126" t="s">
        <v>8</v>
      </c>
      <c r="E126" s="4">
        <v>60</v>
      </c>
      <c r="F126" s="4">
        <v>124</v>
      </c>
      <c r="G126" s="5">
        <f t="shared" si="6"/>
        <v>64</v>
      </c>
      <c r="H126" s="4">
        <f t="shared" si="7"/>
        <v>12.8</v>
      </c>
      <c r="I126" t="s">
        <v>40</v>
      </c>
      <c r="J126" t="s">
        <v>41</v>
      </c>
      <c r="K126" t="str">
        <f>CONCATENATE(Table1[[#This Row],[First ]]," ",Table1[[#This Row],[Last name]])</f>
        <v>Doug Smith</v>
      </c>
      <c r="L126" t="s">
        <v>18</v>
      </c>
    </row>
    <row r="127" spans="1:12">
      <c r="A127" s="1" t="s">
        <v>27</v>
      </c>
      <c r="B127" s="2">
        <v>1126</v>
      </c>
      <c r="C127">
        <v>9212</v>
      </c>
      <c r="D127" t="s">
        <v>10</v>
      </c>
      <c r="E127" s="4">
        <v>4</v>
      </c>
      <c r="F127" s="4">
        <v>7</v>
      </c>
      <c r="G127" s="5">
        <f t="shared" si="6"/>
        <v>3</v>
      </c>
      <c r="H127" s="4">
        <f t="shared" si="7"/>
        <v>0.30000000000000004</v>
      </c>
      <c r="I127" t="s">
        <v>40</v>
      </c>
      <c r="J127" t="s">
        <v>41</v>
      </c>
      <c r="K127" t="str">
        <f>CONCATENATE(Table1[[#This Row],[First ]]," ",Table1[[#This Row],[Last name]])</f>
        <v>Doug Smith</v>
      </c>
      <c r="L127" t="s">
        <v>19</v>
      </c>
    </row>
    <row r="128" spans="1:12">
      <c r="A128" s="1" t="s">
        <v>27</v>
      </c>
      <c r="B128" s="2">
        <v>1127</v>
      </c>
      <c r="C128">
        <v>8722</v>
      </c>
      <c r="D128" t="s">
        <v>6</v>
      </c>
      <c r="E128" s="4">
        <v>344</v>
      </c>
      <c r="F128" s="4">
        <v>502</v>
      </c>
      <c r="G128" s="5">
        <f t="shared" si="6"/>
        <v>158</v>
      </c>
      <c r="H128" s="4">
        <f t="shared" si="7"/>
        <v>31.6</v>
      </c>
      <c r="I128" t="s">
        <v>36</v>
      </c>
      <c r="J128" t="s">
        <v>37</v>
      </c>
      <c r="K128" t="str">
        <f>CONCATENATE(Table1[[#This Row],[First ]]," ",Table1[[#This Row],[Last name]])</f>
        <v>Chalie Barns</v>
      </c>
      <c r="L128" t="s">
        <v>17</v>
      </c>
    </row>
    <row r="129" spans="1:12">
      <c r="A129" s="1" t="s">
        <v>27</v>
      </c>
      <c r="B129" s="2">
        <v>1128</v>
      </c>
      <c r="C129">
        <v>6622</v>
      </c>
      <c r="D129" t="s">
        <v>7</v>
      </c>
      <c r="E129" s="4">
        <v>42</v>
      </c>
      <c r="F129" s="4">
        <v>77</v>
      </c>
      <c r="G129" s="5">
        <f t="shared" si="6"/>
        <v>35</v>
      </c>
      <c r="H129" s="4">
        <f t="shared" si="7"/>
        <v>7</v>
      </c>
      <c r="I129" t="s">
        <v>38</v>
      </c>
      <c r="J129" t="s">
        <v>39</v>
      </c>
      <c r="K129" t="str">
        <f>CONCATENATE(Table1[[#This Row],[First ]]," ",Table1[[#This Row],[Last name]])</f>
        <v>Juan Hernandez</v>
      </c>
      <c r="L129" t="s">
        <v>18</v>
      </c>
    </row>
    <row r="130" spans="1:12">
      <c r="A130" s="1" t="s">
        <v>27</v>
      </c>
      <c r="B130" s="2">
        <v>1129</v>
      </c>
      <c r="C130">
        <v>9822</v>
      </c>
      <c r="D130" t="s">
        <v>5</v>
      </c>
      <c r="E130" s="4">
        <v>58.3</v>
      </c>
      <c r="F130" s="4">
        <v>98.4</v>
      </c>
      <c r="G130" s="5">
        <f t="shared" ref="G130:G161" si="8">F130-E130</f>
        <v>40.100000000000009</v>
      </c>
      <c r="H130" s="4">
        <f t="shared" ref="H130:H161" si="9">IF(F130&gt;50,G130*0.2,G130*0.1)</f>
        <v>8.0200000000000014</v>
      </c>
      <c r="I130" t="s">
        <v>42</v>
      </c>
      <c r="J130" t="s">
        <v>43</v>
      </c>
      <c r="K130" t="str">
        <f>CONCATENATE(Table1[[#This Row],[First ]]," ",Table1[[#This Row],[Last name]])</f>
        <v>Hellen Johnson</v>
      </c>
      <c r="L130" t="s">
        <v>17</v>
      </c>
    </row>
    <row r="131" spans="1:12">
      <c r="A131" s="1" t="s">
        <v>27</v>
      </c>
      <c r="B131" s="2">
        <v>1130</v>
      </c>
      <c r="C131">
        <v>4421</v>
      </c>
      <c r="D131" t="s">
        <v>9</v>
      </c>
      <c r="E131" s="4">
        <v>45</v>
      </c>
      <c r="F131" s="4">
        <v>87</v>
      </c>
      <c r="G131" s="5">
        <f t="shared" si="8"/>
        <v>42</v>
      </c>
      <c r="H131" s="4">
        <f t="shared" si="9"/>
        <v>8.4</v>
      </c>
      <c r="I131" t="s">
        <v>42</v>
      </c>
      <c r="J131" t="s">
        <v>43</v>
      </c>
      <c r="K131" t="str">
        <f>CONCATENATE(Table1[[#This Row],[First ]]," ",Table1[[#This Row],[Last name]])</f>
        <v>Hellen Johnson</v>
      </c>
      <c r="L131" t="s">
        <v>18</v>
      </c>
    </row>
    <row r="132" spans="1:12">
      <c r="A132" s="1" t="s">
        <v>27</v>
      </c>
      <c r="B132" s="2">
        <v>1131</v>
      </c>
      <c r="C132">
        <v>9212</v>
      </c>
      <c r="D132" t="s">
        <v>10</v>
      </c>
      <c r="E132" s="4">
        <v>4</v>
      </c>
      <c r="F132" s="4">
        <v>7</v>
      </c>
      <c r="G132" s="5">
        <f t="shared" si="8"/>
        <v>3</v>
      </c>
      <c r="H132" s="4">
        <f t="shared" si="9"/>
        <v>0.30000000000000004</v>
      </c>
      <c r="I132" t="s">
        <v>42</v>
      </c>
      <c r="J132" t="s">
        <v>43</v>
      </c>
      <c r="K132" t="str">
        <f>CONCATENATE(Table1[[#This Row],[First ]]," ",Table1[[#This Row],[Last name]])</f>
        <v>Hellen Johnson</v>
      </c>
      <c r="L132" t="s">
        <v>16</v>
      </c>
    </row>
    <row r="133" spans="1:12">
      <c r="A133" s="1" t="s">
        <v>27</v>
      </c>
      <c r="B133" s="2">
        <v>1132</v>
      </c>
      <c r="C133">
        <v>9212</v>
      </c>
      <c r="D133" t="s">
        <v>10</v>
      </c>
      <c r="E133" s="4">
        <v>4</v>
      </c>
      <c r="F133" s="4">
        <v>7</v>
      </c>
      <c r="G133" s="5">
        <f t="shared" si="8"/>
        <v>3</v>
      </c>
      <c r="H133" s="4">
        <f t="shared" si="9"/>
        <v>0.30000000000000004</v>
      </c>
      <c r="I133" t="s">
        <v>42</v>
      </c>
      <c r="J133" t="s">
        <v>43</v>
      </c>
      <c r="K133" t="str">
        <f>CONCATENATE(Table1[[#This Row],[First ]]," ",Table1[[#This Row],[Last name]])</f>
        <v>Hellen Johnson</v>
      </c>
      <c r="L133" t="s">
        <v>18</v>
      </c>
    </row>
    <row r="134" spans="1:12">
      <c r="A134" s="1" t="s">
        <v>27</v>
      </c>
      <c r="B134" s="2">
        <v>1133</v>
      </c>
      <c r="C134">
        <v>9822</v>
      </c>
      <c r="D134" t="s">
        <v>5</v>
      </c>
      <c r="E134" s="4">
        <v>58.3</v>
      </c>
      <c r="F134" s="4">
        <v>98.4</v>
      </c>
      <c r="G134" s="5">
        <f t="shared" si="8"/>
        <v>40.100000000000009</v>
      </c>
      <c r="H134" s="4">
        <f t="shared" si="9"/>
        <v>8.0200000000000014</v>
      </c>
      <c r="I134" t="s">
        <v>36</v>
      </c>
      <c r="J134" t="s">
        <v>37</v>
      </c>
      <c r="K134" t="str">
        <f>CONCATENATE(Table1[[#This Row],[First ]]," ",Table1[[#This Row],[Last name]])</f>
        <v>Chalie Barns</v>
      </c>
      <c r="L134" t="s">
        <v>16</v>
      </c>
    </row>
    <row r="135" spans="1:12">
      <c r="A135" s="1" t="s">
        <v>27</v>
      </c>
      <c r="B135" s="2">
        <v>1134</v>
      </c>
      <c r="C135">
        <v>9822</v>
      </c>
      <c r="D135" t="s">
        <v>5</v>
      </c>
      <c r="E135" s="4">
        <v>58.3</v>
      </c>
      <c r="F135" s="4">
        <v>98.4</v>
      </c>
      <c r="G135" s="5">
        <f t="shared" si="8"/>
        <v>40.100000000000009</v>
      </c>
      <c r="H135" s="4">
        <f t="shared" si="9"/>
        <v>8.0200000000000014</v>
      </c>
      <c r="I135" t="s">
        <v>40</v>
      </c>
      <c r="J135" t="s">
        <v>41</v>
      </c>
      <c r="K135" t="str">
        <f>CONCATENATE(Table1[[#This Row],[First ]]," ",Table1[[#This Row],[Last name]])</f>
        <v>Doug Smith</v>
      </c>
      <c r="L135" t="s">
        <v>16</v>
      </c>
    </row>
    <row r="136" spans="1:12">
      <c r="A136" s="1" t="s">
        <v>27</v>
      </c>
      <c r="B136" s="2">
        <v>1135</v>
      </c>
      <c r="C136">
        <v>8722</v>
      </c>
      <c r="D136" t="s">
        <v>6</v>
      </c>
      <c r="E136" s="4">
        <v>344</v>
      </c>
      <c r="F136" s="4">
        <v>502</v>
      </c>
      <c r="G136" s="5">
        <f t="shared" si="8"/>
        <v>158</v>
      </c>
      <c r="H136" s="4">
        <f t="shared" si="9"/>
        <v>31.6</v>
      </c>
      <c r="I136" t="s">
        <v>36</v>
      </c>
      <c r="J136" t="s">
        <v>37</v>
      </c>
      <c r="K136" t="str">
        <f>CONCATENATE(Table1[[#This Row],[First ]]," ",Table1[[#This Row],[Last name]])</f>
        <v>Chalie Barns</v>
      </c>
      <c r="L136" t="s">
        <v>17</v>
      </c>
    </row>
    <row r="137" spans="1:12">
      <c r="A137" s="1" t="s">
        <v>27</v>
      </c>
      <c r="B137" s="2">
        <v>1136</v>
      </c>
      <c r="C137">
        <v>2242</v>
      </c>
      <c r="D137" t="s">
        <v>8</v>
      </c>
      <c r="E137" s="4">
        <v>60</v>
      </c>
      <c r="F137" s="4">
        <v>124</v>
      </c>
      <c r="G137" s="5">
        <f t="shared" si="8"/>
        <v>64</v>
      </c>
      <c r="H137" s="4">
        <f t="shared" si="9"/>
        <v>12.8</v>
      </c>
      <c r="I137" t="s">
        <v>40</v>
      </c>
      <c r="J137" t="s">
        <v>41</v>
      </c>
      <c r="K137" t="str">
        <f>CONCATENATE(Table1[[#This Row],[First ]]," ",Table1[[#This Row],[Last name]])</f>
        <v>Doug Smith</v>
      </c>
      <c r="L137" t="s">
        <v>19</v>
      </c>
    </row>
    <row r="138" spans="1:12">
      <c r="A138" s="1" t="s">
        <v>27</v>
      </c>
      <c r="B138" s="2">
        <v>1137</v>
      </c>
      <c r="C138">
        <v>9822</v>
      </c>
      <c r="D138" t="s">
        <v>5</v>
      </c>
      <c r="E138" s="4">
        <v>58.3</v>
      </c>
      <c r="F138" s="4">
        <v>98.4</v>
      </c>
      <c r="G138" s="5">
        <f t="shared" si="8"/>
        <v>40.100000000000009</v>
      </c>
      <c r="H138" s="4">
        <f t="shared" si="9"/>
        <v>8.0200000000000014</v>
      </c>
      <c r="I138" t="s">
        <v>38</v>
      </c>
      <c r="J138" t="s">
        <v>39</v>
      </c>
      <c r="K138" t="str">
        <f>CONCATENATE(Table1[[#This Row],[First ]]," ",Table1[[#This Row],[Last name]])</f>
        <v>Juan Hernandez</v>
      </c>
      <c r="L138" t="s">
        <v>18</v>
      </c>
    </row>
    <row r="139" spans="1:12">
      <c r="A139" s="1" t="s">
        <v>27</v>
      </c>
      <c r="B139" s="2">
        <v>1138</v>
      </c>
      <c r="C139">
        <v>8722</v>
      </c>
      <c r="D139" t="s">
        <v>6</v>
      </c>
      <c r="E139" s="4">
        <v>344</v>
      </c>
      <c r="F139" s="4">
        <v>502</v>
      </c>
      <c r="G139" s="5">
        <f t="shared" si="8"/>
        <v>158</v>
      </c>
      <c r="H139" s="4">
        <f t="shared" si="9"/>
        <v>31.6</v>
      </c>
      <c r="I139" t="s">
        <v>36</v>
      </c>
      <c r="J139" t="s">
        <v>37</v>
      </c>
      <c r="K139" t="str">
        <f>CONCATENATE(Table1[[#This Row],[First ]]," ",Table1[[#This Row],[Last name]])</f>
        <v>Chalie Barns</v>
      </c>
      <c r="L139" t="s">
        <v>21</v>
      </c>
    </row>
    <row r="140" spans="1:12">
      <c r="A140" s="1" t="s">
        <v>27</v>
      </c>
      <c r="B140" s="2">
        <v>1139</v>
      </c>
      <c r="C140">
        <v>4421</v>
      </c>
      <c r="D140" t="s">
        <v>9</v>
      </c>
      <c r="E140" s="4">
        <v>45</v>
      </c>
      <c r="F140" s="4">
        <v>87</v>
      </c>
      <c r="G140" s="5">
        <f t="shared" si="8"/>
        <v>42</v>
      </c>
      <c r="H140" s="4">
        <f t="shared" si="9"/>
        <v>8.4</v>
      </c>
      <c r="I140" t="s">
        <v>40</v>
      </c>
      <c r="J140" t="s">
        <v>41</v>
      </c>
      <c r="K140" t="str">
        <f>CONCATENATE(Table1[[#This Row],[First ]]," ",Table1[[#This Row],[Last name]])</f>
        <v>Doug Smith</v>
      </c>
      <c r="L140" t="s">
        <v>18</v>
      </c>
    </row>
    <row r="141" spans="1:12">
      <c r="A141" s="1" t="s">
        <v>27</v>
      </c>
      <c r="B141" s="2">
        <v>1140</v>
      </c>
      <c r="C141">
        <v>4421</v>
      </c>
      <c r="D141" t="s">
        <v>9</v>
      </c>
      <c r="E141" s="4">
        <v>45</v>
      </c>
      <c r="F141" s="4">
        <v>87</v>
      </c>
      <c r="G141" s="5">
        <f t="shared" si="8"/>
        <v>42</v>
      </c>
      <c r="H141" s="4">
        <f t="shared" si="9"/>
        <v>8.4</v>
      </c>
      <c r="I141" t="s">
        <v>38</v>
      </c>
      <c r="J141" t="s">
        <v>39</v>
      </c>
      <c r="K141" t="str">
        <f>CONCATENATE(Table1[[#This Row],[First ]]," ",Table1[[#This Row],[Last name]])</f>
        <v>Juan Hernandez</v>
      </c>
      <c r="L141" t="s">
        <v>17</v>
      </c>
    </row>
    <row r="142" spans="1:12">
      <c r="A142" s="1" t="s">
        <v>27</v>
      </c>
      <c r="B142" s="2">
        <v>1141</v>
      </c>
      <c r="C142">
        <v>9212</v>
      </c>
      <c r="D142" t="s">
        <v>10</v>
      </c>
      <c r="E142" s="4">
        <v>4</v>
      </c>
      <c r="F142" s="4">
        <v>7</v>
      </c>
      <c r="G142" s="5">
        <f t="shared" si="8"/>
        <v>3</v>
      </c>
      <c r="H142" s="4">
        <f t="shared" si="9"/>
        <v>0.30000000000000004</v>
      </c>
      <c r="I142" t="s">
        <v>38</v>
      </c>
      <c r="J142" t="s">
        <v>39</v>
      </c>
      <c r="K142" t="str">
        <f>CONCATENATE(Table1[[#This Row],[First ]]," ",Table1[[#This Row],[Last name]])</f>
        <v>Juan Hernandez</v>
      </c>
      <c r="L142" t="s">
        <v>16</v>
      </c>
    </row>
    <row r="143" spans="1:12">
      <c r="A143" s="1" t="s">
        <v>34</v>
      </c>
      <c r="B143" s="2">
        <v>1142</v>
      </c>
      <c r="C143">
        <v>2242</v>
      </c>
      <c r="D143" t="s">
        <v>8</v>
      </c>
      <c r="E143" s="4">
        <v>60</v>
      </c>
      <c r="F143" s="4">
        <v>124</v>
      </c>
      <c r="G143" s="5">
        <f t="shared" si="8"/>
        <v>64</v>
      </c>
      <c r="H143" s="4">
        <f t="shared" si="9"/>
        <v>12.8</v>
      </c>
      <c r="I143" t="s">
        <v>38</v>
      </c>
      <c r="J143" t="s">
        <v>39</v>
      </c>
      <c r="K143" t="str">
        <f>CONCATENATE(Table1[[#This Row],[First ]]," ",Table1[[#This Row],[Last name]])</f>
        <v>Juan Hernandez</v>
      </c>
      <c r="L143" t="s">
        <v>17</v>
      </c>
    </row>
    <row r="144" spans="1:12">
      <c r="A144" s="1" t="s">
        <v>34</v>
      </c>
      <c r="B144" s="2">
        <v>1143</v>
      </c>
      <c r="C144">
        <v>9822</v>
      </c>
      <c r="D144" t="s">
        <v>5</v>
      </c>
      <c r="E144" s="4">
        <v>58.3</v>
      </c>
      <c r="F144" s="4">
        <v>98.4</v>
      </c>
      <c r="G144" s="5">
        <f t="shared" si="8"/>
        <v>40.100000000000009</v>
      </c>
      <c r="H144" s="4">
        <f t="shared" si="9"/>
        <v>8.0200000000000014</v>
      </c>
      <c r="I144" t="s">
        <v>42</v>
      </c>
      <c r="J144" t="s">
        <v>43</v>
      </c>
      <c r="K144" t="str">
        <f>CONCATENATE(Table1[[#This Row],[First ]]," ",Table1[[#This Row],[Last name]])</f>
        <v>Hellen Johnson</v>
      </c>
      <c r="L144" t="s">
        <v>16</v>
      </c>
    </row>
    <row r="145" spans="1:12">
      <c r="A145" s="1" t="s">
        <v>34</v>
      </c>
      <c r="B145" s="2">
        <v>1144</v>
      </c>
      <c r="C145">
        <v>2242</v>
      </c>
      <c r="D145" t="s">
        <v>8</v>
      </c>
      <c r="E145" s="4">
        <v>60</v>
      </c>
      <c r="F145" s="4">
        <v>124</v>
      </c>
      <c r="G145" s="5">
        <f t="shared" si="8"/>
        <v>64</v>
      </c>
      <c r="H145" s="4">
        <f t="shared" si="9"/>
        <v>12.8</v>
      </c>
      <c r="I145" t="s">
        <v>42</v>
      </c>
      <c r="J145" t="s">
        <v>43</v>
      </c>
      <c r="K145" t="str">
        <f>CONCATENATE(Table1[[#This Row],[First ]]," ",Table1[[#This Row],[Last name]])</f>
        <v>Hellen Johnson</v>
      </c>
      <c r="L145" t="s">
        <v>18</v>
      </c>
    </row>
    <row r="146" spans="1:12">
      <c r="A146" s="1" t="s">
        <v>34</v>
      </c>
      <c r="B146" s="2">
        <v>1145</v>
      </c>
      <c r="C146">
        <v>4421</v>
      </c>
      <c r="D146" t="s">
        <v>9</v>
      </c>
      <c r="E146" s="4">
        <v>45</v>
      </c>
      <c r="F146" s="4">
        <v>87</v>
      </c>
      <c r="G146" s="5">
        <f t="shared" si="8"/>
        <v>42</v>
      </c>
      <c r="H146" s="4">
        <f t="shared" si="9"/>
        <v>8.4</v>
      </c>
      <c r="I146" t="s">
        <v>42</v>
      </c>
      <c r="J146" t="s">
        <v>43</v>
      </c>
      <c r="K146" t="str">
        <f>CONCATENATE(Table1[[#This Row],[First ]]," ",Table1[[#This Row],[Last name]])</f>
        <v>Hellen Johnson</v>
      </c>
      <c r="L146" t="s">
        <v>19</v>
      </c>
    </row>
    <row r="147" spans="1:12">
      <c r="A147" s="1" t="s">
        <v>34</v>
      </c>
      <c r="B147" s="2">
        <v>1146</v>
      </c>
      <c r="C147">
        <v>8722</v>
      </c>
      <c r="D147" t="s">
        <v>6</v>
      </c>
      <c r="E147" s="4">
        <v>344</v>
      </c>
      <c r="F147" s="4">
        <v>502</v>
      </c>
      <c r="G147" s="5">
        <f t="shared" si="8"/>
        <v>158</v>
      </c>
      <c r="H147" s="4">
        <f t="shared" si="9"/>
        <v>31.6</v>
      </c>
      <c r="I147" t="s">
        <v>42</v>
      </c>
      <c r="J147" t="s">
        <v>43</v>
      </c>
      <c r="K147" t="str">
        <f>CONCATENATE(Table1[[#This Row],[First ]]," ",Table1[[#This Row],[Last name]])</f>
        <v>Hellen Johnson</v>
      </c>
      <c r="L147" t="s">
        <v>17</v>
      </c>
    </row>
    <row r="148" spans="1:12">
      <c r="A148" s="1" t="s">
        <v>34</v>
      </c>
      <c r="B148" s="2">
        <v>1147</v>
      </c>
      <c r="C148">
        <v>9822</v>
      </c>
      <c r="D148" t="s">
        <v>5</v>
      </c>
      <c r="E148" s="4">
        <v>58.3</v>
      </c>
      <c r="F148" s="4">
        <v>98.4</v>
      </c>
      <c r="G148" s="5">
        <f t="shared" si="8"/>
        <v>40.100000000000009</v>
      </c>
      <c r="H148" s="4">
        <f t="shared" si="9"/>
        <v>8.0200000000000014</v>
      </c>
      <c r="I148" t="s">
        <v>36</v>
      </c>
      <c r="J148" t="s">
        <v>37</v>
      </c>
      <c r="K148" t="str">
        <f>CONCATENATE(Table1[[#This Row],[First ]]," ",Table1[[#This Row],[Last name]])</f>
        <v>Chalie Barns</v>
      </c>
      <c r="L148" t="s">
        <v>18</v>
      </c>
    </row>
    <row r="149" spans="1:12">
      <c r="A149" s="1" t="s">
        <v>34</v>
      </c>
      <c r="B149" s="2">
        <v>1148</v>
      </c>
      <c r="C149">
        <v>9212</v>
      </c>
      <c r="D149" t="s">
        <v>10</v>
      </c>
      <c r="E149" s="4">
        <v>4</v>
      </c>
      <c r="F149" s="4">
        <v>7</v>
      </c>
      <c r="G149" s="5">
        <f t="shared" si="8"/>
        <v>3</v>
      </c>
      <c r="H149" s="4">
        <f t="shared" si="9"/>
        <v>0.30000000000000004</v>
      </c>
      <c r="I149" t="s">
        <v>40</v>
      </c>
      <c r="J149" t="s">
        <v>41</v>
      </c>
      <c r="K149" t="str">
        <f>CONCATENATE(Table1[[#This Row],[First ]]," ",Table1[[#This Row],[Last name]])</f>
        <v>Doug Smith</v>
      </c>
      <c r="L149" t="s">
        <v>16</v>
      </c>
    </row>
    <row r="150" spans="1:12">
      <c r="A150" s="1" t="s">
        <v>34</v>
      </c>
      <c r="B150" s="2">
        <v>1149</v>
      </c>
      <c r="C150">
        <v>8722</v>
      </c>
      <c r="D150" t="s">
        <v>6</v>
      </c>
      <c r="E150" s="4">
        <v>344</v>
      </c>
      <c r="F150" s="4">
        <v>502</v>
      </c>
      <c r="G150" s="5">
        <f t="shared" si="8"/>
        <v>158</v>
      </c>
      <c r="H150" s="4">
        <f t="shared" si="9"/>
        <v>31.6</v>
      </c>
      <c r="I150" t="s">
        <v>36</v>
      </c>
      <c r="J150" t="s">
        <v>37</v>
      </c>
      <c r="K150" t="str">
        <f>CONCATENATE(Table1[[#This Row],[First ]]," ",Table1[[#This Row],[Last name]])</f>
        <v>Chalie Barns</v>
      </c>
      <c r="L150" t="s">
        <v>16</v>
      </c>
    </row>
    <row r="151" spans="1:12">
      <c r="A151" s="1" t="s">
        <v>28</v>
      </c>
      <c r="B151" s="2">
        <v>1150</v>
      </c>
      <c r="C151">
        <v>2242</v>
      </c>
      <c r="D151" t="s">
        <v>8</v>
      </c>
      <c r="E151" s="4">
        <v>60</v>
      </c>
      <c r="F151" s="4">
        <v>124</v>
      </c>
      <c r="G151" s="5">
        <f t="shared" si="8"/>
        <v>64</v>
      </c>
      <c r="H151" s="4">
        <f t="shared" si="9"/>
        <v>12.8</v>
      </c>
      <c r="I151" t="s">
        <v>40</v>
      </c>
      <c r="J151" t="s">
        <v>41</v>
      </c>
      <c r="K151" t="str">
        <f>CONCATENATE(Table1[[#This Row],[First ]]," ",Table1[[#This Row],[Last name]])</f>
        <v>Doug Smith</v>
      </c>
      <c r="L151" t="s">
        <v>21</v>
      </c>
    </row>
    <row r="152" spans="1:12">
      <c r="A152" s="1" t="s">
        <v>28</v>
      </c>
      <c r="B152" s="2">
        <v>1151</v>
      </c>
      <c r="C152">
        <v>2242</v>
      </c>
      <c r="D152" t="s">
        <v>8</v>
      </c>
      <c r="E152" s="4">
        <v>60</v>
      </c>
      <c r="F152" s="4">
        <v>124</v>
      </c>
      <c r="G152" s="5">
        <f t="shared" si="8"/>
        <v>64</v>
      </c>
      <c r="H152" s="4">
        <f t="shared" si="9"/>
        <v>12.8</v>
      </c>
      <c r="I152" t="s">
        <v>38</v>
      </c>
      <c r="J152" t="s">
        <v>39</v>
      </c>
      <c r="K152" t="str">
        <f>CONCATENATE(Table1[[#This Row],[First ]]," ",Table1[[#This Row],[Last name]])</f>
        <v>Juan Hernandez</v>
      </c>
      <c r="L152" t="s">
        <v>18</v>
      </c>
    </row>
    <row r="153" spans="1:12">
      <c r="A153" s="1" t="s">
        <v>28</v>
      </c>
      <c r="B153" s="2">
        <v>1152</v>
      </c>
      <c r="C153">
        <v>4421</v>
      </c>
      <c r="D153" t="s">
        <v>9</v>
      </c>
      <c r="E153" s="4">
        <v>45</v>
      </c>
      <c r="F153" s="4">
        <v>87</v>
      </c>
      <c r="G153" s="5">
        <f t="shared" si="8"/>
        <v>42</v>
      </c>
      <c r="H153" s="4">
        <f t="shared" si="9"/>
        <v>8.4</v>
      </c>
      <c r="I153" t="s">
        <v>36</v>
      </c>
      <c r="J153" t="s">
        <v>37</v>
      </c>
      <c r="K153" t="str">
        <f>CONCATENATE(Table1[[#This Row],[First ]]," ",Table1[[#This Row],[Last name]])</f>
        <v>Chalie Barns</v>
      </c>
      <c r="L153" t="s">
        <v>17</v>
      </c>
    </row>
    <row r="154" spans="1:12">
      <c r="A154" s="1" t="s">
        <v>28</v>
      </c>
      <c r="B154" s="2">
        <v>1153</v>
      </c>
      <c r="C154">
        <v>8722</v>
      </c>
      <c r="D154" t="s">
        <v>6</v>
      </c>
      <c r="E154" s="4">
        <v>344</v>
      </c>
      <c r="F154" s="4">
        <v>502</v>
      </c>
      <c r="G154" s="5">
        <f t="shared" si="8"/>
        <v>158</v>
      </c>
      <c r="H154" s="4">
        <f t="shared" si="9"/>
        <v>31.6</v>
      </c>
      <c r="I154" t="s">
        <v>40</v>
      </c>
      <c r="J154" t="s">
        <v>41</v>
      </c>
      <c r="K154" t="str">
        <f>CONCATENATE(Table1[[#This Row],[First ]]," ",Table1[[#This Row],[Last name]])</f>
        <v>Doug Smith</v>
      </c>
      <c r="L154" t="s">
        <v>16</v>
      </c>
    </row>
    <row r="155" spans="1:12">
      <c r="A155" s="1" t="s">
        <v>28</v>
      </c>
      <c r="B155" s="2">
        <v>1154</v>
      </c>
      <c r="C155">
        <v>9822</v>
      </c>
      <c r="D155" t="s">
        <v>5</v>
      </c>
      <c r="E155" s="4">
        <v>58.3</v>
      </c>
      <c r="F155" s="4">
        <v>98.4</v>
      </c>
      <c r="G155" s="5">
        <f t="shared" si="8"/>
        <v>40.100000000000009</v>
      </c>
      <c r="H155" s="4">
        <f t="shared" si="9"/>
        <v>8.0200000000000014</v>
      </c>
      <c r="I155" t="s">
        <v>38</v>
      </c>
      <c r="J155" t="s">
        <v>39</v>
      </c>
      <c r="K155" t="str">
        <f>CONCATENATE(Table1[[#This Row],[First ]]," ",Table1[[#This Row],[Last name]])</f>
        <v>Juan Hernandez</v>
      </c>
      <c r="L155" t="s">
        <v>17</v>
      </c>
    </row>
    <row r="156" spans="1:12">
      <c r="A156" s="1" t="s">
        <v>28</v>
      </c>
      <c r="B156" s="2">
        <v>1155</v>
      </c>
      <c r="C156">
        <v>4421</v>
      </c>
      <c r="D156" t="s">
        <v>9</v>
      </c>
      <c r="E156" s="4">
        <v>45</v>
      </c>
      <c r="F156" s="4">
        <v>87</v>
      </c>
      <c r="G156" s="5">
        <f t="shared" si="8"/>
        <v>42</v>
      </c>
      <c r="H156" s="4">
        <f t="shared" si="9"/>
        <v>8.4</v>
      </c>
      <c r="I156" t="s">
        <v>40</v>
      </c>
      <c r="J156" t="s">
        <v>41</v>
      </c>
      <c r="K156" t="str">
        <f>CONCATENATE(Table1[[#This Row],[First ]]," ",Table1[[#This Row],[Last name]])</f>
        <v>Doug Smith</v>
      </c>
      <c r="L156" t="s">
        <v>16</v>
      </c>
    </row>
    <row r="157" spans="1:12">
      <c r="A157" s="1" t="s">
        <v>28</v>
      </c>
      <c r="B157" s="2">
        <v>1156</v>
      </c>
      <c r="C157">
        <v>2242</v>
      </c>
      <c r="D157" t="s">
        <v>8</v>
      </c>
      <c r="E157" s="4">
        <v>60</v>
      </c>
      <c r="F157" s="4">
        <v>124</v>
      </c>
      <c r="G157" s="5">
        <f t="shared" si="8"/>
        <v>64</v>
      </c>
      <c r="H157" s="4">
        <f t="shared" si="9"/>
        <v>12.8</v>
      </c>
      <c r="I157" t="s">
        <v>40</v>
      </c>
      <c r="J157" t="s">
        <v>41</v>
      </c>
      <c r="K157" t="str">
        <f>CONCATENATE(Table1[[#This Row],[First ]]," ",Table1[[#This Row],[Last name]])</f>
        <v>Doug Smith</v>
      </c>
      <c r="L157" t="s">
        <v>18</v>
      </c>
    </row>
    <row r="158" spans="1:12">
      <c r="A158" s="1" t="s">
        <v>28</v>
      </c>
      <c r="B158" s="2">
        <v>1157</v>
      </c>
      <c r="C158">
        <v>9212</v>
      </c>
      <c r="D158" t="s">
        <v>10</v>
      </c>
      <c r="E158" s="4">
        <v>4</v>
      </c>
      <c r="F158" s="4">
        <v>7</v>
      </c>
      <c r="G158" s="5">
        <f t="shared" si="8"/>
        <v>3</v>
      </c>
      <c r="H158" s="4">
        <f t="shared" si="9"/>
        <v>0.30000000000000004</v>
      </c>
      <c r="I158" t="s">
        <v>40</v>
      </c>
      <c r="J158" t="s">
        <v>41</v>
      </c>
      <c r="K158" t="str">
        <f>CONCATENATE(Table1[[#This Row],[First ]]," ",Table1[[#This Row],[Last name]])</f>
        <v>Doug Smith</v>
      </c>
      <c r="L158" t="s">
        <v>19</v>
      </c>
    </row>
    <row r="159" spans="1:12">
      <c r="A159" s="1" t="s">
        <v>29</v>
      </c>
      <c r="B159" s="2">
        <v>1158</v>
      </c>
      <c r="C159">
        <v>8722</v>
      </c>
      <c r="D159" t="s">
        <v>6</v>
      </c>
      <c r="E159" s="4">
        <v>344</v>
      </c>
      <c r="F159" s="4">
        <v>502</v>
      </c>
      <c r="G159" s="5">
        <f t="shared" si="8"/>
        <v>158</v>
      </c>
      <c r="H159" s="4">
        <f t="shared" si="9"/>
        <v>31.6</v>
      </c>
      <c r="I159" t="s">
        <v>36</v>
      </c>
      <c r="J159" t="s">
        <v>37</v>
      </c>
      <c r="K159" t="str">
        <f>CONCATENATE(Table1[[#This Row],[First ]]," ",Table1[[#This Row],[Last name]])</f>
        <v>Chalie Barns</v>
      </c>
      <c r="L159" t="s">
        <v>17</v>
      </c>
    </row>
    <row r="160" spans="1:12">
      <c r="A160" s="1" t="s">
        <v>29</v>
      </c>
      <c r="B160" s="2">
        <v>1159</v>
      </c>
      <c r="C160">
        <v>6622</v>
      </c>
      <c r="D160" t="s">
        <v>7</v>
      </c>
      <c r="E160" s="4">
        <v>42</v>
      </c>
      <c r="F160" s="4">
        <v>77</v>
      </c>
      <c r="G160" s="5">
        <f t="shared" si="8"/>
        <v>35</v>
      </c>
      <c r="H160" s="4">
        <f t="shared" si="9"/>
        <v>7</v>
      </c>
      <c r="I160" t="s">
        <v>40</v>
      </c>
      <c r="J160" t="s">
        <v>41</v>
      </c>
      <c r="K160" t="str">
        <f>CONCATENATE(Table1[[#This Row],[First ]]," ",Table1[[#This Row],[Last name]])</f>
        <v>Doug Smith</v>
      </c>
      <c r="L160" t="s">
        <v>18</v>
      </c>
    </row>
    <row r="161" spans="1:12">
      <c r="A161" s="1" t="s">
        <v>29</v>
      </c>
      <c r="B161" s="2">
        <v>1160</v>
      </c>
      <c r="C161">
        <v>9822</v>
      </c>
      <c r="D161" t="s">
        <v>5</v>
      </c>
      <c r="E161" s="4">
        <v>58.3</v>
      </c>
      <c r="F161" s="4">
        <v>98.4</v>
      </c>
      <c r="G161" s="5">
        <f t="shared" si="8"/>
        <v>40.100000000000009</v>
      </c>
      <c r="H161" s="4">
        <f t="shared" si="9"/>
        <v>8.0200000000000014</v>
      </c>
      <c r="I161" t="s">
        <v>42</v>
      </c>
      <c r="J161" t="s">
        <v>43</v>
      </c>
      <c r="K161" t="str">
        <f>CONCATENATE(Table1[[#This Row],[First ]]," ",Table1[[#This Row],[Last name]])</f>
        <v>Hellen Johnson</v>
      </c>
      <c r="L161" t="s">
        <v>17</v>
      </c>
    </row>
    <row r="162" spans="1:12">
      <c r="A162" s="1" t="s">
        <v>29</v>
      </c>
      <c r="B162" s="2">
        <v>1161</v>
      </c>
      <c r="C162">
        <v>4421</v>
      </c>
      <c r="D162" t="s">
        <v>9</v>
      </c>
      <c r="E162" s="4">
        <v>45</v>
      </c>
      <c r="F162" s="4">
        <v>87</v>
      </c>
      <c r="G162" s="5">
        <f t="shared" ref="G162:G193" si="10">F162-E162</f>
        <v>42</v>
      </c>
      <c r="H162" s="4">
        <f t="shared" ref="H162:H193" si="11">IF(F162&gt;50,G162*0.2,G162*0.1)</f>
        <v>8.4</v>
      </c>
      <c r="I162" t="s">
        <v>38</v>
      </c>
      <c r="J162" t="s">
        <v>39</v>
      </c>
      <c r="K162" t="str">
        <f>CONCATENATE(Table1[[#This Row],[First ]]," ",Table1[[#This Row],[Last name]])</f>
        <v>Juan Hernandez</v>
      </c>
      <c r="L162" t="s">
        <v>18</v>
      </c>
    </row>
    <row r="163" spans="1:12">
      <c r="A163" s="1" t="s">
        <v>29</v>
      </c>
      <c r="B163" s="2">
        <v>1162</v>
      </c>
      <c r="C163">
        <v>9212</v>
      </c>
      <c r="D163" t="s">
        <v>10</v>
      </c>
      <c r="E163" s="4">
        <v>4</v>
      </c>
      <c r="F163" s="4">
        <v>7</v>
      </c>
      <c r="G163" s="5">
        <f t="shared" si="10"/>
        <v>3</v>
      </c>
      <c r="H163" s="4">
        <f t="shared" si="11"/>
        <v>0.30000000000000004</v>
      </c>
      <c r="I163" t="s">
        <v>36</v>
      </c>
      <c r="J163" t="s">
        <v>37</v>
      </c>
      <c r="K163" t="str">
        <f>CONCATENATE(Table1[[#This Row],[First ]]," ",Table1[[#This Row],[Last name]])</f>
        <v>Chalie Barns</v>
      </c>
      <c r="L163" t="s">
        <v>16</v>
      </c>
    </row>
    <row r="164" spans="1:12">
      <c r="A164" s="1" t="s">
        <v>29</v>
      </c>
      <c r="B164" s="2">
        <v>1163</v>
      </c>
      <c r="C164">
        <v>9212</v>
      </c>
      <c r="D164" t="s">
        <v>10</v>
      </c>
      <c r="E164" s="4">
        <v>4</v>
      </c>
      <c r="F164" s="4">
        <v>7</v>
      </c>
      <c r="G164" s="5">
        <f t="shared" si="10"/>
        <v>3</v>
      </c>
      <c r="H164" s="4">
        <f t="shared" si="11"/>
        <v>0.30000000000000004</v>
      </c>
      <c r="I164" t="s">
        <v>40</v>
      </c>
      <c r="J164" t="s">
        <v>41</v>
      </c>
      <c r="K164" t="str">
        <f>CONCATENATE(Table1[[#This Row],[First ]]," ",Table1[[#This Row],[Last name]])</f>
        <v>Doug Smith</v>
      </c>
      <c r="L164" t="s">
        <v>18</v>
      </c>
    </row>
    <row r="165" spans="1:12">
      <c r="A165" s="1" t="s">
        <v>29</v>
      </c>
      <c r="B165" s="2">
        <v>1164</v>
      </c>
      <c r="C165">
        <v>9822</v>
      </c>
      <c r="D165" t="s">
        <v>5</v>
      </c>
      <c r="E165" s="4">
        <v>58.3</v>
      </c>
      <c r="F165" s="4">
        <v>98.4</v>
      </c>
      <c r="G165" s="5">
        <f t="shared" si="10"/>
        <v>40.100000000000009</v>
      </c>
      <c r="H165" s="4">
        <f t="shared" si="11"/>
        <v>8.0200000000000014</v>
      </c>
      <c r="I165" t="s">
        <v>40</v>
      </c>
      <c r="J165" t="s">
        <v>41</v>
      </c>
      <c r="K165" t="str">
        <f>CONCATENATE(Table1[[#This Row],[First ]]," ",Table1[[#This Row],[Last name]])</f>
        <v>Doug Smith</v>
      </c>
      <c r="L165" t="s">
        <v>16</v>
      </c>
    </row>
    <row r="166" spans="1:12">
      <c r="A166" s="1" t="s">
        <v>29</v>
      </c>
      <c r="B166" s="2">
        <v>1165</v>
      </c>
      <c r="C166">
        <v>9822</v>
      </c>
      <c r="D166" t="s">
        <v>5</v>
      </c>
      <c r="E166" s="4">
        <v>58.3</v>
      </c>
      <c r="F166" s="4">
        <v>98.4</v>
      </c>
      <c r="G166" s="5">
        <f t="shared" si="10"/>
        <v>40.100000000000009</v>
      </c>
      <c r="H166" s="4">
        <f t="shared" si="11"/>
        <v>8.0200000000000014</v>
      </c>
      <c r="I166" t="s">
        <v>40</v>
      </c>
      <c r="J166" t="s">
        <v>41</v>
      </c>
      <c r="K166" t="str">
        <f>CONCATENATE(Table1[[#This Row],[First ]]," ",Table1[[#This Row],[Last name]])</f>
        <v>Doug Smith</v>
      </c>
      <c r="L166" t="s">
        <v>16</v>
      </c>
    </row>
    <row r="167" spans="1:12">
      <c r="A167" s="1" t="s">
        <v>29</v>
      </c>
      <c r="B167" s="2">
        <v>1166</v>
      </c>
      <c r="C167">
        <v>8722</v>
      </c>
      <c r="D167" t="s">
        <v>6</v>
      </c>
      <c r="E167" s="4">
        <v>344</v>
      </c>
      <c r="F167" s="4">
        <v>502</v>
      </c>
      <c r="G167" s="5">
        <f t="shared" si="10"/>
        <v>158</v>
      </c>
      <c r="H167" s="4">
        <f t="shared" si="11"/>
        <v>31.6</v>
      </c>
      <c r="I167" t="s">
        <v>40</v>
      </c>
      <c r="J167" t="s">
        <v>41</v>
      </c>
      <c r="K167" t="str">
        <f>CONCATENATE(Table1[[#This Row],[First ]]," ",Table1[[#This Row],[Last name]])</f>
        <v>Doug Smith</v>
      </c>
      <c r="L167" t="s">
        <v>17</v>
      </c>
    </row>
    <row r="168" spans="1:12">
      <c r="A168" s="1" t="s">
        <v>30</v>
      </c>
      <c r="B168" s="2">
        <v>1167</v>
      </c>
      <c r="C168">
        <v>2242</v>
      </c>
      <c r="D168" t="s">
        <v>8</v>
      </c>
      <c r="E168" s="4">
        <v>60</v>
      </c>
      <c r="F168" s="4">
        <v>124</v>
      </c>
      <c r="G168" s="5">
        <f t="shared" si="10"/>
        <v>64</v>
      </c>
      <c r="H168" s="4">
        <f t="shared" si="11"/>
        <v>12.8</v>
      </c>
      <c r="I168" t="s">
        <v>40</v>
      </c>
      <c r="J168" t="s">
        <v>41</v>
      </c>
      <c r="K168" t="str">
        <f>CONCATENATE(Table1[[#This Row],[First ]]," ",Table1[[#This Row],[Last name]])</f>
        <v>Doug Smith</v>
      </c>
      <c r="L168" t="s">
        <v>19</v>
      </c>
    </row>
    <row r="169" spans="1:12">
      <c r="A169" s="1" t="s">
        <v>30</v>
      </c>
      <c r="B169" s="2">
        <v>1168</v>
      </c>
      <c r="C169">
        <v>9822</v>
      </c>
      <c r="D169" t="s">
        <v>5</v>
      </c>
      <c r="E169" s="4">
        <v>58.3</v>
      </c>
      <c r="F169" s="4">
        <v>98.4</v>
      </c>
      <c r="G169" s="5">
        <f t="shared" si="10"/>
        <v>40.100000000000009</v>
      </c>
      <c r="H169" s="4">
        <f t="shared" si="11"/>
        <v>8.0200000000000014</v>
      </c>
      <c r="I169" t="s">
        <v>40</v>
      </c>
      <c r="J169" t="s">
        <v>41</v>
      </c>
      <c r="K169" t="str">
        <f>CONCATENATE(Table1[[#This Row],[First ]]," ",Table1[[#This Row],[Last name]])</f>
        <v>Doug Smith</v>
      </c>
      <c r="L169" t="s">
        <v>18</v>
      </c>
    </row>
    <row r="170" spans="1:12">
      <c r="A170" s="1" t="s">
        <v>30</v>
      </c>
      <c r="B170" s="2">
        <v>1169</v>
      </c>
      <c r="C170">
        <v>8722</v>
      </c>
      <c r="D170" t="s">
        <v>6</v>
      </c>
      <c r="E170" s="4">
        <v>344</v>
      </c>
      <c r="F170" s="4">
        <v>502</v>
      </c>
      <c r="G170" s="5">
        <f t="shared" si="10"/>
        <v>158</v>
      </c>
      <c r="H170" s="4">
        <f t="shared" si="11"/>
        <v>31.6</v>
      </c>
      <c r="I170" t="s">
        <v>40</v>
      </c>
      <c r="J170" t="s">
        <v>41</v>
      </c>
      <c r="K170" t="str">
        <f>CONCATENATE(Table1[[#This Row],[First ]]," ",Table1[[#This Row],[Last name]])</f>
        <v>Doug Smith</v>
      </c>
      <c r="L170" t="s">
        <v>21</v>
      </c>
    </row>
    <row r="171" spans="1:12">
      <c r="A171" s="1" t="s">
        <v>30</v>
      </c>
      <c r="B171" s="2">
        <v>1170</v>
      </c>
      <c r="C171">
        <v>4421</v>
      </c>
      <c r="D171" t="s">
        <v>9</v>
      </c>
      <c r="E171" s="4">
        <v>45</v>
      </c>
      <c r="F171" s="4">
        <v>87</v>
      </c>
      <c r="G171" s="5">
        <f t="shared" si="10"/>
        <v>42</v>
      </c>
      <c r="H171" s="4">
        <f t="shared" si="11"/>
        <v>8.4</v>
      </c>
      <c r="I171" t="s">
        <v>36</v>
      </c>
      <c r="J171" t="s">
        <v>37</v>
      </c>
      <c r="K171" t="str">
        <f>CONCATENATE(Table1[[#This Row],[First ]]," ",Table1[[#This Row],[Last name]])</f>
        <v>Chalie Barns</v>
      </c>
      <c r="L171" t="s">
        <v>18</v>
      </c>
    </row>
    <row r="172" spans="1:12">
      <c r="A172" s="1" t="s">
        <v>30</v>
      </c>
      <c r="B172" s="2">
        <v>1171</v>
      </c>
      <c r="C172">
        <v>4421</v>
      </c>
      <c r="D172" t="s">
        <v>9</v>
      </c>
      <c r="E172" s="4">
        <v>45</v>
      </c>
      <c r="F172" s="4">
        <v>87</v>
      </c>
      <c r="G172" s="5">
        <f t="shared" si="10"/>
        <v>42</v>
      </c>
      <c r="H172" s="4">
        <f t="shared" si="11"/>
        <v>8.4</v>
      </c>
      <c r="I172" t="s">
        <v>38</v>
      </c>
      <c r="J172" t="s">
        <v>39</v>
      </c>
      <c r="K172" t="str">
        <f>CONCATENATE(Table1[[#This Row],[First ]]," ",Table1[[#This Row],[Last name]])</f>
        <v>Juan Hernandez</v>
      </c>
      <c r="L172" t="s">
        <v>17</v>
      </c>
    </row>
    <row r="174" spans="1:12">
      <c r="A174" s="1" t="s">
        <v>45</v>
      </c>
      <c r="F174" s="5">
        <f>SUM(F2:F172)</f>
        <v>17110.599999999995</v>
      </c>
    </row>
    <row r="175" spans="1:12">
      <c r="A175" s="1" t="s">
        <v>46</v>
      </c>
      <c r="F175" s="4">
        <f>SUMIF(F2:F172,"&gt;50")</f>
        <v>16088.399999999994</v>
      </c>
    </row>
    <row r="176" spans="1:12">
      <c r="A176" s="1" t="s">
        <v>47</v>
      </c>
      <c r="F176" s="4">
        <f>SUMIF(F2:F172,"&lt;=50")</f>
        <v>1022.1999999999997</v>
      </c>
    </row>
    <row r="177" spans="6:6">
      <c r="F177" s="4"/>
    </row>
  </sheetData>
  <sortState xmlns:xlrd2="http://schemas.microsoft.com/office/spreadsheetml/2017/richdata2" ref="A2:K172">
    <sortCondition ref="B2:B172"/>
  </sortState>
  <dataConsolidate topLabels="1">
    <dataRefs count="1">
      <dataRef ref="A2:G59" sheet="Working Sheet"/>
    </dataRefs>
  </dataConsolidate>
  <conditionalFormatting sqref="F1:F172">
    <cfRule type="iconSet" priority="1">
      <iconSet>
        <cfvo type="percent" val="0"/>
        <cfvo type="num" val="50"/>
        <cfvo type="percent" val="51"/>
      </iconSet>
    </cfRule>
  </conditionalFormatting>
  <pageMargins left="0.75" right="0.75" top="1" bottom="1" header="0.5" footer="0.5"/>
  <pageSetup orientation="portrait" horizontalDpi="4294967292" verticalDpi="4294967292" r:id="rId1"/>
  <ignoredErrors>
    <ignoredError sqref="K2 K3:K172" calculatedColumn="1"/>
  </ignoredErrors>
  <legacyDrawing r:id="rId2"/>
  <tableParts count="1">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2"/>
  <sheetViews>
    <sheetView topLeftCell="A2" workbookViewId="0">
      <selection activeCell="A10" sqref="A10"/>
    </sheetView>
  </sheetViews>
  <sheetFormatPr defaultRowHeight="15.75"/>
  <cols>
    <col min="1" max="1" width="12.125" bestFit="1" customWidth="1"/>
    <col min="2" max="2" width="14.875" bestFit="1" customWidth="1"/>
  </cols>
  <sheetData>
    <row r="3" spans="1:2">
      <c r="A3" s="7" t="s">
        <v>49</v>
      </c>
      <c r="B3" t="s">
        <v>48</v>
      </c>
    </row>
    <row r="4" spans="1:2">
      <c r="A4" s="8" t="s">
        <v>37</v>
      </c>
      <c r="B4" s="6">
        <v>6003.5</v>
      </c>
    </row>
    <row r="5" spans="1:2">
      <c r="A5" s="9" t="s">
        <v>36</v>
      </c>
      <c r="B5" s="6">
        <v>6003.5</v>
      </c>
    </row>
    <row r="6" spans="1:2">
      <c r="A6" s="8" t="s">
        <v>39</v>
      </c>
      <c r="B6" s="6">
        <v>2410.6999999999998</v>
      </c>
    </row>
    <row r="7" spans="1:2">
      <c r="A7" s="9" t="s">
        <v>38</v>
      </c>
      <c r="B7" s="6">
        <v>2410.6999999999998</v>
      </c>
    </row>
    <row r="8" spans="1:2">
      <c r="A8" s="8" t="s">
        <v>43</v>
      </c>
      <c r="B8" s="6">
        <v>3035.3</v>
      </c>
    </row>
    <row r="9" spans="1:2">
      <c r="A9" s="9" t="s">
        <v>42</v>
      </c>
      <c r="B9" s="6">
        <v>3035.3</v>
      </c>
    </row>
    <row r="10" spans="1:2">
      <c r="A10" s="8" t="s">
        <v>41</v>
      </c>
      <c r="B10" s="6">
        <v>5661.1</v>
      </c>
    </row>
    <row r="11" spans="1:2">
      <c r="A11" s="9" t="s">
        <v>40</v>
      </c>
      <c r="B11" s="6">
        <v>5661.1</v>
      </c>
    </row>
    <row r="12" spans="1:2">
      <c r="A12" s="8" t="s">
        <v>50</v>
      </c>
      <c r="B12" s="6">
        <v>17110.599999999999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29"/>
  <sheetViews>
    <sheetView tabSelected="1" topLeftCell="A20" workbookViewId="0">
      <selection activeCell="C33" sqref="C33"/>
    </sheetView>
  </sheetViews>
  <sheetFormatPr defaultRowHeight="15.75"/>
  <cols>
    <col min="1" max="1" width="12.125" style="11" customWidth="1"/>
    <col min="2" max="2" width="14.875" style="11" customWidth="1"/>
    <col min="3" max="3" width="13.625" style="11" bestFit="1" customWidth="1"/>
    <col min="4" max="10" width="9" style="11"/>
    <col min="11" max="11" width="12.125" style="11" bestFit="1" customWidth="1"/>
    <col min="12" max="12" width="14.875" style="11" bestFit="1" customWidth="1"/>
    <col min="13" max="16384" width="9" style="11"/>
  </cols>
  <sheetData>
    <row r="2" spans="1:12">
      <c r="A2" s="16" t="s">
        <v>70</v>
      </c>
      <c r="B2" s="16"/>
    </row>
    <row r="3" spans="1:12">
      <c r="A3" s="10" t="s">
        <v>49</v>
      </c>
      <c r="B3" s="11" t="s">
        <v>48</v>
      </c>
      <c r="K3" s="16" t="s">
        <v>69</v>
      </c>
      <c r="L3" s="16"/>
    </row>
    <row r="4" spans="1:12">
      <c r="A4" s="12" t="s">
        <v>37</v>
      </c>
      <c r="B4" s="13">
        <v>6003.5</v>
      </c>
      <c r="K4" s="10" t="s">
        <v>49</v>
      </c>
      <c r="L4" s="11" t="s">
        <v>48</v>
      </c>
    </row>
    <row r="5" spans="1:12">
      <c r="A5" s="14" t="s">
        <v>36</v>
      </c>
      <c r="B5" s="13">
        <v>6003.5</v>
      </c>
      <c r="K5" s="12" t="s">
        <v>23</v>
      </c>
      <c r="L5" s="13">
        <v>1418.6999999999998</v>
      </c>
    </row>
    <row r="6" spans="1:12">
      <c r="A6" s="12" t="s">
        <v>39</v>
      </c>
      <c r="B6" s="13">
        <v>2410.7000000000003</v>
      </c>
      <c r="K6" s="12" t="s">
        <v>31</v>
      </c>
      <c r="L6" s="13">
        <v>510.7</v>
      </c>
    </row>
    <row r="7" spans="1:12">
      <c r="A7" s="14" t="s">
        <v>38</v>
      </c>
      <c r="B7" s="13">
        <v>2410.7000000000003</v>
      </c>
      <c r="K7" s="12" t="s">
        <v>24</v>
      </c>
      <c r="L7" s="13">
        <v>971.19999999999993</v>
      </c>
    </row>
    <row r="8" spans="1:12">
      <c r="A8" s="12" t="s">
        <v>43</v>
      </c>
      <c r="B8" s="13">
        <v>3035.3</v>
      </c>
      <c r="K8" s="12" t="s">
        <v>25</v>
      </c>
      <c r="L8" s="13">
        <v>1875.4</v>
      </c>
    </row>
    <row r="9" spans="1:12">
      <c r="A9" s="14" t="s">
        <v>42</v>
      </c>
      <c r="B9" s="13">
        <v>3035.3</v>
      </c>
      <c r="K9" s="12" t="s">
        <v>26</v>
      </c>
      <c r="L9" s="13">
        <v>347.40000000000003</v>
      </c>
    </row>
    <row r="10" spans="1:12">
      <c r="A10" s="12" t="s">
        <v>41</v>
      </c>
      <c r="B10" s="13">
        <v>5661.0999999999985</v>
      </c>
      <c r="K10" s="12" t="s">
        <v>27</v>
      </c>
      <c r="L10" s="13">
        <v>2513.6000000000004</v>
      </c>
    </row>
    <row r="11" spans="1:12">
      <c r="A11" s="14" t="s">
        <v>40</v>
      </c>
      <c r="B11" s="13">
        <v>5661.0999999999985</v>
      </c>
      <c r="K11" s="12" t="s">
        <v>28</v>
      </c>
      <c r="L11" s="13">
        <v>1153.4000000000001</v>
      </c>
    </row>
    <row r="12" spans="1:12">
      <c r="A12" s="12" t="s">
        <v>50</v>
      </c>
      <c r="B12" s="13">
        <v>17110.599999999999</v>
      </c>
      <c r="K12" s="12" t="s">
        <v>29</v>
      </c>
      <c r="L12" s="13">
        <v>1477.1999999999998</v>
      </c>
    </row>
    <row r="13" spans="1:12">
      <c r="K13" s="12" t="s">
        <v>30</v>
      </c>
      <c r="L13" s="13">
        <v>898.4</v>
      </c>
    </row>
    <row r="14" spans="1:12">
      <c r="K14" s="12" t="s">
        <v>32</v>
      </c>
      <c r="L14" s="13">
        <v>409.50000000000006</v>
      </c>
    </row>
    <row r="15" spans="1:12">
      <c r="A15" s="15" t="s">
        <v>51</v>
      </c>
      <c r="B15" s="15"/>
      <c r="K15" s="12" t="s">
        <v>33</v>
      </c>
      <c r="L15" s="13">
        <v>3992.3</v>
      </c>
    </row>
    <row r="16" spans="1:12">
      <c r="A16" s="10" t="s">
        <v>49</v>
      </c>
      <c r="B16" s="11" t="s">
        <v>48</v>
      </c>
      <c r="K16" s="12" t="s">
        <v>34</v>
      </c>
      <c r="L16" s="13">
        <v>1542.8</v>
      </c>
    </row>
    <row r="17" spans="1:12">
      <c r="A17" s="12" t="s">
        <v>10</v>
      </c>
      <c r="B17" s="13">
        <v>77</v>
      </c>
      <c r="K17" s="12" t="s">
        <v>50</v>
      </c>
      <c r="L17" s="13">
        <v>17110.599999999999</v>
      </c>
    </row>
    <row r="18" spans="1:12">
      <c r="A18" s="12" t="s">
        <v>7</v>
      </c>
      <c r="B18" s="13">
        <v>693</v>
      </c>
    </row>
    <row r="19" spans="1:12">
      <c r="A19" s="12" t="s">
        <v>12</v>
      </c>
      <c r="B19" s="13">
        <v>183.99999999999994</v>
      </c>
    </row>
    <row r="20" spans="1:12">
      <c r="A20" s="12" t="s">
        <v>13</v>
      </c>
      <c r="B20" s="13">
        <v>210</v>
      </c>
    </row>
    <row r="21" spans="1:12">
      <c r="A21" s="12" t="s">
        <v>8</v>
      </c>
      <c r="B21" s="13">
        <v>1984</v>
      </c>
    </row>
    <row r="22" spans="1:12">
      <c r="A22" s="12" t="s">
        <v>14</v>
      </c>
      <c r="B22" s="13">
        <v>160</v>
      </c>
    </row>
    <row r="23" spans="1:12">
      <c r="A23" s="12" t="s">
        <v>11</v>
      </c>
      <c r="B23" s="13">
        <v>391.20000000000016</v>
      </c>
      <c r="K23" s="16" t="s">
        <v>68</v>
      </c>
      <c r="L23" s="16"/>
    </row>
    <row r="24" spans="1:12">
      <c r="A24" s="12" t="s">
        <v>5</v>
      </c>
      <c r="B24" s="13">
        <v>2066.4000000000005</v>
      </c>
      <c r="K24" s="10" t="s">
        <v>49</v>
      </c>
      <c r="L24" s="11" t="s">
        <v>67</v>
      </c>
    </row>
    <row r="25" spans="1:12">
      <c r="A25" s="12" t="s">
        <v>9</v>
      </c>
      <c r="B25" s="13">
        <v>1305</v>
      </c>
      <c r="K25" s="12" t="s">
        <v>37</v>
      </c>
      <c r="L25" s="11">
        <v>396.75000000000011</v>
      </c>
    </row>
    <row r="26" spans="1:12">
      <c r="A26" s="12" t="s">
        <v>6</v>
      </c>
      <c r="B26" s="13">
        <v>10040</v>
      </c>
      <c r="K26" s="12" t="s">
        <v>39</v>
      </c>
      <c r="L26" s="11">
        <v>193.81000000000009</v>
      </c>
    </row>
    <row r="27" spans="1:12">
      <c r="A27" s="12" t="s">
        <v>50</v>
      </c>
      <c r="B27" s="13">
        <v>17110.599999999999</v>
      </c>
      <c r="K27" s="12" t="s">
        <v>43</v>
      </c>
      <c r="L27" s="11">
        <v>209.45000000000007</v>
      </c>
    </row>
    <row r="28" spans="1:12">
      <c r="K28" s="12" t="s">
        <v>41</v>
      </c>
      <c r="L28" s="11">
        <v>432.7700000000001</v>
      </c>
    </row>
    <row r="29" spans="1:12">
      <c r="K29" s="12" t="s">
        <v>50</v>
      </c>
      <c r="L29" s="11">
        <v>1232.7800000000002</v>
      </c>
    </row>
  </sheetData>
  <mergeCells count="4">
    <mergeCell ref="A15:B15"/>
    <mergeCell ref="K23:L23"/>
    <mergeCell ref="K3:L3"/>
    <mergeCell ref="A2:B2"/>
  </mergeCell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8752F-D71A-455B-9AD4-A0AB5C10FAE9}">
  <dimension ref="A1:A6"/>
  <sheetViews>
    <sheetView workbookViewId="0">
      <selection activeCell="A2" sqref="A2"/>
    </sheetView>
  </sheetViews>
  <sheetFormatPr defaultRowHeight="15.75"/>
  <cols>
    <col min="1" max="1" width="81.75" customWidth="1"/>
  </cols>
  <sheetData>
    <row r="1" spans="1:1" ht="31.5">
      <c r="A1" s="3" t="s">
        <v>71</v>
      </c>
    </row>
    <row r="2" spans="1:1">
      <c r="A2" t="s">
        <v>56</v>
      </c>
    </row>
    <row r="3" spans="1:1">
      <c r="A3" t="s">
        <v>57</v>
      </c>
    </row>
    <row r="4" spans="1:1">
      <c r="A4" t="s">
        <v>58</v>
      </c>
    </row>
    <row r="5" spans="1:1">
      <c r="A5" t="s">
        <v>59</v>
      </c>
    </row>
    <row r="6" spans="1:1">
      <c r="A6"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Z1001:Z1002"/>
  <sheetViews>
    <sheetView showGridLines="0" showRowColHeaders="0" showRuler="0" workbookViewId="0"/>
  </sheetViews>
  <sheetFormatPr defaultRowHeight="15.75"/>
  <cols>
    <col min="26" max="26" width="41.25" bestFit="1" customWidth="1"/>
  </cols>
  <sheetData>
    <row r="1001" spans="26:26">
      <c r="Z1001" t="s">
        <v>54</v>
      </c>
    </row>
    <row r="1002" spans="26:26">
      <c r="Z1002" t="s">
        <v>55</v>
      </c>
    </row>
  </sheetData>
  <printOptions horizontalCentered="1" verticalCentered="1"/>
  <pageMargins left="0.7" right="0.7" top="0.75" bottom="0.75" header="0.3" footer="0.3"/>
  <pageSetup orientation="landscape" horizontalDpi="0" verticalDpi="0" r:id="rId1"/>
  <customProperties>
    <customPr name="Microsoft.ReportingServices.InteractiveReport.Excel.Connection" r:id="rId2"/>
    <customPr name="Microsoft.ReportingServices.InteractiveReport.Excel.Id" r:id="rId3"/>
    <customPr name="Microsoft.ReportingServices.InteractiveReport.Excel.Image" r:id="rId4"/>
    <customPr name="Microsoft.ReportingServices.InteractiveReport.Excel.Version" r:id="rId5"/>
  </customProperties>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Original Sheet</vt:lpstr>
      <vt:lpstr>Working Sheet</vt:lpstr>
      <vt:lpstr>Pivot Table 1</vt:lpstr>
      <vt:lpstr>Pivot table 2</vt:lpstr>
      <vt:lpstr>Explanation</vt:lpstr>
      <vt:lpstr>Power View1</vt:lpstr>
      <vt:lpstr>'Power View1'!Print_Area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 David Sluiter</dc:creator>
  <cp:lastModifiedBy>HP</cp:lastModifiedBy>
  <cp:lastPrinted>2023-11-21T01:09:15Z</cp:lastPrinted>
  <dcterms:created xsi:type="dcterms:W3CDTF">2014-06-11T22:14:31Z</dcterms:created>
  <dcterms:modified xsi:type="dcterms:W3CDTF">2023-11-21T09:44:18Z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