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work\Irland\"/>
    </mc:Choice>
  </mc:AlternateContent>
  <xr:revisionPtr revIDLastSave="0" documentId="13_ncr:1_{D912A441-E649-412A-B8AB-63D99E2A5F6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del Areas" sheetId="1" r:id="rId1"/>
    <sheet name="SVG Links" sheetId="2" r:id="rId2"/>
    <sheet name="Floor Status" sheetId="3" r:id="rId3"/>
  </sheets>
  <definedNames>
    <definedName name="_xlnm._FilterDatabase" localSheetId="0" hidden="1">'Model Areas'!$C$2:$F$51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E29" i="3" l="1"/>
  <c r="E30" i="3"/>
  <c r="J30" i="3" s="1"/>
  <c r="E31" i="3"/>
  <c r="E32" i="3"/>
  <c r="F32" i="3" s="1"/>
  <c r="E33" i="3"/>
  <c r="F33" i="3" s="1"/>
  <c r="E34" i="3"/>
  <c r="J34" i="3" s="1"/>
  <c r="E35" i="3"/>
  <c r="H35" i="3" s="1"/>
  <c r="E36" i="3"/>
  <c r="I36" i="3" s="1"/>
  <c r="E37" i="3"/>
  <c r="E38" i="3"/>
  <c r="I38" i="3" s="1"/>
  <c r="E25" i="3"/>
  <c r="M25" i="3" s="1"/>
  <c r="E26" i="3"/>
  <c r="F26" i="3" s="1"/>
  <c r="N26" i="3" s="1"/>
  <c r="E27" i="3"/>
  <c r="F27" i="3" s="1"/>
  <c r="E28" i="3"/>
  <c r="F28" i="3" s="1"/>
  <c r="E3" i="3"/>
  <c r="M3" i="3" s="1"/>
  <c r="E4" i="3"/>
  <c r="L4" i="3" s="1"/>
  <c r="E5" i="3"/>
  <c r="G5" i="3" s="1"/>
  <c r="E6" i="3"/>
  <c r="L6" i="3" s="1"/>
  <c r="E7" i="3"/>
  <c r="G7" i="3" s="1"/>
  <c r="E8" i="3"/>
  <c r="I8" i="3" s="1"/>
  <c r="E9" i="3"/>
  <c r="J9" i="3" s="1"/>
  <c r="E10" i="3"/>
  <c r="F10" i="3" s="1"/>
  <c r="N10" i="3" s="1"/>
  <c r="E11" i="3"/>
  <c r="G11" i="3" s="1"/>
  <c r="E12" i="3"/>
  <c r="H12" i="3" s="1"/>
  <c r="E13" i="3"/>
  <c r="G13" i="3" s="1"/>
  <c r="E14" i="3"/>
  <c r="G14" i="3" s="1"/>
  <c r="E15" i="3"/>
  <c r="G15" i="3" s="1"/>
  <c r="E16" i="3"/>
  <c r="K16" i="3" s="1"/>
  <c r="E17" i="3"/>
  <c r="E18" i="3"/>
  <c r="G18" i="3" s="1"/>
  <c r="E19" i="3"/>
  <c r="J19" i="3" s="1"/>
  <c r="E20" i="3"/>
  <c r="H20" i="3" s="1"/>
  <c r="E21" i="3"/>
  <c r="H21" i="3" s="1"/>
  <c r="E22" i="3"/>
  <c r="G22" i="3" s="1"/>
  <c r="E23" i="3"/>
  <c r="H23" i="3" s="1"/>
  <c r="E24" i="3"/>
  <c r="E2" i="3"/>
  <c r="N2" i="3" s="1"/>
  <c r="L26" i="3" l="1"/>
  <c r="H26" i="3"/>
  <c r="J26" i="3"/>
  <c r="K27" i="3"/>
  <c r="G27" i="3"/>
  <c r="K26" i="3"/>
  <c r="G26" i="3"/>
  <c r="F29" i="3"/>
  <c r="G29" i="3" s="1"/>
  <c r="N28" i="3"/>
  <c r="N29" i="3"/>
  <c r="N27" i="3"/>
  <c r="J27" i="3"/>
  <c r="M29" i="3"/>
  <c r="L29" i="3"/>
  <c r="M28" i="3"/>
  <c r="I28" i="3"/>
  <c r="K29" i="3"/>
  <c r="M27" i="3"/>
  <c r="I27" i="3"/>
  <c r="J29" i="3"/>
  <c r="K28" i="3"/>
  <c r="G28" i="3"/>
  <c r="M26" i="3"/>
  <c r="I26" i="3"/>
  <c r="I29" i="3"/>
  <c r="J28" i="3"/>
  <c r="L28" i="3"/>
  <c r="H28" i="3"/>
  <c r="H29" i="3"/>
  <c r="L27" i="3"/>
  <c r="H27" i="3"/>
  <c r="G38" i="3"/>
  <c r="K38" i="3"/>
  <c r="M38" i="3"/>
  <c r="J38" i="3"/>
  <c r="F38" i="3"/>
  <c r="H38" i="3" s="1"/>
  <c r="N38" i="3"/>
  <c r="L38" i="3"/>
  <c r="K37" i="3"/>
  <c r="L37" i="3"/>
  <c r="J37" i="3"/>
  <c r="N37" i="3"/>
  <c r="I37" i="3"/>
  <c r="F37" i="3"/>
  <c r="G37" i="3" s="1"/>
  <c r="M37" i="3"/>
  <c r="H37" i="3"/>
  <c r="H36" i="3"/>
  <c r="F36" i="3"/>
  <c r="L36" i="3" s="1"/>
  <c r="N36" i="3"/>
  <c r="G36" i="3"/>
  <c r="M36" i="3"/>
  <c r="K36" i="3"/>
  <c r="J36" i="3"/>
  <c r="L35" i="3"/>
  <c r="F35" i="3"/>
  <c r="G35" i="3" s="1"/>
  <c r="K35" i="3"/>
  <c r="J35" i="3"/>
  <c r="M35" i="3"/>
  <c r="I35" i="3"/>
  <c r="N35" i="3"/>
  <c r="H34" i="3"/>
  <c r="I34" i="3"/>
  <c r="F34" i="3"/>
  <c r="G34" i="3" s="1"/>
  <c r="N34" i="3"/>
  <c r="L34" i="3"/>
  <c r="K34" i="3"/>
  <c r="K33" i="3"/>
  <c r="K32" i="3"/>
  <c r="I33" i="3"/>
  <c r="N33" i="3"/>
  <c r="H33" i="3"/>
  <c r="J32" i="3"/>
  <c r="I32" i="3"/>
  <c r="N32" i="3"/>
  <c r="H32" i="3"/>
  <c r="M33" i="3"/>
  <c r="G33" i="3"/>
  <c r="J33" i="3"/>
  <c r="M32" i="3"/>
  <c r="G32" i="3"/>
  <c r="L33" i="3"/>
  <c r="L32" i="3"/>
  <c r="M31" i="3"/>
  <c r="K31" i="3"/>
  <c r="F31" i="3"/>
  <c r="G31" i="3" s="1"/>
  <c r="N31" i="3"/>
  <c r="L31" i="3"/>
  <c r="J31" i="3"/>
  <c r="I31" i="3"/>
  <c r="H31" i="3"/>
  <c r="I30" i="3"/>
  <c r="F30" i="3"/>
  <c r="G30" i="3" s="1"/>
  <c r="H30" i="3"/>
  <c r="N30" i="3"/>
  <c r="M30" i="3"/>
  <c r="L30" i="3"/>
  <c r="K30" i="3"/>
  <c r="F18" i="3"/>
  <c r="N18" i="3" s="1"/>
  <c r="F8" i="3"/>
  <c r="L8" i="3" s="1"/>
  <c r="G2" i="3"/>
  <c r="I22" i="3"/>
  <c r="L18" i="3"/>
  <c r="L10" i="3"/>
  <c r="F22" i="3"/>
  <c r="N22" i="3" s="1"/>
  <c r="K22" i="3"/>
  <c r="M10" i="3"/>
  <c r="K21" i="3"/>
  <c r="J10" i="3"/>
  <c r="K24" i="3"/>
  <c r="M20" i="3"/>
  <c r="H10" i="3"/>
  <c r="H22" i="3"/>
  <c r="J24" i="3"/>
  <c r="G20" i="3"/>
  <c r="G10" i="3"/>
  <c r="K10" i="3"/>
  <c r="M23" i="3"/>
  <c r="M18" i="3"/>
  <c r="G23" i="3"/>
  <c r="I18" i="3"/>
  <c r="H18" i="3"/>
  <c r="L23" i="3"/>
  <c r="F24" i="3"/>
  <c r="N24" i="3" s="1"/>
  <c r="M22" i="3"/>
  <c r="J12" i="3"/>
  <c r="F23" i="3"/>
  <c r="N23" i="3" s="1"/>
  <c r="L22" i="3"/>
  <c r="K11" i="3"/>
  <c r="M2" i="3"/>
  <c r="H24" i="3"/>
  <c r="G12" i="3"/>
  <c r="F21" i="3"/>
  <c r="N21" i="3" s="1"/>
  <c r="G24" i="3"/>
  <c r="G21" i="3"/>
  <c r="K18" i="3"/>
  <c r="M13" i="3"/>
  <c r="N11" i="3"/>
  <c r="F25" i="3"/>
  <c r="N25" i="3" s="1"/>
  <c r="F20" i="3"/>
  <c r="N20" i="3" s="1"/>
  <c r="K2" i="3"/>
  <c r="J22" i="3"/>
  <c r="J18" i="3"/>
  <c r="L13" i="3"/>
  <c r="M11" i="3"/>
  <c r="I10" i="3"/>
  <c r="I13" i="3"/>
  <c r="F13" i="3"/>
  <c r="N13" i="3" s="1"/>
  <c r="H2" i="3"/>
  <c r="K23" i="3"/>
  <c r="K20" i="3"/>
  <c r="J11" i="3"/>
  <c r="N8" i="3"/>
  <c r="J2" i="3"/>
  <c r="F14" i="3"/>
  <c r="H14" i="3" s="1"/>
  <c r="L20" i="3"/>
  <c r="H13" i="3"/>
  <c r="N14" i="3"/>
  <c r="I11" i="3"/>
  <c r="F11" i="3"/>
  <c r="L11" i="3" s="1"/>
  <c r="M24" i="3"/>
  <c r="I23" i="3"/>
  <c r="M21" i="3"/>
  <c r="I20" i="3"/>
  <c r="M14" i="3"/>
  <c r="L12" i="3"/>
  <c r="H11" i="3"/>
  <c r="I2" i="3"/>
  <c r="F12" i="3"/>
  <c r="N12" i="3" s="1"/>
  <c r="J23" i="3"/>
  <c r="J20" i="3"/>
  <c r="M12" i="3"/>
  <c r="K8" i="3"/>
  <c r="L24" i="3"/>
  <c r="L21" i="3"/>
  <c r="L14" i="3"/>
  <c r="K12" i="3"/>
  <c r="K14" i="3"/>
  <c r="J14" i="3"/>
  <c r="I12" i="3"/>
  <c r="I21" i="3"/>
  <c r="I14" i="3"/>
  <c r="J21" i="3"/>
  <c r="L25" i="3"/>
  <c r="K25" i="3"/>
  <c r="J25" i="3"/>
  <c r="I25" i="3"/>
  <c r="H25" i="3"/>
  <c r="G25" i="3"/>
  <c r="I19" i="3"/>
  <c r="H19" i="3"/>
  <c r="G19" i="3"/>
  <c r="F19" i="3"/>
  <c r="L19" i="3" s="1"/>
  <c r="N19" i="3"/>
  <c r="M19" i="3"/>
  <c r="K19" i="3"/>
  <c r="F17" i="3"/>
  <c r="K17" i="3" s="1"/>
  <c r="H17" i="3"/>
  <c r="N17" i="3"/>
  <c r="L17" i="3"/>
  <c r="J17" i="3"/>
  <c r="I17" i="3"/>
  <c r="G17" i="3"/>
  <c r="M17" i="3"/>
  <c r="J16" i="3"/>
  <c r="I16" i="3"/>
  <c r="H16" i="3"/>
  <c r="F16" i="3"/>
  <c r="G16" i="3" s="1"/>
  <c r="M16" i="3"/>
  <c r="L16" i="3"/>
  <c r="N16" i="3"/>
  <c r="F15" i="3"/>
  <c r="J15" i="3" s="1"/>
  <c r="N15" i="3"/>
  <c r="M15" i="3"/>
  <c r="L15" i="3"/>
  <c r="K15" i="3"/>
  <c r="I15" i="3"/>
  <c r="H15" i="3"/>
  <c r="I9" i="3"/>
  <c r="H9" i="3"/>
  <c r="F9" i="3"/>
  <c r="M9" i="3" s="1"/>
  <c r="G9" i="3"/>
  <c r="K9" i="3"/>
  <c r="N9" i="3"/>
  <c r="L9" i="3"/>
  <c r="H8" i="3"/>
  <c r="G8" i="3"/>
  <c r="M8" i="3"/>
  <c r="J8" i="3"/>
  <c r="M7" i="3"/>
  <c r="N7" i="3"/>
  <c r="L7" i="3"/>
  <c r="J7" i="3"/>
  <c r="I7" i="3"/>
  <c r="F7" i="3"/>
  <c r="K7" i="3" s="1"/>
  <c r="H7" i="3"/>
  <c r="F6" i="3"/>
  <c r="J6" i="3" s="1"/>
  <c r="K6" i="3"/>
  <c r="I6" i="3"/>
  <c r="H6" i="3"/>
  <c r="G6" i="3"/>
  <c r="N6" i="3"/>
  <c r="M6" i="3"/>
  <c r="N5" i="3"/>
  <c r="M5" i="3"/>
  <c r="H5" i="3"/>
  <c r="F5" i="3"/>
  <c r="I5" i="3" s="1"/>
  <c r="L5" i="3"/>
  <c r="K5" i="3"/>
  <c r="J5" i="3"/>
  <c r="K4" i="3"/>
  <c r="J4" i="3"/>
  <c r="I4" i="3"/>
  <c r="G4" i="3"/>
  <c r="N4" i="3"/>
  <c r="M4" i="3"/>
  <c r="F4" i="3"/>
  <c r="H4" i="3" s="1"/>
  <c r="K3" i="3"/>
  <c r="I3" i="3"/>
  <c r="L3" i="3"/>
  <c r="J3" i="3"/>
  <c r="F3" i="3"/>
  <c r="G3" i="3" s="1"/>
  <c r="H3" i="3"/>
  <c r="N3" i="3"/>
  <c r="K13" i="3"/>
  <c r="J13" i="3"/>
  <c r="F2" i="3"/>
  <c r="L2" i="3" s="1"/>
  <c r="M34" i="3" l="1"/>
  <c r="I24" i="3"/>
</calcChain>
</file>

<file path=xl/sharedStrings.xml><?xml version="1.0" encoding="utf-8"?>
<sst xmlns="http://schemas.openxmlformats.org/spreadsheetml/2006/main" count="281" uniqueCount="125">
  <si>
    <t>Primary Containment Installation - External</t>
  </si>
  <si>
    <t>Primary Containment Installation - Logistics</t>
  </si>
  <si>
    <t>P1IN</t>
  </si>
  <si>
    <t>P10330</t>
  </si>
  <si>
    <t>P10430</t>
  </si>
  <si>
    <t>P10150</t>
  </si>
  <si>
    <t>P10520</t>
  </si>
  <si>
    <t>L10110</t>
  </si>
  <si>
    <t>L10210</t>
  </si>
  <si>
    <t>H10210</t>
  </si>
  <si>
    <t>P10570</t>
  </si>
  <si>
    <t>P10160</t>
  </si>
  <si>
    <t>P10470</t>
  </si>
  <si>
    <t>P10370</t>
  </si>
  <si>
    <t>P10550</t>
  </si>
  <si>
    <t>P10580</t>
  </si>
  <si>
    <t>P10240</t>
  </si>
  <si>
    <t>P10250</t>
  </si>
  <si>
    <t>P10140</t>
  </si>
  <si>
    <t>H10520</t>
  </si>
  <si>
    <t>P10410</t>
  </si>
  <si>
    <t>P10130</t>
  </si>
  <si>
    <t>P10320</t>
  </si>
  <si>
    <t>P10310</t>
  </si>
  <si>
    <t>P10420</t>
  </si>
  <si>
    <t>H10410</t>
  </si>
  <si>
    <t>H1R110</t>
  </si>
  <si>
    <t>P14M20</t>
  </si>
  <si>
    <t>L10320</t>
  </si>
  <si>
    <t>P10350</t>
  </si>
  <si>
    <t>P10450</t>
  </si>
  <si>
    <t>P10540</t>
  </si>
  <si>
    <t>P10260</t>
  </si>
  <si>
    <t>P10360</t>
  </si>
  <si>
    <t>P10460</t>
  </si>
  <si>
    <t>P10560</t>
  </si>
  <si>
    <t>H10110</t>
  </si>
  <si>
    <t>P10510</t>
  </si>
  <si>
    <t>L10310</t>
  </si>
  <si>
    <t>H10510</t>
  </si>
  <si>
    <t>P1R110</t>
  </si>
  <si>
    <t>P10170</t>
  </si>
  <si>
    <t>P10110</t>
  </si>
  <si>
    <t>P11M10</t>
  </si>
  <si>
    <t>P10120</t>
  </si>
  <si>
    <t>P10340</t>
  </si>
  <si>
    <t>P10440</t>
  </si>
  <si>
    <t>P10530</t>
  </si>
  <si>
    <t>H10310</t>
  </si>
  <si>
    <t>External</t>
  </si>
  <si>
    <t>L1R110</t>
  </si>
  <si>
    <t>Main Electrical Riser</t>
  </si>
  <si>
    <t>Batch Pool Lower</t>
  </si>
  <si>
    <t>Batch Reactor Hall</t>
  </si>
  <si>
    <t>Central Battery &amp; Data Room</t>
  </si>
  <si>
    <t>Charging Room</t>
  </si>
  <si>
    <t>Complete Area</t>
  </si>
  <si>
    <t>Complete Floor</t>
  </si>
  <si>
    <t>Corridor</t>
  </si>
  <si>
    <t>Corridor 026</t>
  </si>
  <si>
    <t>Corridor 325</t>
  </si>
  <si>
    <t>E/W Corridor</t>
  </si>
  <si>
    <t>Electrical Data &amp; Rack Room</t>
  </si>
  <si>
    <t>Electrical Lab &amp; UPS Room</t>
  </si>
  <si>
    <t>Electrical Room</t>
  </si>
  <si>
    <t>External Fan Area</t>
  </si>
  <si>
    <t>Feed Can Room</t>
  </si>
  <si>
    <t>First Floor AFD Room</t>
  </si>
  <si>
    <t>Fume hood Process Area</t>
  </si>
  <si>
    <t>Fume Hood Tech &amp; Surge Cans</t>
  </si>
  <si>
    <t>Fume Hood Walk On Ceiling</t>
  </si>
  <si>
    <t>GTE Lab</t>
  </si>
  <si>
    <t>Head Block</t>
  </si>
  <si>
    <t>Head Tank (Bottoms)</t>
  </si>
  <si>
    <t>Logistics Block</t>
  </si>
  <si>
    <t>MCC &amp; Central Data Room</t>
  </si>
  <si>
    <t>MCC &amp; Control Room</t>
  </si>
  <si>
    <t>Middle Plant Room</t>
  </si>
  <si>
    <t>N/S Corridor</t>
  </si>
  <si>
    <t>Office Area</t>
  </si>
  <si>
    <t>Plantroom</t>
  </si>
  <si>
    <t>Plantroom Level</t>
  </si>
  <si>
    <t>Process Block</t>
  </si>
  <si>
    <t>Process Block Corridor</t>
  </si>
  <si>
    <t>Process Block Uitilities</t>
  </si>
  <si>
    <t>TCU Platform</t>
  </si>
  <si>
    <t>Tech Space</t>
  </si>
  <si>
    <t>WRDM Lab</t>
  </si>
  <si>
    <t>U11M10</t>
  </si>
  <si>
    <t>Utilities FF</t>
  </si>
  <si>
    <t>Floor No.</t>
  </si>
  <si>
    <t>Ground Floor</t>
  </si>
  <si>
    <t>First Floor</t>
  </si>
  <si>
    <t>Link</t>
  </si>
  <si>
    <t>Area Name</t>
  </si>
  <si>
    <t>Current Status</t>
  </si>
  <si>
    <t>U10120</t>
  </si>
  <si>
    <t>U10110</t>
  </si>
  <si>
    <t>Utilities Area 1</t>
  </si>
  <si>
    <t>Utilities Area 2</t>
  </si>
  <si>
    <t>U10130</t>
  </si>
  <si>
    <t>Utilities Area 3</t>
  </si>
  <si>
    <t>Containment</t>
  </si>
  <si>
    <t>Fire Alarm</t>
  </si>
  <si>
    <t>Gas Detection</t>
  </si>
  <si>
    <t>Progress Status</t>
  </si>
  <si>
    <t>Data/Comms/Security</t>
  </si>
  <si>
    <t xml:space="preserve">Not Started </t>
  </si>
  <si>
    <t>Progress Num</t>
  </si>
  <si>
    <t>Pannels</t>
  </si>
  <si>
    <t>Lighting</t>
  </si>
  <si>
    <t>General Services</t>
  </si>
  <si>
    <t>https://raw.githubusercontent.com/Fayad95/RCM/main/First%20Floor%20.svg</t>
  </si>
  <si>
    <t>https://raw.githubusercontent.com/Fayad95/RCM/main/Ground%20Floor%20.svg</t>
  </si>
  <si>
    <t>Second Floor</t>
  </si>
  <si>
    <t>Third Floor</t>
  </si>
  <si>
    <t>https://raw.githubusercontent.com/Fayad95/RCM/main/Second%20Floor%20.svg</t>
  </si>
  <si>
    <t>https://raw.githubusercontent.com/Fayad95/RCM/main/Third%20Floor.svg</t>
  </si>
  <si>
    <t>Area ID</t>
  </si>
  <si>
    <t>Electrical Lab &amp; UPS Room 2</t>
  </si>
  <si>
    <t>Complete Area SF</t>
  </si>
  <si>
    <t>Tech Space SF</t>
  </si>
  <si>
    <t>N/S Corridor SF</t>
  </si>
  <si>
    <t>N/S Corridor TF</t>
  </si>
  <si>
    <t>Tech Space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</si>
</sst>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2" xfId="0" applyFont="1" applyFill="1" applyBorder="1"/>
    <xf numFmtId="0" fontId="0" fillId="7" borderId="0" xfId="0" applyFill="1"/>
    <xf numFmtId="0" fontId="0" fillId="0" borderId="2" xfId="0" applyFont="1" applyBorder="1"/>
    <xf numFmtId="0" fontId="0" fillId="0" borderId="0" xfId="0" applyFont="1" applyBorder="1"/>
    <xf numFmtId="0" fontId="1" fillId="2" borderId="0" xfId="0" applyFont="1" applyFill="1" applyBorder="1"/>
    <xf numFmtId="0" fontId="1" fillId="2" borderId="3" xfId="0" applyFont="1" applyFill="1" applyBorder="1"/>
    <xf numFmtId="2" fontId="1" fillId="2" borderId="0" xfId="0" applyNumberFormat="1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904FF-8DA3-4C4D-A4F2-A8B9B1D5FA55}" name="Model_Areas" displayName="Model_Areas" ref="C2:E55" totalsRowShown="0">
  <autoFilter ref="C2:E55" xr:uid="{04F904FF-8DA3-4C4D-A4F2-A8B9B1D5FA55}">
    <filterColumn colId="1">
      <filters>
        <filter val="Third Floor"/>
      </filters>
    </filterColumn>
  </autoFilter>
  <tableColumns count="3">
    <tableColumn id="2" xr3:uid="{077646A1-C10B-461C-9397-2669DEE35548}" name="Area Name"/>
    <tableColumn id="3" xr3:uid="{6B4A698B-5074-464C-81FF-00F8B40D391A}" name="Floor No."/>
    <tableColumn id="4" xr3:uid="{7335D356-717B-45CE-A2DA-BB5DD07E2BF6}" name="Area I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03E464-43C0-411F-9DD2-6F9098017372}" name="SVG_Links" displayName="SVG_Links" ref="A1:B5" totalsRowShown="0">
  <autoFilter ref="A1:B5" xr:uid="{2B03E464-43C0-411F-9DD2-6F9098017372}"/>
  <tableColumns count="2">
    <tableColumn id="1" xr3:uid="{7BEA5286-B703-496D-AFBC-B0CF7DDD6E04}" name="Floor No."/>
    <tableColumn id="2" xr3:uid="{550C3932-5823-4576-9250-A584C408B121}" name="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4D8BA-543A-4FBC-BF6A-F609FB582E74}" name="Floor_Status" displayName="Floor_Status" ref="A1:N38" totalsRowShown="0" headerRowDxfId="16" dataDxfId="15" tableBorderDxfId="14">
  <autoFilter ref="A1:N38" xr:uid="{6064D8BA-543A-4FBC-BF6A-F609FB582E74}"/>
  <tableColumns count="14">
    <tableColumn id="1" xr3:uid="{07BE0E34-B954-482F-9362-60EFCF6C5806}" name="Floor No." dataDxfId="13"/>
    <tableColumn id="2" xr3:uid="{6216CDE5-B02D-49AE-998D-5E816F965279}" name="Area Name" dataDxfId="12"/>
    <tableColumn id="3" xr3:uid="{65E6F78C-759B-4DBD-85F6-85A8B6BFEEC9}" name="Area ID" dataDxfId="11">
      <calculatedColumnFormula>VLOOKUP(B2,Model_Areas[#All],3,FALSE)</calculatedColumnFormula>
    </tableColumn>
    <tableColumn id="4" xr3:uid="{2E99ECF4-5886-4F42-9ED7-B5BA9133CD5A}" name="Current Status" dataDxfId="10"/>
    <tableColumn id="5" xr3:uid="{89FDF197-B188-4D81-A51E-AB525C367888}" name="Progress Status" dataDxfId="9">
      <calculatedColumnFormula>D2</calculatedColumnFormula>
    </tableColumn>
    <tableColumn id="6" xr3:uid="{85F55893-A4EE-4BC0-9D6B-91144684AFE3}" name="Progress Num" dataDxfId="8">
      <calculatedColumnFormula>IF(E2="Containment",1,IF(E2="Fire Alarm",2,IF(E2="Gas Detection",3,IF(E2="Lighting",4,IF(E2="General Services",5,IF(E2="Data/Comms/Security",6,IF(E2="Pannels",7,IF(E2="Not Started ",8))))))))</calculatedColumnFormula>
    </tableColumn>
    <tableColumn id="7" xr3:uid="{D3D2FE19-DBC8-4A2C-9198-EEC76883EA5A}" name="Containment" dataDxfId="7">
      <calculatedColumnFormula>IF($E2=G$1,$F2,"")</calculatedColumnFormula>
    </tableColumn>
    <tableColumn id="8" xr3:uid="{7EB35247-542D-492B-9F03-F79F839FCBAE}" name="Fire Alarm" dataDxfId="6">
      <calculatedColumnFormula>IF($E2=H$1,$F2,"")</calculatedColumnFormula>
    </tableColumn>
    <tableColumn id="9" xr3:uid="{47D8EB28-5C66-485E-AC1C-476A854258E1}" name="Gas Detection" dataDxfId="5">
      <calculatedColumnFormula>IF($E2=I$1,$F2,"")</calculatedColumnFormula>
    </tableColumn>
    <tableColumn id="10" xr3:uid="{2F21CA9A-ED44-430B-BD2C-20B3884D695C}" name="Lighting" dataDxfId="4">
      <calculatedColumnFormula>IF($E2=J$1,$F2,"")</calculatedColumnFormula>
    </tableColumn>
    <tableColumn id="11" xr3:uid="{3211368B-64A4-46C4-B737-270BA23DC3D2}" name="General Services" dataDxfId="3">
      <calculatedColumnFormula>IF($E2=K$1,$F2,"")</calculatedColumnFormula>
    </tableColumn>
    <tableColumn id="12" xr3:uid="{318AB17E-32C2-404E-9F33-1924AF2AE102}" name="Data/Comms/Security" dataDxfId="2">
      <calculatedColumnFormula>IF($E2=L$1,$F2,"")</calculatedColumnFormula>
    </tableColumn>
    <tableColumn id="13" xr3:uid="{34632D23-C512-462B-8C2E-7A9053DD2F9E}" name="Pannels" dataDxfId="1">
      <calculatedColumnFormula>IF($E2=M$1,$F2,"")</calculatedColumnFormula>
    </tableColumn>
    <tableColumn id="14" xr3:uid="{58D19088-8FF2-43AB-B90C-C2EEBEC26B42}" name="Not Started " dataDxfId="0">
      <calculatedColumnFormula>IF($E2=N$1,$F2,"")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55"/>
  <sheetViews>
    <sheetView workbookViewId="0">
      <selection activeCell="C56" sqref="C56"/>
    </sheetView>
  </sheetViews>
  <sheetFormatPr defaultRowHeight="13.8" x14ac:dyDescent="0.25"/>
  <cols>
    <col min="3" max="3" width="35.796875" bestFit="1" customWidth="1"/>
    <col min="4" max="4" width="60.59765625" bestFit="1" customWidth="1"/>
    <col min="5" max="5" width="11.5" bestFit="1" customWidth="1"/>
    <col min="6" max="6" width="17.296875" bestFit="1" customWidth="1"/>
  </cols>
  <sheetData>
    <row r="2" spans="3:6" x14ac:dyDescent="0.25">
      <c r="C2" t="s">
        <v>94</v>
      </c>
      <c r="D2" t="s">
        <v>90</v>
      </c>
      <c r="E2" t="s">
        <v>118</v>
      </c>
    </row>
    <row r="3" spans="3:6" hidden="1" x14ac:dyDescent="0.25">
      <c r="C3" t="s">
        <v>51</v>
      </c>
      <c r="E3" t="s">
        <v>2</v>
      </c>
      <c r="F3" s="1"/>
    </row>
    <row r="4" spans="3:6" hidden="1" x14ac:dyDescent="0.25">
      <c r="C4" t="s">
        <v>52</v>
      </c>
      <c r="D4" t="s">
        <v>114</v>
      </c>
      <c r="E4" s="7" t="s">
        <v>3</v>
      </c>
      <c r="F4" s="1"/>
    </row>
    <row r="5" spans="3:6" x14ac:dyDescent="0.25">
      <c r="C5" t="s">
        <v>53</v>
      </c>
      <c r="D5" t="s">
        <v>115</v>
      </c>
      <c r="E5" s="9" t="s">
        <v>4</v>
      </c>
      <c r="F5" s="1"/>
    </row>
    <row r="6" spans="3:6" hidden="1" x14ac:dyDescent="0.25">
      <c r="C6" t="s">
        <v>54</v>
      </c>
      <c r="D6" t="s">
        <v>91</v>
      </c>
      <c r="E6" s="5" t="s">
        <v>5</v>
      </c>
      <c r="F6" s="1"/>
    </row>
    <row r="7" spans="3:6" hidden="1" x14ac:dyDescent="0.25">
      <c r="C7" t="s">
        <v>55</v>
      </c>
      <c r="E7" t="s">
        <v>6</v>
      </c>
      <c r="F7" s="1"/>
    </row>
    <row r="8" spans="3:6" hidden="1" x14ac:dyDescent="0.25">
      <c r="C8" t="s">
        <v>56</v>
      </c>
      <c r="D8" t="s">
        <v>91</v>
      </c>
      <c r="E8" s="5" t="s">
        <v>7</v>
      </c>
      <c r="F8" s="1"/>
    </row>
    <row r="9" spans="3:6" hidden="1" x14ac:dyDescent="0.25">
      <c r="C9" t="s">
        <v>120</v>
      </c>
      <c r="D9" t="s">
        <v>114</v>
      </c>
      <c r="E9" s="7" t="s">
        <v>8</v>
      </c>
      <c r="F9" s="1"/>
    </row>
    <row r="10" spans="3:6" hidden="1" x14ac:dyDescent="0.25">
      <c r="C10" t="s">
        <v>57</v>
      </c>
      <c r="D10" t="s">
        <v>92</v>
      </c>
      <c r="E10" s="6" t="s">
        <v>9</v>
      </c>
      <c r="F10" s="1"/>
    </row>
    <row r="11" spans="3:6" hidden="1" x14ac:dyDescent="0.25">
      <c r="C11" t="s">
        <v>58</v>
      </c>
      <c r="E11" t="s">
        <v>10</v>
      </c>
      <c r="F11" s="1"/>
    </row>
    <row r="12" spans="3:6" hidden="1" x14ac:dyDescent="0.25">
      <c r="C12" t="s">
        <v>59</v>
      </c>
      <c r="D12" t="s">
        <v>91</v>
      </c>
      <c r="E12" s="5" t="s">
        <v>11</v>
      </c>
      <c r="F12" s="1"/>
    </row>
    <row r="13" spans="3:6" x14ac:dyDescent="0.25">
      <c r="C13" t="s">
        <v>60</v>
      </c>
      <c r="D13" t="s">
        <v>115</v>
      </c>
      <c r="E13" s="9" t="s">
        <v>12</v>
      </c>
      <c r="F13" s="1"/>
    </row>
    <row r="14" spans="3:6" hidden="1" x14ac:dyDescent="0.25">
      <c r="C14" t="s">
        <v>61</v>
      </c>
      <c r="D14" t="s">
        <v>114</v>
      </c>
      <c r="E14" s="7" t="s">
        <v>13</v>
      </c>
      <c r="F14" s="1"/>
    </row>
    <row r="15" spans="3:6" hidden="1" x14ac:dyDescent="0.25">
      <c r="C15" t="s">
        <v>62</v>
      </c>
      <c r="E15" t="s">
        <v>14</v>
      </c>
      <c r="F15" s="1"/>
    </row>
    <row r="16" spans="3:6" hidden="1" x14ac:dyDescent="0.25">
      <c r="C16" t="s">
        <v>62</v>
      </c>
      <c r="E16" t="s">
        <v>15</v>
      </c>
      <c r="F16" s="1"/>
    </row>
    <row r="17" spans="3:6" hidden="1" x14ac:dyDescent="0.25">
      <c r="C17" t="s">
        <v>63</v>
      </c>
      <c r="D17" t="s">
        <v>92</v>
      </c>
      <c r="E17" s="6" t="s">
        <v>16</v>
      </c>
      <c r="F17" s="1"/>
    </row>
    <row r="18" spans="3:6" hidden="1" x14ac:dyDescent="0.25">
      <c r="C18" t="s">
        <v>119</v>
      </c>
      <c r="D18" t="s">
        <v>92</v>
      </c>
      <c r="E18" s="6" t="s">
        <v>17</v>
      </c>
      <c r="F18" s="1"/>
    </row>
    <row r="19" spans="3:6" hidden="1" x14ac:dyDescent="0.25">
      <c r="C19" t="s">
        <v>64</v>
      </c>
      <c r="D19" t="s">
        <v>91</v>
      </c>
      <c r="E19" s="5" t="s">
        <v>18</v>
      </c>
      <c r="F19" s="1"/>
    </row>
    <row r="20" spans="3:6" hidden="1" x14ac:dyDescent="0.25">
      <c r="C20" t="s">
        <v>65</v>
      </c>
      <c r="E20" t="s">
        <v>19</v>
      </c>
      <c r="F20" s="1"/>
    </row>
    <row r="21" spans="3:6" x14ac:dyDescent="0.25">
      <c r="C21" t="s">
        <v>66</v>
      </c>
      <c r="D21" t="s">
        <v>115</v>
      </c>
      <c r="E21" s="9" t="s">
        <v>20</v>
      </c>
      <c r="F21" s="1"/>
    </row>
    <row r="22" spans="3:6" hidden="1" x14ac:dyDescent="0.25">
      <c r="C22" t="s">
        <v>67</v>
      </c>
      <c r="D22" t="s">
        <v>91</v>
      </c>
      <c r="E22" s="5" t="s">
        <v>21</v>
      </c>
      <c r="F22" s="1"/>
    </row>
    <row r="23" spans="3:6" hidden="1" x14ac:dyDescent="0.25">
      <c r="C23" t="s">
        <v>68</v>
      </c>
      <c r="D23" t="s">
        <v>114</v>
      </c>
      <c r="E23" s="7" t="s">
        <v>22</v>
      </c>
      <c r="F23" s="1"/>
    </row>
    <row r="24" spans="3:6" hidden="1" x14ac:dyDescent="0.25">
      <c r="C24" t="s">
        <v>69</v>
      </c>
      <c r="D24" t="s">
        <v>114</v>
      </c>
      <c r="E24" s="7" t="s">
        <v>23</v>
      </c>
      <c r="F24" s="1"/>
    </row>
    <row r="25" spans="3:6" x14ac:dyDescent="0.25">
      <c r="C25" t="s">
        <v>70</v>
      </c>
      <c r="D25" t="s">
        <v>115</v>
      </c>
      <c r="E25" s="9" t="s">
        <v>24</v>
      </c>
      <c r="F25" s="1"/>
    </row>
    <row r="26" spans="3:6" x14ac:dyDescent="0.25">
      <c r="C26" t="s">
        <v>71</v>
      </c>
      <c r="D26" t="s">
        <v>115</v>
      </c>
      <c r="E26" s="9" t="s">
        <v>25</v>
      </c>
      <c r="F26" s="1"/>
    </row>
    <row r="27" spans="3:6" hidden="1" x14ac:dyDescent="0.25">
      <c r="C27" t="s">
        <v>72</v>
      </c>
      <c r="E27" t="s">
        <v>26</v>
      </c>
      <c r="F27" s="1"/>
    </row>
    <row r="28" spans="3:6" hidden="1" x14ac:dyDescent="0.25">
      <c r="C28" t="s">
        <v>73</v>
      </c>
      <c r="E28" t="s">
        <v>27</v>
      </c>
      <c r="F28" s="1"/>
    </row>
    <row r="29" spans="3:6" x14ac:dyDescent="0.25">
      <c r="C29" t="s">
        <v>74</v>
      </c>
      <c r="D29" t="s">
        <v>115</v>
      </c>
      <c r="E29" s="9" t="s">
        <v>28</v>
      </c>
      <c r="F29" s="1"/>
    </row>
    <row r="30" spans="3:6" hidden="1" x14ac:dyDescent="0.25">
      <c r="C30" t="s">
        <v>75</v>
      </c>
      <c r="D30" t="s">
        <v>114</v>
      </c>
      <c r="E30" s="7" t="s">
        <v>29</v>
      </c>
      <c r="F30" s="1"/>
    </row>
    <row r="31" spans="3:6" x14ac:dyDescent="0.25">
      <c r="C31" t="s">
        <v>76</v>
      </c>
      <c r="D31" t="s">
        <v>115</v>
      </c>
      <c r="E31" s="9" t="s">
        <v>30</v>
      </c>
      <c r="F31" s="1"/>
    </row>
    <row r="32" spans="3:6" hidden="1" x14ac:dyDescent="0.25">
      <c r="C32" t="s">
        <v>77</v>
      </c>
      <c r="E32" t="s">
        <v>31</v>
      </c>
      <c r="F32" s="1"/>
    </row>
    <row r="33" spans="3:6" hidden="1" x14ac:dyDescent="0.25">
      <c r="C33" t="s">
        <v>78</v>
      </c>
      <c r="D33" t="s">
        <v>92</v>
      </c>
      <c r="E33" s="6" t="s">
        <v>32</v>
      </c>
      <c r="F33" s="1"/>
    </row>
    <row r="34" spans="3:6" hidden="1" x14ac:dyDescent="0.25">
      <c r="C34" t="s">
        <v>122</v>
      </c>
      <c r="D34" t="s">
        <v>114</v>
      </c>
      <c r="E34" s="7" t="s">
        <v>33</v>
      </c>
      <c r="F34" s="1"/>
    </row>
    <row r="35" spans="3:6" x14ac:dyDescent="0.25">
      <c r="C35" t="s">
        <v>123</v>
      </c>
      <c r="D35" t="s">
        <v>115</v>
      </c>
      <c r="E35" s="9" t="s">
        <v>34</v>
      </c>
      <c r="F35" s="1"/>
    </row>
    <row r="36" spans="3:6" hidden="1" x14ac:dyDescent="0.25">
      <c r="C36" t="s">
        <v>78</v>
      </c>
      <c r="E36" t="s">
        <v>35</v>
      </c>
      <c r="F36" s="1"/>
    </row>
    <row r="37" spans="3:6" hidden="1" x14ac:dyDescent="0.25">
      <c r="C37" t="s">
        <v>79</v>
      </c>
      <c r="D37" t="s">
        <v>91</v>
      </c>
      <c r="E37" s="5" t="s">
        <v>36</v>
      </c>
      <c r="F37" s="1"/>
    </row>
    <row r="38" spans="3:6" hidden="1" x14ac:dyDescent="0.25">
      <c r="C38" t="s">
        <v>80</v>
      </c>
      <c r="E38" t="s">
        <v>37</v>
      </c>
      <c r="F38" s="1"/>
    </row>
    <row r="39" spans="3:6" x14ac:dyDescent="0.25">
      <c r="C39" t="s">
        <v>81</v>
      </c>
      <c r="D39" t="s">
        <v>115</v>
      </c>
      <c r="E39" s="9" t="s">
        <v>38</v>
      </c>
      <c r="F39" s="1"/>
    </row>
    <row r="40" spans="3:6" hidden="1" x14ac:dyDescent="0.25">
      <c r="C40" t="s">
        <v>81</v>
      </c>
      <c r="E40" t="s">
        <v>39</v>
      </c>
      <c r="F40" s="1"/>
    </row>
    <row r="41" spans="3:6" hidden="1" x14ac:dyDescent="0.25">
      <c r="C41" t="s">
        <v>82</v>
      </c>
      <c r="E41" t="s">
        <v>40</v>
      </c>
      <c r="F41" s="1"/>
    </row>
    <row r="42" spans="3:6" hidden="1" x14ac:dyDescent="0.25">
      <c r="C42" t="s">
        <v>83</v>
      </c>
      <c r="D42" t="s">
        <v>91</v>
      </c>
      <c r="E42" s="5" t="s">
        <v>41</v>
      </c>
      <c r="F42" s="1"/>
    </row>
    <row r="43" spans="3:6" hidden="1" x14ac:dyDescent="0.25">
      <c r="C43" t="s">
        <v>84</v>
      </c>
      <c r="D43" t="s">
        <v>91</v>
      </c>
      <c r="E43" s="5" t="s">
        <v>42</v>
      </c>
      <c r="F43" s="1"/>
    </row>
    <row r="44" spans="3:6" hidden="1" x14ac:dyDescent="0.25">
      <c r="C44" t="s">
        <v>85</v>
      </c>
      <c r="D44" t="s">
        <v>92</v>
      </c>
      <c r="E44" s="6" t="s">
        <v>43</v>
      </c>
      <c r="F44" s="1"/>
    </row>
    <row r="45" spans="3:6" hidden="1" x14ac:dyDescent="0.25">
      <c r="C45" t="s">
        <v>86</v>
      </c>
      <c r="D45" t="s">
        <v>91</v>
      </c>
      <c r="E45" s="5" t="s">
        <v>44</v>
      </c>
      <c r="F45" s="1"/>
    </row>
    <row r="46" spans="3:6" hidden="1" x14ac:dyDescent="0.25">
      <c r="C46" t="s">
        <v>121</v>
      </c>
      <c r="D46" t="s">
        <v>114</v>
      </c>
      <c r="E46" s="7" t="s">
        <v>45</v>
      </c>
      <c r="F46" s="1"/>
    </row>
    <row r="47" spans="3:6" x14ac:dyDescent="0.25">
      <c r="C47" t="s">
        <v>124</v>
      </c>
      <c r="D47" t="s">
        <v>115</v>
      </c>
      <c r="E47" s="9" t="s">
        <v>46</v>
      </c>
      <c r="F47" s="1"/>
    </row>
    <row r="48" spans="3:6" hidden="1" x14ac:dyDescent="0.25">
      <c r="C48" t="s">
        <v>86</v>
      </c>
      <c r="E48" t="s">
        <v>47</v>
      </c>
      <c r="F48" s="1"/>
    </row>
    <row r="49" spans="3:6" hidden="1" x14ac:dyDescent="0.25">
      <c r="C49" t="s">
        <v>87</v>
      </c>
      <c r="D49" t="s">
        <v>114</v>
      </c>
      <c r="E49" s="7" t="s">
        <v>48</v>
      </c>
      <c r="F49" s="1"/>
    </row>
    <row r="50" spans="3:6" hidden="1" x14ac:dyDescent="0.25">
      <c r="C50" t="s">
        <v>0</v>
      </c>
      <c r="E50" t="s">
        <v>49</v>
      </c>
      <c r="F50" s="1"/>
    </row>
    <row r="51" spans="3:6" hidden="1" x14ac:dyDescent="0.25">
      <c r="C51" t="s">
        <v>1</v>
      </c>
      <c r="E51" t="s">
        <v>50</v>
      </c>
      <c r="F51" s="1"/>
    </row>
    <row r="52" spans="3:6" hidden="1" x14ac:dyDescent="0.25">
      <c r="C52" t="s">
        <v>89</v>
      </c>
      <c r="D52" t="s">
        <v>92</v>
      </c>
      <c r="E52" s="6" t="s">
        <v>88</v>
      </c>
    </row>
    <row r="53" spans="3:6" hidden="1" x14ac:dyDescent="0.25">
      <c r="C53" t="s">
        <v>98</v>
      </c>
      <c r="D53" t="s">
        <v>91</v>
      </c>
      <c r="E53" s="5" t="s">
        <v>96</v>
      </c>
    </row>
    <row r="54" spans="3:6" hidden="1" x14ac:dyDescent="0.25">
      <c r="C54" t="s">
        <v>99</v>
      </c>
      <c r="D54" t="s">
        <v>91</v>
      </c>
      <c r="E54" s="5" t="s">
        <v>97</v>
      </c>
    </row>
    <row r="55" spans="3:6" hidden="1" x14ac:dyDescent="0.25">
      <c r="C55" t="s">
        <v>101</v>
      </c>
      <c r="D55" t="s">
        <v>91</v>
      </c>
      <c r="E55" s="5" t="s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E544-610A-44CC-A6D0-8E2E3CCB2C8B}">
  <dimension ref="A1:B5"/>
  <sheetViews>
    <sheetView workbookViewId="0">
      <selection activeCell="B6" sqref="B6"/>
    </sheetView>
  </sheetViews>
  <sheetFormatPr defaultRowHeight="13.8" x14ac:dyDescent="0.25"/>
  <cols>
    <col min="1" max="1" width="18.796875" customWidth="1"/>
    <col min="2" max="2" width="69.09765625" bestFit="1" customWidth="1"/>
  </cols>
  <sheetData>
    <row r="1" spans="1:2" x14ac:dyDescent="0.25">
      <c r="A1" t="s">
        <v>90</v>
      </c>
      <c r="B1" t="s">
        <v>93</v>
      </c>
    </row>
    <row r="2" spans="1:2" x14ac:dyDescent="0.25">
      <c r="A2" t="s">
        <v>91</v>
      </c>
      <c r="B2" t="s">
        <v>113</v>
      </c>
    </row>
    <row r="3" spans="1:2" x14ac:dyDescent="0.25">
      <c r="A3" t="s">
        <v>92</v>
      </c>
      <c r="B3" t="s">
        <v>112</v>
      </c>
    </row>
    <row r="4" spans="1:2" x14ac:dyDescent="0.25">
      <c r="A4" t="s">
        <v>114</v>
      </c>
      <c r="B4" t="s">
        <v>116</v>
      </c>
    </row>
    <row r="5" spans="1:2" x14ac:dyDescent="0.25">
      <c r="A5" t="s">
        <v>115</v>
      </c>
      <c r="B5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7FBB-5504-4478-BE12-45388A653B8F}">
  <dimension ref="A1:N51"/>
  <sheetViews>
    <sheetView tabSelected="1" workbookViewId="0">
      <selection activeCell="C36" sqref="C36"/>
    </sheetView>
  </sheetViews>
  <sheetFormatPr defaultRowHeight="13.8" x14ac:dyDescent="0.25"/>
  <cols>
    <col min="1" max="1" width="14.19921875" customWidth="1"/>
    <col min="2" max="2" width="35.796875" bestFit="1" customWidth="1"/>
    <col min="3" max="3" width="35.796875" customWidth="1"/>
    <col min="4" max="5" width="18.3984375" bestFit="1" customWidth="1"/>
    <col min="6" max="6" width="15.09765625" customWidth="1"/>
    <col min="7" max="7" width="13.796875" customWidth="1"/>
    <col min="8" max="8" width="11.69921875" customWidth="1"/>
    <col min="9" max="9" width="14.8984375" customWidth="1"/>
    <col min="10" max="10" width="9.69921875" customWidth="1"/>
    <col min="11" max="11" width="17.69921875" customWidth="1"/>
    <col min="12" max="12" width="21.59765625" customWidth="1"/>
    <col min="13" max="13" width="9.59765625" customWidth="1"/>
    <col min="14" max="14" width="12.8984375" customWidth="1"/>
  </cols>
  <sheetData>
    <row r="1" spans="1:14" x14ac:dyDescent="0.25">
      <c r="A1" s="12" t="s">
        <v>90</v>
      </c>
      <c r="B1" s="12" t="s">
        <v>94</v>
      </c>
      <c r="C1" s="13" t="s">
        <v>118</v>
      </c>
      <c r="D1" s="14" t="s">
        <v>95</v>
      </c>
      <c r="E1" s="15" t="s">
        <v>105</v>
      </c>
      <c r="F1" s="12" t="s">
        <v>108</v>
      </c>
      <c r="G1" s="12" t="s">
        <v>102</v>
      </c>
      <c r="H1" s="12" t="s">
        <v>103</v>
      </c>
      <c r="I1" s="12" t="s">
        <v>104</v>
      </c>
      <c r="J1" s="12" t="s">
        <v>110</v>
      </c>
      <c r="K1" s="12" t="s">
        <v>111</v>
      </c>
      <c r="L1" s="12" t="s">
        <v>106</v>
      </c>
      <c r="M1" s="12" t="s">
        <v>109</v>
      </c>
      <c r="N1" s="12" t="s">
        <v>107</v>
      </c>
    </row>
    <row r="2" spans="1:14" x14ac:dyDescent="0.25">
      <c r="A2" s="8" t="s">
        <v>91</v>
      </c>
      <c r="B2" s="8" t="s">
        <v>54</v>
      </c>
      <c r="C2" s="8" t="str">
        <f>VLOOKUP(B2,Model_Areas[#All],3,FALSE)</f>
        <v>P10150</v>
      </c>
      <c r="D2" s="8" t="s">
        <v>106</v>
      </c>
      <c r="E2" s="8" t="str">
        <f t="shared" ref="E2:E38" si="0">D2</f>
        <v>Data/Comms/Security</v>
      </c>
      <c r="F2" s="8">
        <f>IF(E2="Containment",1,IF(E2="Fire Alarm",2,IF(E2="Gas Detection",3,IF(E2="Lighting",4,IF(E2="General Services",5,IF(E2="Data/Comms/Security",6,IF(E2="Pannels",7,IF(E2="Not Started ",8))))))))</f>
        <v>6</v>
      </c>
      <c r="G2" s="8" t="str">
        <f>IF($E2=G$1,$F2,"")</f>
        <v/>
      </c>
      <c r="H2" s="8" t="str">
        <f t="shared" ref="H2:N17" si="1">IF($E2=H$1,$F2,"")</f>
        <v/>
      </c>
      <c r="I2" s="8" t="str">
        <f t="shared" si="1"/>
        <v/>
      </c>
      <c r="J2" s="8" t="str">
        <f t="shared" si="1"/>
        <v/>
      </c>
      <c r="K2" s="8" t="str">
        <f t="shared" si="1"/>
        <v/>
      </c>
      <c r="L2" s="8">
        <f t="shared" si="1"/>
        <v>6</v>
      </c>
      <c r="M2" s="8" t="str">
        <f t="shared" si="1"/>
        <v/>
      </c>
      <c r="N2" s="8" t="str">
        <f t="shared" si="1"/>
        <v/>
      </c>
    </row>
    <row r="3" spans="1:14" x14ac:dyDescent="0.25">
      <c r="A3" s="10" t="s">
        <v>91</v>
      </c>
      <c r="B3" s="10" t="s">
        <v>56</v>
      </c>
      <c r="C3" s="8" t="str">
        <f>VLOOKUP(B3,Model_Areas[#All],3,FALSE)</f>
        <v>L10110</v>
      </c>
      <c r="D3" s="8" t="s">
        <v>102</v>
      </c>
      <c r="E3" s="10" t="str">
        <f t="shared" si="0"/>
        <v>Containment</v>
      </c>
      <c r="F3" s="10">
        <f t="shared" ref="F3:F28" si="2">IF(E3="Containment",1,IF(E3="Fire Alarm",2,IF(E3="Gas Detection",3,IF(E3="Lighting",4,IF(E3="General Services",5,IF(E3="Data/Comms/Security",6,IF(E3="Pannels",7,IF(E3="Not Started ",8))))))))</f>
        <v>1</v>
      </c>
      <c r="G3" s="10">
        <f t="shared" ref="G3:N25" si="3">IF($E3=G$1,$F3,"")</f>
        <v>1</v>
      </c>
      <c r="H3" s="10" t="str">
        <f t="shared" si="1"/>
        <v/>
      </c>
      <c r="I3" s="10" t="str">
        <f t="shared" si="1"/>
        <v/>
      </c>
      <c r="J3" s="10" t="str">
        <f t="shared" si="1"/>
        <v/>
      </c>
      <c r="K3" s="10" t="str">
        <f t="shared" si="1"/>
        <v/>
      </c>
      <c r="L3" s="10" t="str">
        <f t="shared" si="1"/>
        <v/>
      </c>
      <c r="M3" s="10" t="str">
        <f t="shared" si="1"/>
        <v/>
      </c>
      <c r="N3" s="10" t="str">
        <f t="shared" si="1"/>
        <v/>
      </c>
    </row>
    <row r="4" spans="1:14" x14ac:dyDescent="0.25">
      <c r="A4" s="8" t="s">
        <v>91</v>
      </c>
      <c r="B4" s="8" t="s">
        <v>59</v>
      </c>
      <c r="C4" s="8" t="str">
        <f>VLOOKUP(B4,Model_Areas[#All],3,FALSE)</f>
        <v>P10160</v>
      </c>
      <c r="D4" s="8" t="s">
        <v>103</v>
      </c>
      <c r="E4" s="8" t="str">
        <f t="shared" si="0"/>
        <v>Fire Alarm</v>
      </c>
      <c r="F4" s="8">
        <f t="shared" si="2"/>
        <v>2</v>
      </c>
      <c r="G4" s="8" t="str">
        <f t="shared" si="3"/>
        <v/>
      </c>
      <c r="H4" s="8">
        <f t="shared" si="1"/>
        <v>2</v>
      </c>
      <c r="I4" s="8" t="str">
        <f t="shared" si="1"/>
        <v/>
      </c>
      <c r="J4" s="8" t="str">
        <f t="shared" si="1"/>
        <v/>
      </c>
      <c r="K4" s="8" t="str">
        <f t="shared" si="1"/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</row>
    <row r="5" spans="1:14" x14ac:dyDescent="0.25">
      <c r="A5" s="10" t="s">
        <v>91</v>
      </c>
      <c r="B5" s="10" t="s">
        <v>64</v>
      </c>
      <c r="C5" s="8" t="str">
        <f>VLOOKUP(B5,Model_Areas[#All],3,FALSE)</f>
        <v>P10140</v>
      </c>
      <c r="D5" s="8" t="s">
        <v>104</v>
      </c>
      <c r="E5" s="10" t="str">
        <f t="shared" si="0"/>
        <v>Gas Detection</v>
      </c>
      <c r="F5" s="10">
        <f t="shared" si="2"/>
        <v>3</v>
      </c>
      <c r="G5" s="10" t="str">
        <f t="shared" si="3"/>
        <v/>
      </c>
      <c r="H5" s="10" t="str">
        <f t="shared" si="1"/>
        <v/>
      </c>
      <c r="I5" s="10">
        <f t="shared" si="1"/>
        <v>3</v>
      </c>
      <c r="J5" s="10" t="str">
        <f t="shared" si="1"/>
        <v/>
      </c>
      <c r="K5" s="10" t="str">
        <f t="shared" si="1"/>
        <v/>
      </c>
      <c r="L5" s="10" t="str">
        <f t="shared" si="1"/>
        <v/>
      </c>
      <c r="M5" s="10" t="str">
        <f t="shared" si="1"/>
        <v/>
      </c>
      <c r="N5" s="10" t="str">
        <f t="shared" si="1"/>
        <v/>
      </c>
    </row>
    <row r="6" spans="1:14" x14ac:dyDescent="0.25">
      <c r="A6" s="8" t="s">
        <v>91</v>
      </c>
      <c r="B6" s="8" t="s">
        <v>67</v>
      </c>
      <c r="C6" s="8" t="str">
        <f>VLOOKUP(B6,Model_Areas[#All],3,FALSE)</f>
        <v>P10130</v>
      </c>
      <c r="D6" s="8" t="s">
        <v>110</v>
      </c>
      <c r="E6" s="8" t="str">
        <f t="shared" si="0"/>
        <v>Lighting</v>
      </c>
      <c r="F6" s="8">
        <f t="shared" si="2"/>
        <v>4</v>
      </c>
      <c r="G6" s="8" t="str">
        <f t="shared" si="3"/>
        <v/>
      </c>
      <c r="H6" s="8" t="str">
        <f t="shared" si="1"/>
        <v/>
      </c>
      <c r="I6" s="8" t="str">
        <f t="shared" si="1"/>
        <v/>
      </c>
      <c r="J6" s="8">
        <f t="shared" si="1"/>
        <v>4</v>
      </c>
      <c r="K6" s="8" t="str">
        <f t="shared" si="1"/>
        <v/>
      </c>
      <c r="L6" s="8" t="str">
        <f t="shared" si="1"/>
        <v/>
      </c>
      <c r="M6" s="8" t="str">
        <f t="shared" si="1"/>
        <v/>
      </c>
      <c r="N6" s="8" t="str">
        <f t="shared" si="1"/>
        <v/>
      </c>
    </row>
    <row r="7" spans="1:14" x14ac:dyDescent="0.25">
      <c r="A7" s="10" t="s">
        <v>91</v>
      </c>
      <c r="B7" s="10" t="s">
        <v>79</v>
      </c>
      <c r="C7" s="8" t="str">
        <f>VLOOKUP(B7,Model_Areas[#All],3,FALSE)</f>
        <v>H10110</v>
      </c>
      <c r="D7" s="8" t="s">
        <v>111</v>
      </c>
      <c r="E7" s="10" t="str">
        <f t="shared" si="0"/>
        <v>General Services</v>
      </c>
      <c r="F7" s="10">
        <f t="shared" si="2"/>
        <v>5</v>
      </c>
      <c r="G7" s="10" t="str">
        <f t="shared" si="3"/>
        <v/>
      </c>
      <c r="H7" s="10" t="str">
        <f t="shared" si="1"/>
        <v/>
      </c>
      <c r="I7" s="10" t="str">
        <f t="shared" si="1"/>
        <v/>
      </c>
      <c r="J7" s="10" t="str">
        <f t="shared" si="1"/>
        <v/>
      </c>
      <c r="K7" s="10">
        <f t="shared" si="1"/>
        <v>5</v>
      </c>
      <c r="L7" s="10" t="str">
        <f t="shared" si="1"/>
        <v/>
      </c>
      <c r="M7" s="10" t="str">
        <f t="shared" si="1"/>
        <v/>
      </c>
      <c r="N7" s="10" t="str">
        <f t="shared" si="1"/>
        <v/>
      </c>
    </row>
    <row r="8" spans="1:14" x14ac:dyDescent="0.25">
      <c r="A8" s="8" t="s">
        <v>91</v>
      </c>
      <c r="B8" s="8" t="s">
        <v>83</v>
      </c>
      <c r="C8" s="8" t="str">
        <f>VLOOKUP(B8,Model_Areas[#All],3,FALSE)</f>
        <v>P10170</v>
      </c>
      <c r="D8" s="8" t="s">
        <v>106</v>
      </c>
      <c r="E8" s="8" t="str">
        <f t="shared" si="0"/>
        <v>Data/Comms/Security</v>
      </c>
      <c r="F8" s="8">
        <f t="shared" si="2"/>
        <v>6</v>
      </c>
      <c r="G8" s="8" t="str">
        <f t="shared" si="3"/>
        <v/>
      </c>
      <c r="H8" s="8" t="str">
        <f t="shared" si="1"/>
        <v/>
      </c>
      <c r="I8" s="8" t="str">
        <f t="shared" si="1"/>
        <v/>
      </c>
      <c r="J8" s="8" t="str">
        <f t="shared" si="1"/>
        <v/>
      </c>
      <c r="K8" s="8" t="str">
        <f t="shared" si="1"/>
        <v/>
      </c>
      <c r="L8" s="8">
        <f t="shared" si="1"/>
        <v>6</v>
      </c>
      <c r="M8" s="8" t="str">
        <f t="shared" si="1"/>
        <v/>
      </c>
      <c r="N8" s="8" t="str">
        <f t="shared" si="1"/>
        <v/>
      </c>
    </row>
    <row r="9" spans="1:14" x14ac:dyDescent="0.25">
      <c r="A9" s="10" t="s">
        <v>91</v>
      </c>
      <c r="B9" s="10" t="s">
        <v>84</v>
      </c>
      <c r="C9" s="8" t="str">
        <f>VLOOKUP(B9,Model_Areas[#All],3,FALSE)</f>
        <v>P10110</v>
      </c>
      <c r="D9" s="8" t="s">
        <v>109</v>
      </c>
      <c r="E9" s="10" t="str">
        <f t="shared" si="0"/>
        <v>Pannels</v>
      </c>
      <c r="F9" s="10">
        <f t="shared" si="2"/>
        <v>7</v>
      </c>
      <c r="G9" s="10" t="str">
        <f t="shared" si="3"/>
        <v/>
      </c>
      <c r="H9" s="10" t="str">
        <f t="shared" si="1"/>
        <v/>
      </c>
      <c r="I9" s="10" t="str">
        <f t="shared" si="1"/>
        <v/>
      </c>
      <c r="J9" s="10" t="str">
        <f t="shared" si="1"/>
        <v/>
      </c>
      <c r="K9" s="10" t="str">
        <f t="shared" si="1"/>
        <v/>
      </c>
      <c r="L9" s="10" t="str">
        <f t="shared" si="1"/>
        <v/>
      </c>
      <c r="M9" s="10">
        <f t="shared" si="1"/>
        <v>7</v>
      </c>
      <c r="N9" s="10" t="str">
        <f t="shared" si="1"/>
        <v/>
      </c>
    </row>
    <row r="10" spans="1:14" x14ac:dyDescent="0.25">
      <c r="A10" s="8" t="s">
        <v>91</v>
      </c>
      <c r="B10" s="8" t="s">
        <v>86</v>
      </c>
      <c r="C10" s="8" t="str">
        <f>VLOOKUP(B10,Model_Areas[#All],3,FALSE)</f>
        <v>P10120</v>
      </c>
      <c r="D10" s="8" t="s">
        <v>107</v>
      </c>
      <c r="E10" s="8" t="str">
        <f t="shared" si="0"/>
        <v xml:space="preserve">Not Started </v>
      </c>
      <c r="F10" s="8">
        <f t="shared" si="2"/>
        <v>8</v>
      </c>
      <c r="G10" s="8" t="str">
        <f t="shared" si="3"/>
        <v/>
      </c>
      <c r="H10" s="8" t="str">
        <f t="shared" si="1"/>
        <v/>
      </c>
      <c r="I10" s="8" t="str">
        <f t="shared" si="1"/>
        <v/>
      </c>
      <c r="J10" s="8" t="str">
        <f t="shared" si="1"/>
        <v/>
      </c>
      <c r="K10" s="8" t="str">
        <f t="shared" si="1"/>
        <v/>
      </c>
      <c r="L10" s="8" t="str">
        <f t="shared" si="1"/>
        <v/>
      </c>
      <c r="M10" s="8" t="str">
        <f t="shared" si="1"/>
        <v/>
      </c>
      <c r="N10" s="8">
        <f t="shared" si="1"/>
        <v>8</v>
      </c>
    </row>
    <row r="11" spans="1:14" x14ac:dyDescent="0.25">
      <c r="A11" s="10" t="s">
        <v>91</v>
      </c>
      <c r="B11" s="10" t="s">
        <v>98</v>
      </c>
      <c r="C11" s="8" t="str">
        <f>VLOOKUP(B11,Model_Areas[#All],3,FALSE)</f>
        <v>U10120</v>
      </c>
      <c r="D11" s="8" t="s">
        <v>106</v>
      </c>
      <c r="E11" s="10" t="str">
        <f t="shared" si="0"/>
        <v>Data/Comms/Security</v>
      </c>
      <c r="F11" s="10">
        <f t="shared" si="2"/>
        <v>6</v>
      </c>
      <c r="G11" s="10" t="str">
        <f t="shared" si="3"/>
        <v/>
      </c>
      <c r="H11" s="10" t="str">
        <f t="shared" si="1"/>
        <v/>
      </c>
      <c r="I11" s="10" t="str">
        <f t="shared" si="1"/>
        <v/>
      </c>
      <c r="J11" s="10" t="str">
        <f t="shared" si="1"/>
        <v/>
      </c>
      <c r="K11" s="10" t="str">
        <f t="shared" si="1"/>
        <v/>
      </c>
      <c r="L11" s="10">
        <f t="shared" si="1"/>
        <v>6</v>
      </c>
      <c r="M11" s="10" t="str">
        <f t="shared" si="1"/>
        <v/>
      </c>
      <c r="N11" s="10" t="str">
        <f t="shared" si="1"/>
        <v/>
      </c>
    </row>
    <row r="12" spans="1:14" x14ac:dyDescent="0.25">
      <c r="A12" s="8" t="s">
        <v>91</v>
      </c>
      <c r="B12" s="8" t="s">
        <v>99</v>
      </c>
      <c r="C12" s="8" t="str">
        <f>VLOOKUP(B12,Model_Areas[#All],3,FALSE)</f>
        <v>U10110</v>
      </c>
      <c r="D12" s="8" t="s">
        <v>107</v>
      </c>
      <c r="E12" s="8" t="str">
        <f t="shared" si="0"/>
        <v xml:space="preserve">Not Started </v>
      </c>
      <c r="F12" s="8">
        <f t="shared" si="2"/>
        <v>8</v>
      </c>
      <c r="G12" s="8" t="str">
        <f t="shared" si="3"/>
        <v/>
      </c>
      <c r="H12" s="8" t="str">
        <f t="shared" si="1"/>
        <v/>
      </c>
      <c r="I12" s="8" t="str">
        <f t="shared" si="1"/>
        <v/>
      </c>
      <c r="J12" s="8" t="str">
        <f t="shared" si="1"/>
        <v/>
      </c>
      <c r="K12" s="8" t="str">
        <f t="shared" si="1"/>
        <v/>
      </c>
      <c r="L12" s="8" t="str">
        <f t="shared" si="1"/>
        <v/>
      </c>
      <c r="M12" s="8" t="str">
        <f t="shared" si="1"/>
        <v/>
      </c>
      <c r="N12" s="8">
        <f t="shared" si="1"/>
        <v>8</v>
      </c>
    </row>
    <row r="13" spans="1:14" x14ac:dyDescent="0.25">
      <c r="A13" s="10" t="s">
        <v>91</v>
      </c>
      <c r="B13" s="10" t="s">
        <v>101</v>
      </c>
      <c r="C13" s="8" t="str">
        <f>VLOOKUP(B13,Model_Areas[#All],3,FALSE)</f>
        <v>U10130</v>
      </c>
      <c r="D13" s="8" t="s">
        <v>107</v>
      </c>
      <c r="E13" s="10" t="str">
        <f t="shared" si="0"/>
        <v xml:space="preserve">Not Started </v>
      </c>
      <c r="F13" s="10">
        <f t="shared" si="2"/>
        <v>8</v>
      </c>
      <c r="G13" s="10" t="str">
        <f t="shared" si="3"/>
        <v/>
      </c>
      <c r="H13" s="10" t="str">
        <f t="shared" si="1"/>
        <v/>
      </c>
      <c r="I13" s="10" t="str">
        <f t="shared" si="1"/>
        <v/>
      </c>
      <c r="J13" s="10" t="str">
        <f t="shared" si="1"/>
        <v/>
      </c>
      <c r="K13" s="10" t="str">
        <f t="shared" si="1"/>
        <v/>
      </c>
      <c r="L13" s="10" t="str">
        <f t="shared" si="1"/>
        <v/>
      </c>
      <c r="M13" s="10" t="str">
        <f t="shared" si="1"/>
        <v/>
      </c>
      <c r="N13" s="10">
        <f t="shared" si="1"/>
        <v>8</v>
      </c>
    </row>
    <row r="14" spans="1:14" x14ac:dyDescent="0.25">
      <c r="A14" s="8" t="s">
        <v>92</v>
      </c>
      <c r="B14" s="8" t="s">
        <v>57</v>
      </c>
      <c r="C14" s="8" t="str">
        <f>VLOOKUP(B14,Model_Areas[#All],3,FALSE)</f>
        <v>H10210</v>
      </c>
      <c r="D14" s="8" t="s">
        <v>103</v>
      </c>
      <c r="E14" s="8" t="str">
        <f t="shared" si="0"/>
        <v>Fire Alarm</v>
      </c>
      <c r="F14" s="8">
        <f t="shared" si="2"/>
        <v>2</v>
      </c>
      <c r="G14" s="8" t="str">
        <f t="shared" si="3"/>
        <v/>
      </c>
      <c r="H14" s="8">
        <f t="shared" si="1"/>
        <v>2</v>
      </c>
      <c r="I14" s="8" t="str">
        <f t="shared" si="1"/>
        <v/>
      </c>
      <c r="J14" s="8" t="str">
        <f t="shared" si="1"/>
        <v/>
      </c>
      <c r="K14" s="8" t="str">
        <f t="shared" si="1"/>
        <v/>
      </c>
      <c r="L14" s="8" t="str">
        <f t="shared" si="1"/>
        <v/>
      </c>
      <c r="M14" s="8" t="str">
        <f t="shared" si="1"/>
        <v/>
      </c>
      <c r="N14" s="8" t="str">
        <f t="shared" si="1"/>
        <v/>
      </c>
    </row>
    <row r="15" spans="1:14" x14ac:dyDescent="0.25">
      <c r="A15" s="10" t="s">
        <v>92</v>
      </c>
      <c r="B15" s="10" t="s">
        <v>63</v>
      </c>
      <c r="C15" s="8" t="str">
        <f>VLOOKUP(B15,Model_Areas[#All],3,FALSE)</f>
        <v>P10240</v>
      </c>
      <c r="D15" s="8" t="s">
        <v>110</v>
      </c>
      <c r="E15" s="10" t="str">
        <f t="shared" si="0"/>
        <v>Lighting</v>
      </c>
      <c r="F15" s="10">
        <f t="shared" si="2"/>
        <v>4</v>
      </c>
      <c r="G15" s="10" t="str">
        <f t="shared" si="3"/>
        <v/>
      </c>
      <c r="H15" s="10" t="str">
        <f t="shared" si="1"/>
        <v/>
      </c>
      <c r="I15" s="10" t="str">
        <f t="shared" si="1"/>
        <v/>
      </c>
      <c r="J15" s="10">
        <f t="shared" si="1"/>
        <v>4</v>
      </c>
      <c r="K15" s="10" t="str">
        <f t="shared" si="1"/>
        <v/>
      </c>
      <c r="L15" s="10" t="str">
        <f t="shared" si="1"/>
        <v/>
      </c>
      <c r="M15" s="10" t="str">
        <f t="shared" si="1"/>
        <v/>
      </c>
      <c r="N15" s="10" t="str">
        <f t="shared" si="1"/>
        <v/>
      </c>
    </row>
    <row r="16" spans="1:14" x14ac:dyDescent="0.25">
      <c r="A16" s="8" t="s">
        <v>92</v>
      </c>
      <c r="B16" s="8" t="s">
        <v>119</v>
      </c>
      <c r="C16" s="8" t="str">
        <f>VLOOKUP(B16,Model_Areas[#All],3,FALSE)</f>
        <v>P10250</v>
      </c>
      <c r="D16" s="8" t="s">
        <v>102</v>
      </c>
      <c r="E16" s="8" t="str">
        <f t="shared" si="0"/>
        <v>Containment</v>
      </c>
      <c r="F16" s="8">
        <f t="shared" si="2"/>
        <v>1</v>
      </c>
      <c r="G16" s="8">
        <f t="shared" si="3"/>
        <v>1</v>
      </c>
      <c r="H16" s="8" t="str">
        <f t="shared" si="1"/>
        <v/>
      </c>
      <c r="I16" s="8" t="str">
        <f t="shared" si="1"/>
        <v/>
      </c>
      <c r="J16" s="8" t="str">
        <f t="shared" si="1"/>
        <v/>
      </c>
      <c r="K16" s="8" t="str">
        <f t="shared" si="1"/>
        <v/>
      </c>
      <c r="L16" s="8" t="str">
        <f t="shared" si="1"/>
        <v/>
      </c>
      <c r="M16" s="8" t="str">
        <f t="shared" si="1"/>
        <v/>
      </c>
      <c r="N16" s="8" t="str">
        <f t="shared" si="1"/>
        <v/>
      </c>
    </row>
    <row r="17" spans="1:14" x14ac:dyDescent="0.25">
      <c r="A17" s="10" t="s">
        <v>92</v>
      </c>
      <c r="B17" s="10" t="s">
        <v>78</v>
      </c>
      <c r="C17" s="8" t="str">
        <f>VLOOKUP(B17,Model_Areas[#All],3,FALSE)</f>
        <v>P10260</v>
      </c>
      <c r="D17" s="8" t="s">
        <v>111</v>
      </c>
      <c r="E17" s="10" t="str">
        <f t="shared" si="0"/>
        <v>General Services</v>
      </c>
      <c r="F17" s="10">
        <f t="shared" si="2"/>
        <v>5</v>
      </c>
      <c r="G17" s="10" t="str">
        <f t="shared" si="3"/>
        <v/>
      </c>
      <c r="H17" s="10" t="str">
        <f t="shared" si="1"/>
        <v/>
      </c>
      <c r="I17" s="10" t="str">
        <f t="shared" si="1"/>
        <v/>
      </c>
      <c r="J17" s="10" t="str">
        <f t="shared" si="1"/>
        <v/>
      </c>
      <c r="K17" s="10">
        <f t="shared" si="1"/>
        <v>5</v>
      </c>
      <c r="L17" s="10" t="str">
        <f t="shared" si="1"/>
        <v/>
      </c>
      <c r="M17" s="10" t="str">
        <f t="shared" si="1"/>
        <v/>
      </c>
      <c r="N17" s="10" t="str">
        <f t="shared" si="1"/>
        <v/>
      </c>
    </row>
    <row r="18" spans="1:14" x14ac:dyDescent="0.25">
      <c r="A18" s="8" t="s">
        <v>92</v>
      </c>
      <c r="B18" s="8" t="s">
        <v>85</v>
      </c>
      <c r="C18" s="8" t="str">
        <f>VLOOKUP(B18,Model_Areas[#All],3,FALSE)</f>
        <v>P11M10</v>
      </c>
      <c r="D18" s="8" t="s">
        <v>107</v>
      </c>
      <c r="E18" s="8" t="str">
        <f t="shared" si="0"/>
        <v xml:space="preserve">Not Started </v>
      </c>
      <c r="F18" s="8">
        <f t="shared" si="2"/>
        <v>8</v>
      </c>
      <c r="G18" s="8" t="str">
        <f t="shared" si="3"/>
        <v/>
      </c>
      <c r="H18" s="8" t="str">
        <f t="shared" si="3"/>
        <v/>
      </c>
      <c r="I18" s="8" t="str">
        <f t="shared" si="3"/>
        <v/>
      </c>
      <c r="J18" s="8" t="str">
        <f t="shared" si="3"/>
        <v/>
      </c>
      <c r="K18" s="8" t="str">
        <f t="shared" si="3"/>
        <v/>
      </c>
      <c r="L18" s="8" t="str">
        <f t="shared" si="3"/>
        <v/>
      </c>
      <c r="M18" s="8" t="str">
        <f t="shared" si="3"/>
        <v/>
      </c>
      <c r="N18" s="8">
        <f t="shared" si="3"/>
        <v>8</v>
      </c>
    </row>
    <row r="19" spans="1:14" x14ac:dyDescent="0.25">
      <c r="A19" s="10" t="s">
        <v>92</v>
      </c>
      <c r="B19" s="10" t="s">
        <v>89</v>
      </c>
      <c r="C19" s="8" t="str">
        <f>VLOOKUP(B19,Model_Areas[#All],3,FALSE)</f>
        <v>U11M10</v>
      </c>
      <c r="D19" s="8" t="s">
        <v>106</v>
      </c>
      <c r="E19" s="10" t="str">
        <f t="shared" si="0"/>
        <v>Data/Comms/Security</v>
      </c>
      <c r="F19" s="10">
        <f t="shared" si="2"/>
        <v>6</v>
      </c>
      <c r="G19" s="10" t="str">
        <f t="shared" si="3"/>
        <v/>
      </c>
      <c r="H19" s="10" t="str">
        <f t="shared" si="3"/>
        <v/>
      </c>
      <c r="I19" s="10" t="str">
        <f t="shared" si="3"/>
        <v/>
      </c>
      <c r="J19" s="10" t="str">
        <f t="shared" si="3"/>
        <v/>
      </c>
      <c r="K19" s="10" t="str">
        <f t="shared" si="3"/>
        <v/>
      </c>
      <c r="L19" s="10">
        <f t="shared" si="3"/>
        <v>6</v>
      </c>
      <c r="M19" s="10" t="str">
        <f t="shared" si="3"/>
        <v/>
      </c>
      <c r="N19" s="10" t="str">
        <f t="shared" si="3"/>
        <v/>
      </c>
    </row>
    <row r="20" spans="1:14" x14ac:dyDescent="0.25">
      <c r="A20" s="8" t="s">
        <v>114</v>
      </c>
      <c r="B20" s="8" t="s">
        <v>52</v>
      </c>
      <c r="C20" s="8" t="str">
        <f>VLOOKUP(B20,Model_Areas[#All],3,FALSE)</f>
        <v>P10330</v>
      </c>
      <c r="D20" s="8" t="s">
        <v>107</v>
      </c>
      <c r="E20" s="8" t="str">
        <f t="shared" si="0"/>
        <v xml:space="preserve">Not Started </v>
      </c>
      <c r="F20" s="8">
        <f t="shared" si="2"/>
        <v>8</v>
      </c>
      <c r="G20" s="8" t="str">
        <f t="shared" si="3"/>
        <v/>
      </c>
      <c r="H20" s="8" t="str">
        <f t="shared" si="3"/>
        <v/>
      </c>
      <c r="I20" s="8" t="str">
        <f t="shared" si="3"/>
        <v/>
      </c>
      <c r="J20" s="8" t="str">
        <f t="shared" si="3"/>
        <v/>
      </c>
      <c r="K20" s="8" t="str">
        <f t="shared" si="3"/>
        <v/>
      </c>
      <c r="L20" s="8" t="str">
        <f t="shared" si="3"/>
        <v/>
      </c>
      <c r="M20" s="8" t="str">
        <f t="shared" si="3"/>
        <v/>
      </c>
      <c r="N20" s="8">
        <f t="shared" si="3"/>
        <v>8</v>
      </c>
    </row>
    <row r="21" spans="1:14" x14ac:dyDescent="0.25">
      <c r="A21" s="10" t="s">
        <v>114</v>
      </c>
      <c r="B21" s="10" t="s">
        <v>120</v>
      </c>
      <c r="C21" s="8" t="str">
        <f>VLOOKUP(B21,Model_Areas[#All],3,FALSE)</f>
        <v>L10210</v>
      </c>
      <c r="D21" s="8" t="s">
        <v>107</v>
      </c>
      <c r="E21" s="10" t="str">
        <f t="shared" si="0"/>
        <v xml:space="preserve">Not Started </v>
      </c>
      <c r="F21" s="10">
        <f t="shared" si="2"/>
        <v>8</v>
      </c>
      <c r="G21" s="10" t="str">
        <f t="shared" si="3"/>
        <v/>
      </c>
      <c r="H21" s="10" t="str">
        <f t="shared" si="3"/>
        <v/>
      </c>
      <c r="I21" s="10" t="str">
        <f t="shared" si="3"/>
        <v/>
      </c>
      <c r="J21" s="10" t="str">
        <f t="shared" si="3"/>
        <v/>
      </c>
      <c r="K21" s="10" t="str">
        <f t="shared" si="3"/>
        <v/>
      </c>
      <c r="L21" s="10" t="str">
        <f t="shared" si="3"/>
        <v/>
      </c>
      <c r="M21" s="10" t="str">
        <f t="shared" si="3"/>
        <v/>
      </c>
      <c r="N21" s="10">
        <f t="shared" si="3"/>
        <v>8</v>
      </c>
    </row>
    <row r="22" spans="1:14" x14ac:dyDescent="0.25">
      <c r="A22" s="8" t="s">
        <v>114</v>
      </c>
      <c r="B22" s="8" t="s">
        <v>61</v>
      </c>
      <c r="C22" s="8" t="str">
        <f>VLOOKUP(B22,Model_Areas[#All],3,FALSE)</f>
        <v>P10370</v>
      </c>
      <c r="D22" s="8" t="s">
        <v>107</v>
      </c>
      <c r="E22" s="8" t="str">
        <f t="shared" si="0"/>
        <v xml:space="preserve">Not Started </v>
      </c>
      <c r="F22" s="8">
        <f t="shared" si="2"/>
        <v>8</v>
      </c>
      <c r="G22" s="8" t="str">
        <f t="shared" si="3"/>
        <v/>
      </c>
      <c r="H22" s="8" t="str">
        <f t="shared" si="3"/>
        <v/>
      </c>
      <c r="I22" s="8" t="str">
        <f t="shared" si="3"/>
        <v/>
      </c>
      <c r="J22" s="8" t="str">
        <f t="shared" si="3"/>
        <v/>
      </c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>
        <f t="shared" si="3"/>
        <v>8</v>
      </c>
    </row>
    <row r="23" spans="1:14" x14ac:dyDescent="0.25">
      <c r="A23" s="10" t="s">
        <v>114</v>
      </c>
      <c r="B23" s="10" t="s">
        <v>68</v>
      </c>
      <c r="C23" s="8" t="str">
        <f>VLOOKUP(B23,Model_Areas[#All],3,FALSE)</f>
        <v>P10320</v>
      </c>
      <c r="D23" s="8" t="s">
        <v>107</v>
      </c>
      <c r="E23" s="10" t="str">
        <f t="shared" si="0"/>
        <v xml:space="preserve">Not Started </v>
      </c>
      <c r="F23" s="10">
        <f t="shared" si="2"/>
        <v>8</v>
      </c>
      <c r="G23" s="10" t="str">
        <f t="shared" si="3"/>
        <v/>
      </c>
      <c r="H23" s="10" t="str">
        <f t="shared" si="3"/>
        <v/>
      </c>
      <c r="I23" s="10" t="str">
        <f t="shared" si="3"/>
        <v/>
      </c>
      <c r="J23" s="10" t="str">
        <f t="shared" si="3"/>
        <v/>
      </c>
      <c r="K23" s="10" t="str">
        <f t="shared" si="3"/>
        <v/>
      </c>
      <c r="L23" s="10" t="str">
        <f t="shared" si="3"/>
        <v/>
      </c>
      <c r="M23" s="10" t="str">
        <f t="shared" si="3"/>
        <v/>
      </c>
      <c r="N23" s="10">
        <f t="shared" si="3"/>
        <v>8</v>
      </c>
    </row>
    <row r="24" spans="1:14" x14ac:dyDescent="0.25">
      <c r="A24" s="8" t="s">
        <v>114</v>
      </c>
      <c r="B24" s="8" t="s">
        <v>69</v>
      </c>
      <c r="C24" s="8" t="str">
        <f>VLOOKUP(B24,Model_Areas[#All],3,FALSE)</f>
        <v>P10310</v>
      </c>
      <c r="D24" s="8" t="s">
        <v>104</v>
      </c>
      <c r="E24" s="8" t="str">
        <f t="shared" si="0"/>
        <v>Gas Detection</v>
      </c>
      <c r="F24" s="8">
        <f t="shared" si="2"/>
        <v>3</v>
      </c>
      <c r="G24" s="8" t="str">
        <f t="shared" si="3"/>
        <v/>
      </c>
      <c r="H24" s="8" t="str">
        <f t="shared" si="3"/>
        <v/>
      </c>
      <c r="I24" s="8">
        <f t="shared" si="3"/>
        <v>3</v>
      </c>
      <c r="J24" s="8" t="str">
        <f t="shared" si="3"/>
        <v/>
      </c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 t="str">
        <f t="shared" si="3"/>
        <v/>
      </c>
    </row>
    <row r="25" spans="1:14" x14ac:dyDescent="0.25">
      <c r="A25" s="10" t="s">
        <v>114</v>
      </c>
      <c r="B25" s="10" t="s">
        <v>75</v>
      </c>
      <c r="C25" s="8" t="str">
        <f>VLOOKUP(B25,Model_Areas[#All],3,FALSE)</f>
        <v>P10350</v>
      </c>
      <c r="D25" s="8" t="s">
        <v>107</v>
      </c>
      <c r="E25" s="10" t="str">
        <f t="shared" si="0"/>
        <v xml:space="preserve">Not Started </v>
      </c>
      <c r="F25" s="10">
        <f t="shared" si="2"/>
        <v>8</v>
      </c>
      <c r="G25" s="10" t="str">
        <f t="shared" si="3"/>
        <v/>
      </c>
      <c r="H25" s="10" t="str">
        <f t="shared" si="3"/>
        <v/>
      </c>
      <c r="I25" s="10" t="str">
        <f t="shared" si="3"/>
        <v/>
      </c>
      <c r="J25" s="10" t="str">
        <f t="shared" si="3"/>
        <v/>
      </c>
      <c r="K25" s="10" t="str">
        <f t="shared" si="3"/>
        <v/>
      </c>
      <c r="L25" s="10" t="str">
        <f t="shared" si="3"/>
        <v/>
      </c>
      <c r="M25" s="10" t="str">
        <f t="shared" si="3"/>
        <v/>
      </c>
      <c r="N25" s="10">
        <f t="shared" si="3"/>
        <v>8</v>
      </c>
    </row>
    <row r="26" spans="1:14" x14ac:dyDescent="0.25">
      <c r="A26" s="8" t="s">
        <v>114</v>
      </c>
      <c r="B26" s="8" t="s">
        <v>122</v>
      </c>
      <c r="C26" s="8" t="str">
        <f>VLOOKUP(B26,Model_Areas[#All],3,FALSE)</f>
        <v>P10360</v>
      </c>
      <c r="D26" s="8" t="s">
        <v>107</v>
      </c>
      <c r="E26" s="8" t="str">
        <f t="shared" si="0"/>
        <v xml:space="preserve">Not Started </v>
      </c>
      <c r="F26" s="8">
        <f t="shared" si="2"/>
        <v>8</v>
      </c>
      <c r="G26" s="8" t="str">
        <f t="shared" ref="G26:G28" si="4">IF($E26=G$1,$F26,"")</f>
        <v/>
      </c>
      <c r="H26" s="8" t="str">
        <f t="shared" ref="H26:H28" si="5">IF($E26=H$1,$F26,"")</f>
        <v/>
      </c>
      <c r="I26" s="8" t="str">
        <f t="shared" ref="I26:I28" si="6">IF($E26=I$1,$F26,"")</f>
        <v/>
      </c>
      <c r="J26" s="8" t="str">
        <f t="shared" ref="J26:J28" si="7">IF($E26=J$1,$F26,"")</f>
        <v/>
      </c>
      <c r="K26" s="8" t="str">
        <f t="shared" ref="K26:K28" si="8">IF($E26=K$1,$F26,"")</f>
        <v/>
      </c>
      <c r="L26" s="8" t="str">
        <f t="shared" ref="L26:L28" si="9">IF($E26=L$1,$F26,"")</f>
        <v/>
      </c>
      <c r="M26" s="8" t="str">
        <f t="shared" ref="M26:M28" si="10">IF($E26=M$1,$F26,"")</f>
        <v/>
      </c>
      <c r="N26" s="8">
        <f t="shared" ref="N26:N28" si="11">IF($E26=N$1,$F26,"")</f>
        <v>8</v>
      </c>
    </row>
    <row r="27" spans="1:14" x14ac:dyDescent="0.25">
      <c r="A27" s="10" t="s">
        <v>114</v>
      </c>
      <c r="B27" s="10" t="s">
        <v>121</v>
      </c>
      <c r="C27" s="8" t="str">
        <f>VLOOKUP(B27,Model_Areas[#All],3,FALSE)</f>
        <v>P10340</v>
      </c>
      <c r="D27" s="8" t="s">
        <v>107</v>
      </c>
      <c r="E27" s="10" t="str">
        <f t="shared" si="0"/>
        <v xml:space="preserve">Not Started </v>
      </c>
      <c r="F27" s="10">
        <f t="shared" si="2"/>
        <v>8</v>
      </c>
      <c r="G27" s="10" t="str">
        <f t="shared" si="4"/>
        <v/>
      </c>
      <c r="H27" s="10" t="str">
        <f t="shared" si="5"/>
        <v/>
      </c>
      <c r="I27" s="10" t="str">
        <f t="shared" si="6"/>
        <v/>
      </c>
      <c r="J27" s="10" t="str">
        <f t="shared" si="7"/>
        <v/>
      </c>
      <c r="K27" s="10" t="str">
        <f t="shared" si="8"/>
        <v/>
      </c>
      <c r="L27" s="10" t="str">
        <f t="shared" si="9"/>
        <v/>
      </c>
      <c r="M27" s="10" t="str">
        <f t="shared" si="10"/>
        <v/>
      </c>
      <c r="N27" s="10">
        <f t="shared" si="11"/>
        <v>8</v>
      </c>
    </row>
    <row r="28" spans="1:14" x14ac:dyDescent="0.25">
      <c r="A28" s="8" t="s">
        <v>114</v>
      </c>
      <c r="B28" s="8" t="s">
        <v>87</v>
      </c>
      <c r="C28" s="8" t="str">
        <f>VLOOKUP(B28,Model_Areas[#All],3,FALSE)</f>
        <v>H10310</v>
      </c>
      <c r="D28" s="8" t="s">
        <v>102</v>
      </c>
      <c r="E28" s="8" t="str">
        <f t="shared" si="0"/>
        <v>Containment</v>
      </c>
      <c r="F28" s="8">
        <f t="shared" si="2"/>
        <v>1</v>
      </c>
      <c r="G28" s="8">
        <f t="shared" si="4"/>
        <v>1</v>
      </c>
      <c r="H28" s="8" t="str">
        <f t="shared" si="5"/>
        <v/>
      </c>
      <c r="I28" s="8" t="str">
        <f t="shared" si="6"/>
        <v/>
      </c>
      <c r="J28" s="8" t="str">
        <f t="shared" si="7"/>
        <v/>
      </c>
      <c r="K28" s="8" t="str">
        <f t="shared" si="8"/>
        <v/>
      </c>
      <c r="L28" s="8" t="str">
        <f t="shared" si="9"/>
        <v/>
      </c>
      <c r="M28" s="8" t="str">
        <f t="shared" si="10"/>
        <v/>
      </c>
      <c r="N28" s="8" t="str">
        <f t="shared" si="11"/>
        <v/>
      </c>
    </row>
    <row r="29" spans="1:14" x14ac:dyDescent="0.25">
      <c r="A29" s="10" t="s">
        <v>115</v>
      </c>
      <c r="B29" s="10" t="s">
        <v>53</v>
      </c>
      <c r="C29" s="8" t="str">
        <f>VLOOKUP(B29,Model_Areas[#All],3,FALSE)</f>
        <v>P10430</v>
      </c>
      <c r="D29" s="8" t="s">
        <v>102</v>
      </c>
      <c r="E29" s="10" t="str">
        <f t="shared" si="0"/>
        <v>Containment</v>
      </c>
      <c r="F29" s="10">
        <f>IF(E29="Containment",1,IF(E29="Fire Alarm",2,IF(E29="Gas Detection",3,IF(E29="Lighting",4,IF(E29="General Services",5,IF(E29="Data/Comms/Security",6,IF(E29="Pannels",7,IF(E29="Not Started ",8))))))))</f>
        <v>1</v>
      </c>
      <c r="G29" s="10">
        <f t="shared" ref="G29:N31" si="12">IF($E29=G$1,$F29,"")</f>
        <v>1</v>
      </c>
      <c r="H29" s="10" t="str">
        <f t="shared" si="12"/>
        <v/>
      </c>
      <c r="I29" s="10" t="str">
        <f t="shared" si="12"/>
        <v/>
      </c>
      <c r="J29" s="10" t="str">
        <f t="shared" si="12"/>
        <v/>
      </c>
      <c r="K29" s="10" t="str">
        <f t="shared" si="12"/>
        <v/>
      </c>
      <c r="L29" s="10" t="str">
        <f t="shared" si="12"/>
        <v/>
      </c>
      <c r="M29" s="10" t="str">
        <f t="shared" si="12"/>
        <v/>
      </c>
      <c r="N29" s="10" t="str">
        <f t="shared" si="12"/>
        <v/>
      </c>
    </row>
    <row r="30" spans="1:14" x14ac:dyDescent="0.25">
      <c r="A30" s="8" t="s">
        <v>115</v>
      </c>
      <c r="B30" s="8" t="s">
        <v>60</v>
      </c>
      <c r="C30" s="8" t="str">
        <f>VLOOKUP(B30,Model_Areas[#All],3,FALSE)</f>
        <v>P10470</v>
      </c>
      <c r="D30" s="8" t="s">
        <v>102</v>
      </c>
      <c r="E30" s="8" t="str">
        <f t="shared" si="0"/>
        <v>Containment</v>
      </c>
      <c r="F30" s="8">
        <f>IF(E30="Containment",1,IF(E30="Fire Alarm",2,IF(E30="Gas Detection",3,IF(E30="Lighting",4,IF(E30="General Services",5,IF(E30="Data/Comms/Security",6,IF(E30="Pannels",7,IF(E30="Not Started ",8))))))))</f>
        <v>1</v>
      </c>
      <c r="G30" s="8">
        <f t="shared" si="12"/>
        <v>1</v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</row>
    <row r="31" spans="1:14" x14ac:dyDescent="0.25">
      <c r="A31" s="10" t="s">
        <v>115</v>
      </c>
      <c r="B31" s="10" t="s">
        <v>66</v>
      </c>
      <c r="C31" s="8" t="str">
        <f>VLOOKUP(B31,Model_Areas[#All],3,FALSE)</f>
        <v>P10410</v>
      </c>
      <c r="D31" s="8" t="s">
        <v>102</v>
      </c>
      <c r="E31" s="10" t="str">
        <f t="shared" si="0"/>
        <v>Containment</v>
      </c>
      <c r="F31" s="10">
        <f>IF(E31="Containment",1,IF(E31="Fire Alarm",2,IF(E31="Gas Detection",3,IF(E31="Lighting",4,IF(E31="General Services",5,IF(E31="Data/Comms/Security",6,IF(E31="Pannels",7,IF(E31="Not Started ",8))))))))</f>
        <v>1</v>
      </c>
      <c r="G31" s="10">
        <f t="shared" si="12"/>
        <v>1</v>
      </c>
      <c r="H31" s="10" t="str">
        <f t="shared" si="12"/>
        <v/>
      </c>
      <c r="I31" s="10" t="str">
        <f t="shared" si="12"/>
        <v/>
      </c>
      <c r="J31" s="10" t="str">
        <f t="shared" si="12"/>
        <v/>
      </c>
      <c r="K31" s="10" t="str">
        <f t="shared" si="12"/>
        <v/>
      </c>
      <c r="L31" s="10" t="str">
        <f t="shared" si="12"/>
        <v/>
      </c>
      <c r="M31" s="10" t="str">
        <f t="shared" si="12"/>
        <v/>
      </c>
      <c r="N31" s="10" t="str">
        <f t="shared" si="12"/>
        <v/>
      </c>
    </row>
    <row r="32" spans="1:14" x14ac:dyDescent="0.25">
      <c r="A32" s="8" t="s">
        <v>115</v>
      </c>
      <c r="B32" s="8" t="s">
        <v>70</v>
      </c>
      <c r="C32" s="8" t="str">
        <f>VLOOKUP(B32,Model_Areas[#All],3,FALSE)</f>
        <v>P10420</v>
      </c>
      <c r="D32" s="8" t="s">
        <v>111</v>
      </c>
      <c r="E32" s="8" t="str">
        <f t="shared" si="0"/>
        <v>General Services</v>
      </c>
      <c r="F32" s="8">
        <f t="shared" ref="F32:F33" si="13">IF(E32="Containment",1,IF(E32="Fire Alarm",2,IF(E32="Gas Detection",3,IF(E32="Lighting",4,IF(E32="General Services",5,IF(E32="Data/Comms/Security",6,IF(E32="Pannels",7,IF(E32="Not Started ",8))))))))</f>
        <v>5</v>
      </c>
      <c r="G32" s="8" t="str">
        <f t="shared" ref="G32:G33" si="14">IF($E32=G$1,$F32,"")</f>
        <v/>
      </c>
      <c r="H32" s="8" t="str">
        <f t="shared" ref="H32:H33" si="15">IF($E32=H$1,$F32,"")</f>
        <v/>
      </c>
      <c r="I32" s="8" t="str">
        <f t="shared" ref="I32:I33" si="16">IF($E32=I$1,$F32,"")</f>
        <v/>
      </c>
      <c r="J32" s="8" t="str">
        <f t="shared" ref="J32:J33" si="17">IF($E32=J$1,$F32,"")</f>
        <v/>
      </c>
      <c r="K32" s="8">
        <f t="shared" ref="K32:K33" si="18">IF($E32=K$1,$F32,"")</f>
        <v>5</v>
      </c>
      <c r="L32" s="8" t="str">
        <f t="shared" ref="L32:L33" si="19">IF($E32=L$1,$F32,"")</f>
        <v/>
      </c>
      <c r="M32" s="8" t="str">
        <f t="shared" ref="M32:M33" si="20">IF($E32=M$1,$F32,"")</f>
        <v/>
      </c>
      <c r="N32" s="8" t="str">
        <f t="shared" ref="N32:N33" si="21">IF($E32=N$1,$F32,"")</f>
        <v/>
      </c>
    </row>
    <row r="33" spans="1:14" x14ac:dyDescent="0.25">
      <c r="A33" s="10" t="s">
        <v>115</v>
      </c>
      <c r="B33" s="10" t="s">
        <v>71</v>
      </c>
      <c r="C33" s="8" t="str">
        <f>VLOOKUP(B33,Model_Areas[#All],3,FALSE)</f>
        <v>H10410</v>
      </c>
      <c r="D33" s="8" t="s">
        <v>102</v>
      </c>
      <c r="E33" s="10" t="str">
        <f t="shared" si="0"/>
        <v>Containment</v>
      </c>
      <c r="F33" s="10">
        <f t="shared" si="13"/>
        <v>1</v>
      </c>
      <c r="G33" s="10">
        <f t="shared" si="14"/>
        <v>1</v>
      </c>
      <c r="H33" s="10" t="str">
        <f t="shared" si="15"/>
        <v/>
      </c>
      <c r="I33" s="10" t="str">
        <f t="shared" si="16"/>
        <v/>
      </c>
      <c r="J33" s="10" t="str">
        <f t="shared" si="17"/>
        <v/>
      </c>
      <c r="K33" s="10" t="str">
        <f t="shared" si="18"/>
        <v/>
      </c>
      <c r="L33" s="10" t="str">
        <f t="shared" si="19"/>
        <v/>
      </c>
      <c r="M33" s="10" t="str">
        <f t="shared" si="20"/>
        <v/>
      </c>
      <c r="N33" s="10" t="str">
        <f t="shared" si="21"/>
        <v/>
      </c>
    </row>
    <row r="34" spans="1:14" x14ac:dyDescent="0.25">
      <c r="A34" s="8" t="s">
        <v>115</v>
      </c>
      <c r="B34" s="8" t="s">
        <v>74</v>
      </c>
      <c r="C34" s="8" t="str">
        <f>VLOOKUP(B34,Model_Areas[#All],3,FALSE)</f>
        <v>L10320</v>
      </c>
      <c r="D34" s="8" t="s">
        <v>109</v>
      </c>
      <c r="E34" s="8" t="str">
        <f t="shared" si="0"/>
        <v>Pannels</v>
      </c>
      <c r="F34" s="8">
        <f>IF(E34="Containment",1,IF(E34="Fire Alarm",2,IF(E34="Gas Detection",3,IF(E34="Lighting",4,IF(E34="General Services",5,IF(E34="Data/Comms/Security",6,IF(E34="Pannels",7,IF(E34="Not Started ",8))))))))</f>
        <v>7</v>
      </c>
      <c r="G34" s="8" t="str">
        <f t="shared" ref="G34:N38" si="22">IF($E34=G$1,$F34,"")</f>
        <v/>
      </c>
      <c r="H34" s="8" t="str">
        <f t="shared" si="22"/>
        <v/>
      </c>
      <c r="I34" s="8" t="str">
        <f t="shared" si="22"/>
        <v/>
      </c>
      <c r="J34" s="8" t="str">
        <f t="shared" si="22"/>
        <v/>
      </c>
      <c r="K34" s="8" t="str">
        <f t="shared" si="22"/>
        <v/>
      </c>
      <c r="L34" s="8" t="str">
        <f t="shared" si="22"/>
        <v/>
      </c>
      <c r="M34" s="8">
        <f t="shared" si="22"/>
        <v>7</v>
      </c>
      <c r="N34" s="8" t="str">
        <f t="shared" si="22"/>
        <v/>
      </c>
    </row>
    <row r="35" spans="1:14" x14ac:dyDescent="0.25">
      <c r="A35" s="10" t="s">
        <v>115</v>
      </c>
      <c r="B35" s="10" t="s">
        <v>76</v>
      </c>
      <c r="C35" s="8" t="str">
        <f>VLOOKUP(B35,Model_Areas[#All],3,FALSE)</f>
        <v>P10450</v>
      </c>
      <c r="D35" s="8" t="s">
        <v>102</v>
      </c>
      <c r="E35" s="10" t="str">
        <f t="shared" si="0"/>
        <v>Containment</v>
      </c>
      <c r="F35" s="10">
        <f>IF(E35="Containment",1,IF(E35="Fire Alarm",2,IF(E35="Gas Detection",3,IF(E35="Lighting",4,IF(E35="General Services",5,IF(E35="Data/Comms/Security",6,IF(E35="Pannels",7,IF(E35="Not Started ",8))))))))</f>
        <v>1</v>
      </c>
      <c r="G35" s="10">
        <f t="shared" si="22"/>
        <v>1</v>
      </c>
      <c r="H35" s="10" t="str">
        <f t="shared" si="22"/>
        <v/>
      </c>
      <c r="I35" s="10" t="str">
        <f t="shared" si="22"/>
        <v/>
      </c>
      <c r="J35" s="10" t="str">
        <f t="shared" si="22"/>
        <v/>
      </c>
      <c r="K35" s="10" t="str">
        <f t="shared" si="22"/>
        <v/>
      </c>
      <c r="L35" s="10" t="str">
        <f t="shared" si="22"/>
        <v/>
      </c>
      <c r="M35" s="10" t="str">
        <f t="shared" si="22"/>
        <v/>
      </c>
      <c r="N35" s="10" t="str">
        <f t="shared" si="22"/>
        <v/>
      </c>
    </row>
    <row r="36" spans="1:14" x14ac:dyDescent="0.25">
      <c r="A36" s="8" t="s">
        <v>115</v>
      </c>
      <c r="B36" s="8" t="s">
        <v>123</v>
      </c>
      <c r="C36" s="8" t="str">
        <f>VLOOKUP(B36,Model_Areas[#All],3,FALSE)</f>
        <v>P10460</v>
      </c>
      <c r="D36" s="8" t="s">
        <v>106</v>
      </c>
      <c r="E36" s="8" t="str">
        <f t="shared" si="0"/>
        <v>Data/Comms/Security</v>
      </c>
      <c r="F36" s="8">
        <f>IF(E36="Containment",1,IF(E36="Fire Alarm",2,IF(E36="Gas Detection",3,IF(E36="Lighting",4,IF(E36="General Services",5,IF(E36="Data/Comms/Security",6,IF(E36="Pannels",7,IF(E36="Not Started ",8))))))))</f>
        <v>6</v>
      </c>
      <c r="G36" s="8" t="str">
        <f t="shared" si="22"/>
        <v/>
      </c>
      <c r="H36" s="8" t="str">
        <f t="shared" si="22"/>
        <v/>
      </c>
      <c r="I36" s="8" t="str">
        <f t="shared" si="22"/>
        <v/>
      </c>
      <c r="J36" s="8" t="str">
        <f t="shared" si="22"/>
        <v/>
      </c>
      <c r="K36" s="8" t="str">
        <f t="shared" si="22"/>
        <v/>
      </c>
      <c r="L36" s="8">
        <f t="shared" si="22"/>
        <v>6</v>
      </c>
      <c r="M36" s="8" t="str">
        <f t="shared" si="22"/>
        <v/>
      </c>
      <c r="N36" s="8" t="str">
        <f t="shared" si="22"/>
        <v/>
      </c>
    </row>
    <row r="37" spans="1:14" x14ac:dyDescent="0.25">
      <c r="A37" s="10" t="s">
        <v>115</v>
      </c>
      <c r="B37" s="10" t="s">
        <v>81</v>
      </c>
      <c r="C37" s="8" t="str">
        <f>VLOOKUP(B37,Model_Areas[#All],3,FALSE)</f>
        <v>L10310</v>
      </c>
      <c r="D37" s="8" t="s">
        <v>102</v>
      </c>
      <c r="E37" s="10" t="str">
        <f t="shared" si="0"/>
        <v>Containment</v>
      </c>
      <c r="F37" s="10">
        <f>IF(E37="Containment",1,IF(E37="Fire Alarm",2,IF(E37="Gas Detection",3,IF(E37="Lighting",4,IF(E37="General Services",5,IF(E37="Data/Comms/Security",6,IF(E37="Pannels",7,IF(E37="Not Started ",8))))))))</f>
        <v>1</v>
      </c>
      <c r="G37" s="10">
        <f t="shared" si="22"/>
        <v>1</v>
      </c>
      <c r="H37" s="10" t="str">
        <f t="shared" si="22"/>
        <v/>
      </c>
      <c r="I37" s="10" t="str">
        <f t="shared" si="22"/>
        <v/>
      </c>
      <c r="J37" s="10" t="str">
        <f t="shared" si="22"/>
        <v/>
      </c>
      <c r="K37" s="10" t="str">
        <f t="shared" si="22"/>
        <v/>
      </c>
      <c r="L37" s="10" t="str">
        <f t="shared" si="22"/>
        <v/>
      </c>
      <c r="M37" s="10" t="str">
        <f t="shared" si="22"/>
        <v/>
      </c>
      <c r="N37" s="10" t="str">
        <f t="shared" si="22"/>
        <v/>
      </c>
    </row>
    <row r="38" spans="1:14" x14ac:dyDescent="0.25">
      <c r="A38" s="2" t="s">
        <v>115</v>
      </c>
      <c r="B38" s="2" t="s">
        <v>124</v>
      </c>
      <c r="C38" s="8" t="str">
        <f>VLOOKUP(B38,Model_Areas[#All],3,FALSE)</f>
        <v>P10440</v>
      </c>
      <c r="D38" s="2" t="s">
        <v>103</v>
      </c>
      <c r="E38" s="2" t="str">
        <f t="shared" si="0"/>
        <v>Fire Alarm</v>
      </c>
      <c r="F38" s="2">
        <f>IF(E38="Containment",1,IF(E38="Fire Alarm",2,IF(E38="Gas Detection",3,IF(E38="Lighting",4,IF(E38="General Services",5,IF(E38="Data/Comms/Security",6,IF(E38="Pannels",7,IF(E38="Not Started ",8))))))))</f>
        <v>2</v>
      </c>
      <c r="G38" s="2" t="str">
        <f t="shared" si="22"/>
        <v/>
      </c>
      <c r="H38" s="2">
        <f t="shared" si="22"/>
        <v>2</v>
      </c>
      <c r="I38" s="2" t="str">
        <f t="shared" si="22"/>
        <v/>
      </c>
      <c r="J38" s="2" t="str">
        <f t="shared" si="22"/>
        <v/>
      </c>
      <c r="K38" s="2" t="str">
        <f t="shared" si="22"/>
        <v/>
      </c>
      <c r="L38" s="2" t="str">
        <f t="shared" si="22"/>
        <v/>
      </c>
      <c r="M38" s="2" t="str">
        <f t="shared" si="22"/>
        <v/>
      </c>
      <c r="N38" s="2" t="str">
        <f t="shared" si="22"/>
        <v/>
      </c>
    </row>
    <row r="39" spans="1:14" x14ac:dyDescent="0.25">
      <c r="B39" s="3"/>
      <c r="C39" s="11"/>
    </row>
    <row r="40" spans="1:14" x14ac:dyDescent="0.25">
      <c r="B40" s="2"/>
      <c r="C40" s="4"/>
    </row>
    <row r="41" spans="1:14" x14ac:dyDescent="0.25">
      <c r="B41" s="3"/>
      <c r="C41" s="11"/>
    </row>
    <row r="42" spans="1:14" x14ac:dyDescent="0.25">
      <c r="B42" s="2"/>
      <c r="C42" s="4"/>
    </row>
    <row r="43" spans="1:14" x14ac:dyDescent="0.25">
      <c r="B43" s="3"/>
      <c r="C43" s="11"/>
    </row>
    <row r="44" spans="1:14" x14ac:dyDescent="0.25">
      <c r="B44" s="2"/>
      <c r="C44" s="4"/>
    </row>
    <row r="45" spans="1:14" x14ac:dyDescent="0.25">
      <c r="B45" s="3"/>
      <c r="C45" s="11"/>
    </row>
    <row r="46" spans="1:14" x14ac:dyDescent="0.25">
      <c r="B46" s="2"/>
      <c r="C46" s="4"/>
    </row>
    <row r="47" spans="1:14" x14ac:dyDescent="0.25">
      <c r="B47" s="3"/>
      <c r="C47" s="11"/>
    </row>
    <row r="48" spans="1:14" x14ac:dyDescent="0.25">
      <c r="B48" s="2"/>
      <c r="C48" s="4"/>
    </row>
    <row r="49" spans="2:3" x14ac:dyDescent="0.25">
      <c r="B49" s="3"/>
      <c r="C49" s="11"/>
    </row>
    <row r="50" spans="2:3" x14ac:dyDescent="0.25">
      <c r="B50" s="2"/>
      <c r="C50" s="4"/>
    </row>
    <row r="51" spans="2:3" x14ac:dyDescent="0.25">
      <c r="B51" s="3"/>
      <c r="C51" s="11"/>
    </row>
  </sheetData>
  <protectedRanges>
    <protectedRange sqref="D1" name="Range1"/>
  </protectedRanges>
  <phoneticPr fontId="2" type="noConversion"/>
  <dataValidations count="1">
    <dataValidation type="list" allowBlank="1" showInputMessage="1" showErrorMessage="1" sqref="D2:D38" xr:uid="{560E7707-EB1B-4884-B663-EF75F1AFDCE5}">
      <formula1>"Containment,Fire Alarm,Gas Detection,Lighting,General Services,Data/Comms/Security,Pannels,Not Started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032974E90E24DBBBC1CBE09EE072F" ma:contentTypeVersion="13" ma:contentTypeDescription="Create a new document." ma:contentTypeScope="" ma:versionID="bda4e866100962799b131c28ff97983a">
  <xsd:schema xmlns:xsd="http://www.w3.org/2001/XMLSchema" xmlns:xs="http://www.w3.org/2001/XMLSchema" xmlns:p="http://schemas.microsoft.com/office/2006/metadata/properties" xmlns:ns2="408d5c6d-63dc-4f10-b030-12660138ba4c" xmlns:ns3="1ed3c86a-471c-4287-acb7-e652b8ebe71b" targetNamespace="http://schemas.microsoft.com/office/2006/metadata/properties" ma:root="true" ma:fieldsID="64498d9d3d02c84dec04a2daac45b465" ns2:_="" ns3:_="">
    <xsd:import namespace="408d5c6d-63dc-4f10-b030-12660138ba4c"/>
    <xsd:import namespace="1ed3c86a-471c-4287-acb7-e652b8ebe7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d5c6d-63dc-4f10-b030-12660138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451c38-6393-4565-adde-e7ecd92b95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3c86a-471c-4287-acb7-e652b8ebe71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bc9b61d-3350-4434-ac19-a4cc55e485c2}" ma:internalName="TaxCatchAll" ma:showField="CatchAllData" ma:web="1ed3c86a-471c-4287-acb7-e652b8ebe7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B2926F-7C01-436E-BD74-9C26CCADF2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F11DD5-63C6-4B28-A1D6-9FB3FF823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8d5c6d-63dc-4f10-b030-12660138ba4c"/>
    <ds:schemaRef ds:uri="1ed3c86a-471c-4287-acb7-e652b8ebe7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Areas</vt:lpstr>
      <vt:lpstr>SVG Links</vt:lpstr>
      <vt:lpstr>Floor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Morrison</dc:creator>
  <cp:lastModifiedBy>b</cp:lastModifiedBy>
  <dcterms:created xsi:type="dcterms:W3CDTF">2022-08-16T10:13:56Z</dcterms:created>
  <dcterms:modified xsi:type="dcterms:W3CDTF">2022-08-20T09:53:27Z</dcterms:modified>
</cp:coreProperties>
</file>